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1294" documentId="13_ncr:1_{D88D1B51-14FE-4272-97DE-8EFF2EAEAACD}" xr6:coauthVersionLast="47" xr6:coauthVersionMax="47" xr10:uidLastSave="{24F98C33-E675-4663-9A3E-CDC48C302AAF}"/>
  <bookViews>
    <workbookView xWindow="14985" yWindow="-16320" windowWidth="29040" windowHeight="15720" tabRatio="776" xr2:uid="{3EC9A5B1-3779-4A4E-BEF3-C9F0233E4A17}"/>
  </bookViews>
  <sheets>
    <sheet name="README" sheetId="8" r:id="rId1"/>
    <sheet name="Table 1" sheetId="5" r:id="rId2"/>
    <sheet name="Table 2" sheetId="7" r:id="rId3"/>
    <sheet name="Delta Table 1" sheetId="11" r:id="rId4"/>
    <sheet name="Delta Table 2"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12" l="1"/>
  <c r="I6" i="12"/>
  <c r="I7" i="12"/>
  <c r="I8" i="12"/>
  <c r="I9" i="12"/>
  <c r="I10" i="12"/>
  <c r="I11" i="12"/>
  <c r="I12" i="12"/>
  <c r="I4" i="12"/>
  <c r="H5" i="12"/>
  <c r="H6" i="12"/>
  <c r="H7" i="12"/>
  <c r="H8" i="12"/>
  <c r="H9" i="12"/>
  <c r="H10" i="12"/>
  <c r="H11" i="12"/>
  <c r="H12" i="12"/>
  <c r="H4" i="12"/>
  <c r="G5" i="12"/>
  <c r="G6" i="12"/>
  <c r="G7" i="12"/>
  <c r="G8" i="12"/>
  <c r="G9" i="12"/>
  <c r="G10" i="12"/>
  <c r="G11" i="12"/>
  <c r="G12" i="12"/>
  <c r="G4" i="12"/>
  <c r="F5" i="12"/>
  <c r="F6" i="12"/>
  <c r="F7" i="12"/>
  <c r="F8" i="12"/>
  <c r="F9" i="12"/>
  <c r="F10" i="12"/>
  <c r="F11" i="12"/>
  <c r="F12" i="12"/>
  <c r="F4" i="12"/>
  <c r="E5" i="12"/>
  <c r="E6" i="12"/>
  <c r="E7" i="12"/>
  <c r="E8" i="12"/>
  <c r="E9" i="12"/>
  <c r="E10" i="12"/>
  <c r="E11" i="12"/>
  <c r="E12" i="12"/>
  <c r="E4" i="12"/>
  <c r="C4" i="12" s="1"/>
  <c r="D5" i="12"/>
  <c r="D6" i="12"/>
  <c r="D7" i="12"/>
  <c r="D8" i="12"/>
  <c r="D9" i="12"/>
  <c r="D10" i="12"/>
  <c r="C10" i="12" s="1"/>
  <c r="D11" i="12"/>
  <c r="D12" i="12"/>
  <c r="D4" i="12"/>
  <c r="C5" i="12"/>
  <c r="C6" i="12"/>
  <c r="C7" i="12"/>
  <c r="C8" i="12"/>
  <c r="C9" i="12"/>
  <c r="B9" i="12" s="1"/>
  <c r="C11" i="12"/>
  <c r="C12" i="12"/>
  <c r="B8" i="12" l="1"/>
  <c r="B7" i="12"/>
  <c r="B10" i="12"/>
  <c r="B5" i="12"/>
  <c r="B12" i="12"/>
  <c r="B11" i="12"/>
  <c r="B6" i="12"/>
  <c r="B4" i="12"/>
  <c r="Z5" i="5" l="1"/>
  <c r="Z6" i="5"/>
  <c r="Z8" i="5"/>
  <c r="Z9" i="5"/>
  <c r="Z10" i="5"/>
  <c r="Z11" i="5"/>
  <c r="Z12" i="5"/>
  <c r="Z13" i="5"/>
  <c r="Z14" i="5"/>
  <c r="Z7" i="5"/>
  <c r="D13" i="7" l="1"/>
  <c r="C13" i="7" s="1"/>
  <c r="B13" i="7" s="1"/>
  <c r="E13" i="7"/>
  <c r="F13" i="7"/>
  <c r="G13" i="7"/>
  <c r="H13" i="7"/>
  <c r="I13" i="7"/>
  <c r="D14" i="5"/>
  <c r="I14" i="5"/>
  <c r="Q14" i="5"/>
  <c r="U14" i="5"/>
  <c r="W14" i="5"/>
  <c r="K14" i="5" s="1"/>
  <c r="B14" i="5" s="1"/>
  <c r="G4" i="7"/>
  <c r="G5" i="7"/>
  <c r="G6" i="7"/>
  <c r="G7" i="7"/>
  <c r="G8" i="7"/>
  <c r="G9" i="7"/>
  <c r="G10" i="7"/>
  <c r="G11" i="7"/>
  <c r="G12" i="7"/>
  <c r="D5" i="5" l="1"/>
  <c r="D6" i="5"/>
  <c r="D7" i="5"/>
  <c r="D8" i="5"/>
  <c r="D9" i="5"/>
  <c r="D10" i="5"/>
  <c r="D11" i="5"/>
  <c r="D12" i="5"/>
  <c r="D13" i="5"/>
  <c r="F12" i="7"/>
  <c r="H12" i="7"/>
  <c r="I12" i="7"/>
  <c r="I13" i="5"/>
  <c r="Q13" i="5"/>
  <c r="W13" i="5"/>
  <c r="U13" i="5"/>
  <c r="K13" i="5" l="1"/>
  <c r="D12" i="7"/>
  <c r="E12" i="7"/>
  <c r="B13" i="5" l="1"/>
  <c r="C12" i="7"/>
  <c r="B12" i="7" s="1"/>
  <c r="F4" i="7"/>
  <c r="Q12" i="5" l="1"/>
  <c r="Q11" i="5"/>
  <c r="Q10" i="5"/>
  <c r="Q9" i="5"/>
  <c r="Q8" i="5"/>
  <c r="Q7" i="5"/>
  <c r="Q6" i="5"/>
  <c r="Q5" i="5"/>
  <c r="I11" i="5"/>
  <c r="I10" i="5"/>
  <c r="I9" i="5"/>
  <c r="I8" i="5"/>
  <c r="I7" i="5"/>
  <c r="I6" i="5"/>
  <c r="I5" i="5"/>
  <c r="I12" i="5"/>
  <c r="D11" i="7" l="1"/>
  <c r="D4" i="7"/>
  <c r="D8" i="7"/>
  <c r="D10" i="7"/>
  <c r="D7" i="7"/>
  <c r="D5" i="7"/>
  <c r="D9" i="7"/>
  <c r="D6" i="7"/>
  <c r="F11" i="7"/>
  <c r="H11" i="7"/>
  <c r="I11" i="7"/>
  <c r="H4" i="7"/>
  <c r="H5" i="7"/>
  <c r="H6" i="7"/>
  <c r="H7" i="7"/>
  <c r="H8" i="7"/>
  <c r="H9" i="7"/>
  <c r="H10" i="7"/>
  <c r="W12" i="5"/>
  <c r="W5" i="5"/>
  <c r="W6" i="5"/>
  <c r="W7" i="5"/>
  <c r="W8" i="5"/>
  <c r="W9" i="5"/>
  <c r="W10" i="5"/>
  <c r="W11" i="5"/>
  <c r="U12" i="5"/>
  <c r="K12" i="5" l="1"/>
  <c r="K9" i="5"/>
  <c r="K8" i="5"/>
  <c r="K7" i="5"/>
  <c r="K6" i="5"/>
  <c r="K5" i="5"/>
  <c r="K11" i="5"/>
  <c r="K10" i="5"/>
  <c r="E11" i="7"/>
  <c r="C11" i="7" s="1"/>
  <c r="B11" i="7" s="1"/>
  <c r="B5" i="5" l="1"/>
  <c r="B10" i="5"/>
  <c r="B11" i="5"/>
  <c r="B6" i="5"/>
  <c r="B7" i="5"/>
  <c r="B8" i="5"/>
  <c r="B9" i="5"/>
  <c r="B12" i="5"/>
  <c r="F10" i="7" l="1"/>
  <c r="I10" i="7"/>
  <c r="F9" i="7"/>
  <c r="I9" i="7"/>
  <c r="U11" i="5" l="1"/>
  <c r="I4" i="7"/>
  <c r="I5" i="7"/>
  <c r="I6" i="7"/>
  <c r="I7" i="7"/>
  <c r="I8" i="7"/>
  <c r="E10" i="7" l="1"/>
  <c r="U5" i="5"/>
  <c r="U6" i="5"/>
  <c r="U7" i="5"/>
  <c r="U8" i="5"/>
  <c r="U9" i="5"/>
  <c r="U10" i="5"/>
  <c r="C10" i="7" l="1"/>
  <c r="B10" i="7" s="1"/>
  <c r="E9" i="7"/>
  <c r="C9" i="7" l="1"/>
  <c r="F8" i="7"/>
  <c r="F6" i="7"/>
  <c r="F7" i="7"/>
  <c r="F5" i="7"/>
  <c r="B9" i="7" l="1"/>
  <c r="E6" i="7" l="1"/>
  <c r="E5" i="7"/>
  <c r="E4" i="7"/>
  <c r="E8" i="7"/>
  <c r="E7" i="7"/>
  <c r="C5" i="7" l="1"/>
  <c r="C7" i="7"/>
  <c r="C8" i="7"/>
  <c r="C4" i="7"/>
  <c r="C6" i="7"/>
  <c r="B6" i="7" l="1"/>
  <c r="B4" i="7"/>
  <c r="B8" i="7"/>
  <c r="B7" i="7"/>
  <c r="B5" i="7"/>
</calcChain>
</file>

<file path=xl/sharedStrings.xml><?xml version="1.0" encoding="utf-8"?>
<sst xmlns="http://schemas.openxmlformats.org/spreadsheetml/2006/main" count="117" uniqueCount="43">
  <si>
    <t>This file presents data for the Hutchins Center Fiscal Impact Measure Breakdown.</t>
  </si>
  <si>
    <t>Table 2 decomposes FIM inputs into underlying factors (purchases and transfers), the effects of the One Big Beautiful Bill Act, the impacts of tariffs and uncertainty around them, effects of supply-side policies, and effects of the government shutdown that began on Oct. 1, 2025 for the current quarter and eight-quarter forecast.</t>
  </si>
  <si>
    <t>Table 1: Breakdown of FIM by component</t>
  </si>
  <si>
    <t>Total</t>
  </si>
  <si>
    <t>Purchases</t>
  </si>
  <si>
    <t>Taxes Transfers and Subsidies (includes supply side and uncertainty effects)</t>
  </si>
  <si>
    <t>Taxes</t>
  </si>
  <si>
    <t>Transfers</t>
  </si>
  <si>
    <t>Supply Side</t>
  </si>
  <si>
    <t>Subcomponents of Federal Purchases</t>
  </si>
  <si>
    <t>Subcomponents of Taxes</t>
  </si>
  <si>
    <t>Subcomponents of Transfers</t>
  </si>
  <si>
    <t>Federal</t>
  </si>
  <si>
    <t>State and Local</t>
  </si>
  <si>
    <t>OBBBA</t>
  </si>
  <si>
    <t>Government Shutdown</t>
  </si>
  <si>
    <t>Other</t>
  </si>
  <si>
    <t>Tariffs</t>
  </si>
  <si>
    <t>IRA/CHIPS</t>
  </si>
  <si>
    <t>Supply Side Effects of OBBBA</t>
  </si>
  <si>
    <t>2026 Q2</t>
  </si>
  <si>
    <t>2026 Q3</t>
  </si>
  <si>
    <t>2026 Q4</t>
  </si>
  <si>
    <t>2027 Q1</t>
  </si>
  <si>
    <t>2027 Q2</t>
  </si>
  <si>
    <t>2027 Q3</t>
  </si>
  <si>
    <t>2027 Q4</t>
  </si>
  <si>
    <t>Table 2: Decomposing FIM into effects of OBBBA, other supply side effects, tariffs and tariff uncertainty, and underlying FIM</t>
  </si>
  <si>
    <t>Components of the Underlying FIM</t>
  </si>
  <si>
    <t>Underlying FIM</t>
  </si>
  <si>
    <t>Underlying FIM Purchases</t>
  </si>
  <si>
    <t>Underlying FIM Net Transfers</t>
  </si>
  <si>
    <t>Government shutdown</t>
  </si>
  <si>
    <t>Delta Table 1: Changes to Table 1 from Last FIM</t>
  </si>
  <si>
    <t>Delta Table 2: Changes to Table 2 from Last FIM</t>
  </si>
  <si>
    <t>2028 Q1</t>
  </si>
  <si>
    <t>IRA, CHIPS</t>
  </si>
  <si>
    <t>Tariff Rebates</t>
  </si>
  <si>
    <t>2028 Q2</t>
  </si>
  <si>
    <t>Table 1 breaks down the components of the FIM for the current quarter, one preceeding quarter, and our forecast for the next eight quarters. For purchases, it shows how much is due to the One Big Beautiful Bill Act, to the government shutdown, and to underlying fiscal policy. For taxes and transfers, it shows how much is due to OBBBA, to tariffs, and to other factors.</t>
  </si>
  <si>
    <t>Delta Table 1 shows the changes to Table 1 from the last time the FIM was updated on September 30, 2026.</t>
  </si>
  <si>
    <t>Delta Table 2 shows the changes to Table 2 from the last time the FIM was updated on September 30, 2026.</t>
  </si>
  <si>
    <t>2028 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</si>
</sst>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sz val="11"/>
      <color rgb="FF000000"/>
      <name val="Calibri"/>
      <family val="2"/>
      <scheme val="minor"/>
    </font>
    <font>
      <sz val="12"/>
      <color rgb="FF000000"/>
      <name val="Calibri"/>
      <family val="2"/>
      <scheme val="minor"/>
    </font>
    <font>
      <sz val="8"/>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9">
    <xf numFmtId="0" fontId="0" fillId="0" borderId="0" xfId="0"/>
    <xf numFmtId="0" fontId="2" fillId="0" borderId="0" xfId="0" applyFont="1"/>
    <xf numFmtId="0" fontId="1" fillId="0" borderId="0" xfId="0" applyFont="1" applyAlignment="1">
      <alignment horizontal="center" wrapText="1"/>
    </xf>
    <xf numFmtId="0" fontId="2" fillId="0" borderId="0" xfId="0" applyFont="1" applyAlignment="1">
      <alignment horizontal="center" wrapText="1"/>
    </xf>
    <xf numFmtId="2" fontId="2" fillId="0" borderId="0" xfId="0" applyNumberFormat="1" applyFont="1" applyAlignment="1">
      <alignment horizontal="center" vertical="center"/>
    </xf>
    <xf numFmtId="0" fontId="2" fillId="0" borderId="0" xfId="0" quotePrefix="1" applyFont="1" applyAlignment="1">
      <alignment horizontal="center" wrapText="1"/>
    </xf>
    <xf numFmtId="0" fontId="3" fillId="0" borderId="0" xfId="0" applyFont="1" applyAlignment="1">
      <alignment horizontal="center" wrapText="1"/>
    </xf>
    <xf numFmtId="0" fontId="1" fillId="0" borderId="0" xfId="0" applyFont="1" applyAlignment="1">
      <alignment wrapText="1"/>
    </xf>
    <xf numFmtId="0" fontId="1" fillId="0" borderId="0" xfId="0" applyFont="1"/>
    <xf numFmtId="2" fontId="2" fillId="0" borderId="3" xfId="0" applyNumberFormat="1" applyFont="1" applyBorder="1" applyAlignment="1">
      <alignment horizontal="center" vertical="center"/>
    </xf>
    <xf numFmtId="0" fontId="4" fillId="0" borderId="0" xfId="0" applyFont="1" applyAlignment="1">
      <alignment horizontal="center" wrapText="1"/>
    </xf>
    <xf numFmtId="0" fontId="2" fillId="0" borderId="0" xfId="0" applyFont="1" applyAlignment="1">
      <alignment vertical="center"/>
    </xf>
    <xf numFmtId="0" fontId="5" fillId="0" borderId="0" xfId="0" applyFont="1"/>
    <xf numFmtId="0" fontId="5" fillId="0" borderId="0" xfId="0" applyFont="1" applyAlignment="1">
      <alignment horizontal="left" vertical="center" wrapText="1"/>
    </xf>
    <xf numFmtId="0" fontId="1" fillId="0" borderId="0" xfId="0" applyFont="1" applyAlignment="1">
      <alignment horizontal="center" vertical="center" wrapText="1"/>
    </xf>
    <xf numFmtId="2" fontId="2" fillId="0" borderId="0" xfId="0" applyNumberFormat="1" applyFont="1"/>
    <xf numFmtId="2" fontId="4" fillId="0" borderId="1" xfId="0" applyNumberFormat="1" applyFont="1" applyBorder="1" applyAlignment="1">
      <alignment horizontal="center" vertical="center"/>
    </xf>
    <xf numFmtId="2" fontId="2" fillId="0" borderId="0" xfId="0" applyNumberFormat="1" applyFont="1" applyAlignment="1">
      <alignment horizontal="center"/>
    </xf>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center" vertical="center"/>
    </xf>
    <xf numFmtId="0" fontId="6" fillId="0" borderId="0" xfId="0" applyFont="1" applyAlignment="1">
      <alignment wrapText="1"/>
    </xf>
    <xf numFmtId="2" fontId="2" fillId="0" borderId="2" xfId="0" applyNumberFormat="1" applyFont="1" applyBorder="1" applyAlignment="1">
      <alignment horizontal="center" vertical="center"/>
    </xf>
    <xf numFmtId="2" fontId="2" fillId="0" borderId="1" xfId="0" applyNumberFormat="1" applyFont="1" applyBorder="1" applyAlignment="1">
      <alignment horizontal="center" vertical="center"/>
    </xf>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1" fillId="0" borderId="0" xfId="0" applyNumberFormat="1" applyFont="1" applyAlignment="1">
      <alignment horizontal="center" vertical="center"/>
    </xf>
    <xf numFmtId="0" fontId="2" fillId="0" borderId="3" xfId="0" applyFont="1" applyBorder="1"/>
    <xf numFmtId="0" fontId="1"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wrapText="1"/>
    </xf>
    <xf numFmtId="0" fontId="3" fillId="0" borderId="0" xfId="0" quotePrefix="1" applyFont="1" applyAlignment="1">
      <alignment horizontal="center" vertical="center"/>
    </xf>
    <xf numFmtId="0" fontId="3"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7" xfId="0" applyFont="1" applyBorder="1" applyAlignment="1">
      <alignment horizontal="left"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75DCC-3D0F-4B00-9436-8BFB41C48B0B}">
  <dimension ref="A1:A6"/>
  <sheetViews>
    <sheetView tabSelected="1" zoomScaleNormal="100" workbookViewId="0"/>
  </sheetViews>
  <sheetFormatPr defaultRowHeight="14.5" x14ac:dyDescent="0.35"/>
  <cols>
    <col min="1" max="1" width="99.1796875" customWidth="1"/>
  </cols>
  <sheetData>
    <row r="1" spans="1:1" ht="15.5" x14ac:dyDescent="0.35">
      <c r="A1" s="21" t="s">
        <v>0</v>
      </c>
    </row>
    <row r="2" spans="1:1" x14ac:dyDescent="0.35">
      <c r="A2" s="12"/>
    </row>
    <row r="3" spans="1:1" ht="58" x14ac:dyDescent="0.35">
      <c r="A3" s="13" t="s">
        <v>39</v>
      </c>
    </row>
    <row r="4" spans="1:1" ht="49.5" customHeight="1" x14ac:dyDescent="0.35">
      <c r="A4" s="13" t="s">
        <v>1</v>
      </c>
    </row>
    <row r="5" spans="1:1" x14ac:dyDescent="0.35">
      <c r="A5" t="s">
        <v>40</v>
      </c>
    </row>
    <row r="6" spans="1:1" x14ac:dyDescent="0.35">
      <c r="A6" t="s">
        <v>41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02000-093A-44C6-9557-294504852FFC}">
  <dimension ref="A1:Z20"/>
  <sheetViews>
    <sheetView zoomScaleNormal="100" workbookViewId="0">
      <pane xSplit="2" ySplit="1" topLeftCell="C2" activePane="bottomRight" state="frozen"/>
      <selection pane="topRight" activeCell="C1" sqref="C1"/>
      <selection pane="bottomLeft" activeCell="A5" sqref="A5"/>
      <selection pane="bottomRight" sqref="A1:Y1"/>
    </sheetView>
  </sheetViews>
  <sheetFormatPr defaultColWidth="8.7265625" defaultRowHeight="15.5" x14ac:dyDescent="0.35"/>
  <cols>
    <col min="1" max="1" width="10.54296875" style="1" customWidth="1"/>
    <col min="2" max="2" width="8.7265625" style="1"/>
    <col min="3" max="3" width="3" style="1" customWidth="1"/>
    <col min="4" max="4" width="10.453125" style="1" customWidth="1"/>
    <col min="5" max="6" width="11.81640625" style="1" customWidth="1"/>
    <col min="7" max="8" width="13" style="1" customWidth="1"/>
    <col min="9" max="9" width="12.7265625" style="1" customWidth="1"/>
    <col min="10" max="10" width="2.54296875" style="1" customWidth="1"/>
    <col min="11" max="11" width="28.81640625" style="1" bestFit="1" customWidth="1"/>
    <col min="12" max="12" width="2.54296875" style="1" customWidth="1"/>
    <col min="13" max="13" width="10.26953125" style="1" customWidth="1"/>
    <col min="14" max="17" width="12.81640625" style="1" customWidth="1"/>
    <col min="18" max="18" width="2.54296875" style="1" customWidth="1"/>
    <col min="19" max="19" width="15.1796875" style="1" customWidth="1"/>
    <col min="20" max="20" width="14.81640625" style="1" customWidth="1"/>
    <col min="21" max="21" width="13.81640625" style="1" customWidth="1"/>
    <col min="22" max="22" width="2.54296875" style="1" customWidth="1"/>
    <col min="23" max="23" width="13.1796875" style="1" customWidth="1"/>
    <col min="24" max="24" width="14.453125" style="1" customWidth="1"/>
    <col min="25" max="25" width="11.7265625" style="1" customWidth="1"/>
    <col min="26" max="16384" width="8.7265625" style="1"/>
  </cols>
  <sheetData>
    <row r="1" spans="1:26" x14ac:dyDescent="0.35">
      <c r="A1" s="28" t="s">
        <v>2</v>
      </c>
      <c r="B1" s="28"/>
      <c r="C1" s="28"/>
      <c r="D1" s="28"/>
      <c r="E1" s="28"/>
      <c r="F1" s="28"/>
      <c r="G1" s="28"/>
      <c r="H1" s="28"/>
      <c r="I1" s="28"/>
      <c r="J1" s="28"/>
      <c r="K1" s="28"/>
      <c r="L1" s="28"/>
      <c r="M1" s="28"/>
      <c r="N1" s="28"/>
      <c r="O1" s="28"/>
      <c r="P1" s="28"/>
      <c r="Q1" s="28"/>
      <c r="R1" s="28"/>
      <c r="S1" s="28"/>
      <c r="T1" s="28"/>
      <c r="U1" s="28"/>
      <c r="V1" s="28"/>
      <c r="W1" s="28"/>
      <c r="X1" s="28"/>
      <c r="Y1" s="28"/>
    </row>
    <row r="2" spans="1:26" ht="46.5" x14ac:dyDescent="0.35">
      <c r="B2" s="14" t="s">
        <v>3</v>
      </c>
      <c r="D2" s="32" t="s">
        <v>4</v>
      </c>
      <c r="E2" s="32"/>
      <c r="F2" s="32"/>
      <c r="G2" s="32"/>
      <c r="H2" s="32"/>
      <c r="I2" s="32"/>
      <c r="K2" s="14" t="s">
        <v>5</v>
      </c>
      <c r="M2" s="32" t="s">
        <v>6</v>
      </c>
      <c r="N2" s="33"/>
      <c r="O2" s="33"/>
      <c r="P2" s="33"/>
      <c r="Q2" s="33"/>
      <c r="R2" s="7"/>
      <c r="S2" s="32" t="s">
        <v>7</v>
      </c>
      <c r="T2" s="33"/>
      <c r="U2" s="33"/>
      <c r="W2" s="29" t="s">
        <v>8</v>
      </c>
      <c r="X2" s="29"/>
      <c r="Y2" s="29"/>
    </row>
    <row r="3" spans="1:26" x14ac:dyDescent="0.35">
      <c r="D3" s="6" t="s">
        <v>3</v>
      </c>
      <c r="G3" s="31" t="s">
        <v>9</v>
      </c>
      <c r="H3" s="31"/>
      <c r="I3" s="31"/>
      <c r="M3" s="2" t="s">
        <v>3</v>
      </c>
      <c r="N3" s="31" t="s">
        <v>10</v>
      </c>
      <c r="O3" s="31"/>
      <c r="P3" s="31"/>
      <c r="Q3" s="31"/>
      <c r="R3" s="8"/>
      <c r="S3" s="2" t="s">
        <v>3</v>
      </c>
      <c r="T3" s="30" t="s">
        <v>11</v>
      </c>
      <c r="U3" s="30"/>
      <c r="W3" s="2" t="s">
        <v>3</v>
      </c>
      <c r="X3" s="30"/>
      <c r="Y3" s="30"/>
    </row>
    <row r="4" spans="1:26" s="3" customFormat="1" ht="46.5" x14ac:dyDescent="0.35">
      <c r="E4" s="10" t="s">
        <v>12</v>
      </c>
      <c r="F4" s="3" t="s">
        <v>13</v>
      </c>
      <c r="G4" s="3" t="s">
        <v>14</v>
      </c>
      <c r="H4" s="3" t="s">
        <v>15</v>
      </c>
      <c r="I4" s="3" t="s">
        <v>16</v>
      </c>
      <c r="M4" s="6"/>
      <c r="N4" s="3" t="s">
        <v>14</v>
      </c>
      <c r="O4" s="3" t="s">
        <v>17</v>
      </c>
      <c r="P4" s="3" t="s">
        <v>37</v>
      </c>
      <c r="Q4" s="3" t="s">
        <v>16</v>
      </c>
      <c r="T4" s="3" t="s">
        <v>14</v>
      </c>
      <c r="U4" s="3" t="s">
        <v>16</v>
      </c>
      <c r="X4" s="3" t="s">
        <v>18</v>
      </c>
      <c r="Y4" s="3" t="s">
        <v>19</v>
      </c>
    </row>
    <row r="5" spans="1:26" x14ac:dyDescent="0.35">
      <c r="A5" s="1" t="s">
        <v>20</v>
      </c>
      <c r="B5" s="16">
        <f t="shared" ref="B5:B13" si="0">D5+K5</f>
        <v>0.32809634594982851</v>
      </c>
      <c r="C5" s="15"/>
      <c r="D5" s="16">
        <f t="shared" ref="D5:D13" si="1">E5+F5</f>
        <v>7.652275695179149E-2</v>
      </c>
      <c r="E5" s="4">
        <v>0.17154443369754599</v>
      </c>
      <c r="F5" s="4">
        <v>-9.5021676745754499E-2</v>
      </c>
      <c r="G5" s="22">
        <v>0.11553895556373803</v>
      </c>
      <c r="H5" s="4">
        <v>0</v>
      </c>
      <c r="I5" s="9">
        <f t="shared" ref="I5:I13" si="2">E5-G5-H5</f>
        <v>5.6005478133807962E-2</v>
      </c>
      <c r="J5" s="15"/>
      <c r="K5" s="16">
        <f t="shared" ref="K5:K13" si="3">M5+S5+W5</f>
        <v>0.251573588998037</v>
      </c>
      <c r="L5" s="15"/>
      <c r="M5" s="23">
        <v>0.26166610094331499</v>
      </c>
      <c r="N5" s="4">
        <v>0.50693322549689035</v>
      </c>
      <c r="O5" s="4">
        <v>-5.3090297376100701E-2</v>
      </c>
      <c r="P5" s="4">
        <v>0.10098</v>
      </c>
      <c r="Q5" s="9">
        <f t="shared" ref="Q5:Q13" si="4">M5-N5-O5-P5</f>
        <v>-0.29315682717747465</v>
      </c>
      <c r="R5" s="4"/>
      <c r="S5" s="23">
        <v>-0.31830766140357197</v>
      </c>
      <c r="T5" s="4">
        <v>-5.2459904741132588E-2</v>
      </c>
      <c r="U5" s="9">
        <f t="shared" ref="U5:U10" si="5">S5-T5</f>
        <v>-0.26584775666243937</v>
      </c>
      <c r="W5" s="24">
        <f t="shared" ref="W5:W13" si="6">X5+Y5</f>
        <v>0.30821514945829398</v>
      </c>
      <c r="X5" s="4">
        <v>0.24821514945829401</v>
      </c>
      <c r="Y5" s="9">
        <v>0.06</v>
      </c>
      <c r="Z5" s="15">
        <f t="shared" ref="Z5:Z6" si="7">B5-Y5-X5</f>
        <v>1.9881196491534497E-2</v>
      </c>
    </row>
    <row r="6" spans="1:26" x14ac:dyDescent="0.35">
      <c r="A6" s="1" t="s">
        <v>21</v>
      </c>
      <c r="B6" s="16">
        <f t="shared" si="0"/>
        <v>0.43650464089207586</v>
      </c>
      <c r="C6" s="15"/>
      <c r="D6" s="16">
        <f t="shared" si="1"/>
        <v>0.29189484521603004</v>
      </c>
      <c r="E6" s="4">
        <v>0.54157825002735105</v>
      </c>
      <c r="F6" s="4">
        <v>-0.24968340481132101</v>
      </c>
      <c r="G6" s="22">
        <v>6.4685875013442001E-2</v>
      </c>
      <c r="H6" s="4">
        <v>-0.1</v>
      </c>
      <c r="I6" s="9">
        <f t="shared" si="2"/>
        <v>0.576892375013909</v>
      </c>
      <c r="J6" s="15"/>
      <c r="K6" s="16">
        <f t="shared" si="3"/>
        <v>0.14460979567604582</v>
      </c>
      <c r="L6" s="15"/>
      <c r="M6" s="23">
        <v>-8.8113783049854094E-2</v>
      </c>
      <c r="N6" s="4">
        <v>0.28886868888245609</v>
      </c>
      <c r="O6" s="4">
        <v>-6.8619953535890899E-2</v>
      </c>
      <c r="P6" s="4">
        <v>9.4E-2</v>
      </c>
      <c r="Q6" s="9">
        <f t="shared" si="4"/>
        <v>-0.40236251839641923</v>
      </c>
      <c r="R6" s="4"/>
      <c r="S6" s="23">
        <v>9.2166933611481802E-2</v>
      </c>
      <c r="T6" s="4">
        <v>-5.0963161238670812E-2</v>
      </c>
      <c r="U6" s="9">
        <f t="shared" si="5"/>
        <v>0.1431300948501526</v>
      </c>
      <c r="W6" s="24">
        <f t="shared" si="6"/>
        <v>0.14055664511441809</v>
      </c>
      <c r="X6" s="4">
        <v>8.0556645114418096E-2</v>
      </c>
      <c r="Y6" s="9">
        <v>0.06</v>
      </c>
      <c r="Z6" s="15">
        <f t="shared" si="7"/>
        <v>0.29594799577765774</v>
      </c>
    </row>
    <row r="7" spans="1:26" x14ac:dyDescent="0.35">
      <c r="A7" s="1" t="s">
        <v>22</v>
      </c>
      <c r="B7" s="16">
        <f t="shared" si="0"/>
        <v>-0.40868782756841704</v>
      </c>
      <c r="C7" s="15"/>
      <c r="D7" s="16">
        <f t="shared" si="1"/>
        <v>-0.32828118669067596</v>
      </c>
      <c r="E7" s="4">
        <v>-0.11855988316929</v>
      </c>
      <c r="F7" s="4">
        <v>-0.20972130352138599</v>
      </c>
      <c r="G7" s="22">
        <v>-5.4281453748960123E-3</v>
      </c>
      <c r="H7" s="4">
        <v>0</v>
      </c>
      <c r="I7" s="9">
        <f t="shared" si="2"/>
        <v>-0.11313173779439399</v>
      </c>
      <c r="J7" s="15"/>
      <c r="K7" s="16">
        <f t="shared" si="3"/>
        <v>-8.0406640877741103E-2</v>
      </c>
      <c r="L7" s="15"/>
      <c r="M7" s="23">
        <v>-5.4699684217879699E-2</v>
      </c>
      <c r="N7" s="4">
        <v>0.28226065289242247</v>
      </c>
      <c r="O7" s="4">
        <v>-0.12297404491783989</v>
      </c>
      <c r="P7" s="4">
        <v>-9.7799722802010998E-3</v>
      </c>
      <c r="Q7" s="9">
        <f t="shared" si="4"/>
        <v>-0.20420631991226115</v>
      </c>
      <c r="R7" s="4"/>
      <c r="S7" s="23">
        <v>-3.4053006845212501E-2</v>
      </c>
      <c r="T7" s="4">
        <v>-8.5867201991901398E-2</v>
      </c>
      <c r="U7" s="9">
        <f t="shared" si="5"/>
        <v>5.1814195146688898E-2</v>
      </c>
      <c r="W7" s="24">
        <f t="shared" si="6"/>
        <v>8.3460501853510963E-3</v>
      </c>
      <c r="X7" s="4">
        <v>-5.1653949814648902E-2</v>
      </c>
      <c r="Y7" s="9">
        <v>0.06</v>
      </c>
      <c r="Z7" s="15">
        <f>B7-Y7-X7</f>
        <v>-0.41703387775376816</v>
      </c>
    </row>
    <row r="8" spans="1:26" x14ac:dyDescent="0.35">
      <c r="A8" s="1" t="s">
        <v>23</v>
      </c>
      <c r="B8" s="16">
        <f t="shared" si="0"/>
        <v>-0.69790079554469853</v>
      </c>
      <c r="C8" s="15"/>
      <c r="D8" s="16">
        <f t="shared" si="1"/>
        <v>-0.31146129262563499</v>
      </c>
      <c r="E8" s="4">
        <v>-0.116143325771422</v>
      </c>
      <c r="F8" s="4">
        <v>-0.19531796685421299</v>
      </c>
      <c r="G8" s="22">
        <v>-7.6241491499750014E-3</v>
      </c>
      <c r="H8" s="4">
        <v>0</v>
      </c>
      <c r="I8" s="9">
        <f t="shared" si="2"/>
        <v>-0.108519176621447</v>
      </c>
      <c r="J8" s="15"/>
      <c r="K8" s="16">
        <f t="shared" si="3"/>
        <v>-0.38643950291906359</v>
      </c>
      <c r="L8" s="15"/>
      <c r="M8" s="23">
        <v>-0.27893070002165399</v>
      </c>
      <c r="N8" s="4">
        <v>0.41531322672398002</v>
      </c>
      <c r="O8" s="4">
        <v>-0.12356936103660199</v>
      </c>
      <c r="P8" s="4">
        <v>-9.5864404344534991E-3</v>
      </c>
      <c r="Q8" s="9">
        <f t="shared" si="4"/>
        <v>-0.56108812527457852</v>
      </c>
      <c r="R8" s="4"/>
      <c r="S8" s="23">
        <v>9.6109319677440394E-2</v>
      </c>
      <c r="T8" s="4">
        <v>-9.9962456757422255E-2</v>
      </c>
      <c r="U8" s="9">
        <f t="shared" si="5"/>
        <v>0.19607177643486265</v>
      </c>
      <c r="W8" s="24">
        <f t="shared" si="6"/>
        <v>-0.20361812257485001</v>
      </c>
      <c r="X8" s="4">
        <v>-0.26361812257485001</v>
      </c>
      <c r="Y8" s="9">
        <v>0.06</v>
      </c>
      <c r="Z8" s="15">
        <f t="shared" ref="Z8:Z14" si="8">B8-Y8-X8</f>
        <v>-0.49428267296984857</v>
      </c>
    </row>
    <row r="9" spans="1:26" x14ac:dyDescent="0.35">
      <c r="A9" s="1" t="s">
        <v>24</v>
      </c>
      <c r="B9" s="16">
        <f t="shared" si="0"/>
        <v>-0.74646227023075906</v>
      </c>
      <c r="C9" s="15"/>
      <c r="D9" s="16">
        <f t="shared" si="1"/>
        <v>-0.28896085352484518</v>
      </c>
      <c r="E9" s="4">
        <v>-9.9383772840758194E-2</v>
      </c>
      <c r="F9" s="4">
        <v>-0.18957708068408699</v>
      </c>
      <c r="G9" s="22">
        <v>-6.7573908328201066E-3</v>
      </c>
      <c r="H9" s="4">
        <v>0</v>
      </c>
      <c r="I9" s="9">
        <f t="shared" si="2"/>
        <v>-9.2626382007938088E-2</v>
      </c>
      <c r="J9" s="15"/>
      <c r="K9" s="16">
        <f t="shared" si="3"/>
        <v>-0.45750141670591388</v>
      </c>
      <c r="L9" s="15"/>
      <c r="M9" s="23">
        <v>-0.14245504996227401</v>
      </c>
      <c r="N9" s="4">
        <v>0.4057090400197218</v>
      </c>
      <c r="O9" s="4">
        <v>3.0835255336810197E-3</v>
      </c>
      <c r="P9" s="4">
        <v>-9.4211056322935013E-3</v>
      </c>
      <c r="Q9" s="9">
        <f t="shared" si="4"/>
        <v>-0.54182650988338343</v>
      </c>
      <c r="R9" s="4"/>
      <c r="S9" s="23">
        <v>-1.5663437528219901E-2</v>
      </c>
      <c r="T9" s="4">
        <v>-9.360550407263378E-2</v>
      </c>
      <c r="U9" s="9">
        <f t="shared" si="5"/>
        <v>7.7942066544413879E-2</v>
      </c>
      <c r="W9" s="24">
        <f t="shared" si="6"/>
        <v>-0.29938292921541998</v>
      </c>
      <c r="X9" s="4">
        <v>-0.35938292921541998</v>
      </c>
      <c r="Y9" s="9">
        <v>0.06</v>
      </c>
      <c r="Z9" s="15">
        <f t="shared" si="8"/>
        <v>-0.44707934101533914</v>
      </c>
    </row>
    <row r="10" spans="1:26" x14ac:dyDescent="0.35">
      <c r="A10" s="1" t="s">
        <v>25</v>
      </c>
      <c r="B10" s="16">
        <f t="shared" si="0"/>
        <v>-0.6706496578668556</v>
      </c>
      <c r="D10" s="16">
        <f t="shared" si="1"/>
        <v>-0.30335072972763799</v>
      </c>
      <c r="E10" s="4">
        <v>-0.106135712238734</v>
      </c>
      <c r="F10" s="4">
        <v>-0.19721501748890399</v>
      </c>
      <c r="G10" s="22">
        <v>-7.0858850176907101E-3</v>
      </c>
      <c r="H10" s="4">
        <v>0</v>
      </c>
      <c r="I10" s="9">
        <f t="shared" si="2"/>
        <v>-9.9049827221043288E-2</v>
      </c>
      <c r="J10" s="4"/>
      <c r="K10" s="16">
        <f t="shared" si="3"/>
        <v>-0.36729892813921761</v>
      </c>
      <c r="L10" s="4"/>
      <c r="M10" s="23">
        <v>6.5349333335146295E-2</v>
      </c>
      <c r="N10" s="4">
        <v>0.24402937346095277</v>
      </c>
      <c r="O10" s="4">
        <v>4.6540645766720699E-2</v>
      </c>
      <c r="P10" s="4">
        <v>-9.2937361430736019E-3</v>
      </c>
      <c r="Q10" s="9">
        <f t="shared" si="4"/>
        <v>-0.21592694974945356</v>
      </c>
      <c r="R10" s="4"/>
      <c r="S10" s="23">
        <v>-5.0934549224966902E-2</v>
      </c>
      <c r="T10" s="4">
        <v>-8.7670944870807607E-2</v>
      </c>
      <c r="U10" s="9">
        <f t="shared" si="5"/>
        <v>3.6736395645840705E-2</v>
      </c>
      <c r="W10" s="24">
        <f t="shared" si="6"/>
        <v>-0.38171371224939699</v>
      </c>
      <c r="X10" s="4">
        <v>-0.38171371224939699</v>
      </c>
      <c r="Y10" s="9">
        <v>0</v>
      </c>
      <c r="Z10" s="15">
        <f t="shared" si="8"/>
        <v>-0.28893594561745861</v>
      </c>
    </row>
    <row r="11" spans="1:26" x14ac:dyDescent="0.35">
      <c r="A11" s="1" t="s">
        <v>26</v>
      </c>
      <c r="B11" s="16">
        <f t="shared" si="0"/>
        <v>-0.63655095458399658</v>
      </c>
      <c r="C11" s="15"/>
      <c r="D11" s="16">
        <f t="shared" si="1"/>
        <v>-0.368781895104772</v>
      </c>
      <c r="E11" s="4">
        <v>-0.17526733589590299</v>
      </c>
      <c r="F11" s="4">
        <v>-0.19351455920886901</v>
      </c>
      <c r="G11" s="22">
        <v>-7.1427005629469964E-3</v>
      </c>
      <c r="H11" s="4">
        <v>0</v>
      </c>
      <c r="I11" s="9">
        <f t="shared" si="2"/>
        <v>-0.16812463533295599</v>
      </c>
      <c r="K11" s="16">
        <f t="shared" si="3"/>
        <v>-0.26776905947922458</v>
      </c>
      <c r="L11" s="4"/>
      <c r="M11" s="23">
        <v>0.101428328829992</v>
      </c>
      <c r="N11" s="4">
        <v>0.23867004118819241</v>
      </c>
      <c r="O11" s="4">
        <v>6.6262514254487703E-2</v>
      </c>
      <c r="P11" s="4">
        <v>-9.1545921236896033E-3</v>
      </c>
      <c r="Q11" s="9">
        <f t="shared" si="4"/>
        <v>-0.1943496344889985</v>
      </c>
      <c r="R11" s="4"/>
      <c r="S11" s="23">
        <v>5.4287511030533399E-2</v>
      </c>
      <c r="T11" s="4">
        <v>-9.49384998222082E-2</v>
      </c>
      <c r="U11" s="9">
        <f>S11-T11</f>
        <v>0.14922601085274159</v>
      </c>
      <c r="W11" s="24">
        <f t="shared" si="6"/>
        <v>-0.42348489933974998</v>
      </c>
      <c r="X11" s="4">
        <v>-0.42348489933974998</v>
      </c>
      <c r="Y11" s="9">
        <v>0</v>
      </c>
      <c r="Z11" s="15">
        <f t="shared" si="8"/>
        <v>-0.2130660552442466</v>
      </c>
    </row>
    <row r="12" spans="1:26" x14ac:dyDescent="0.35">
      <c r="A12" s="1" t="s">
        <v>35</v>
      </c>
      <c r="B12" s="16">
        <f t="shared" si="0"/>
        <v>-0.65273736743123101</v>
      </c>
      <c r="D12" s="16">
        <f t="shared" si="1"/>
        <v>-0.40159554356119398</v>
      </c>
      <c r="E12" s="4">
        <v>-0.20904320467461099</v>
      </c>
      <c r="F12" s="4">
        <v>-0.19255233888658299</v>
      </c>
      <c r="G12" s="25">
        <v>-7.3890013420450096E-3</v>
      </c>
      <c r="H12" s="4">
        <v>0</v>
      </c>
      <c r="I12" s="9">
        <f t="shared" si="2"/>
        <v>-0.20165420333256598</v>
      </c>
      <c r="K12" s="16">
        <f t="shared" si="3"/>
        <v>-0.25114182387003703</v>
      </c>
      <c r="L12" s="4"/>
      <c r="M12" s="23">
        <v>-5.6137326237384703E-2</v>
      </c>
      <c r="N12" s="22">
        <v>4.3759904694448674E-2</v>
      </c>
      <c r="O12" s="4">
        <v>4.9599228577114698E-2</v>
      </c>
      <c r="P12" s="4">
        <v>-9.0361920061469009E-3</v>
      </c>
      <c r="Q12" s="9">
        <f t="shared" si="4"/>
        <v>-0.14046026750280116</v>
      </c>
      <c r="R12" s="4"/>
      <c r="S12" s="23">
        <v>7.5673469379432701E-2</v>
      </c>
      <c r="T12" s="22">
        <v>-0.106977689721723</v>
      </c>
      <c r="U12" s="9">
        <f>S12-T12</f>
        <v>0.1826511591011557</v>
      </c>
      <c r="V12" s="15"/>
      <c r="W12" s="24">
        <f t="shared" si="6"/>
        <v>-0.27067796701208502</v>
      </c>
      <c r="X12" s="4">
        <v>-0.27067796701208502</v>
      </c>
      <c r="Y12" s="9">
        <v>0</v>
      </c>
      <c r="Z12" s="15">
        <f t="shared" si="8"/>
        <v>-0.38205940041914599</v>
      </c>
    </row>
    <row r="13" spans="1:26" x14ac:dyDescent="0.35">
      <c r="A13" s="27" t="s">
        <v>38</v>
      </c>
      <c r="B13" s="16">
        <f t="shared" si="0"/>
        <v>-0.50277258930958912</v>
      </c>
      <c r="D13" s="16">
        <f t="shared" si="1"/>
        <v>-0.36157648563623401</v>
      </c>
      <c r="E13" s="4">
        <v>-0.17331924274749499</v>
      </c>
      <c r="F13" s="4">
        <v>-0.18825724288873899</v>
      </c>
      <c r="G13" s="25">
        <v>-7.3890013420450096E-3</v>
      </c>
      <c r="H13" s="4">
        <v>0</v>
      </c>
      <c r="I13" s="9">
        <f t="shared" si="2"/>
        <v>-0.16593024140544999</v>
      </c>
      <c r="K13" s="16">
        <f t="shared" si="3"/>
        <v>-0.14119610367335511</v>
      </c>
      <c r="L13" s="4"/>
      <c r="M13" s="23">
        <v>-5.53755277872751E-2</v>
      </c>
      <c r="N13" s="22">
        <v>4.3759904694448674E-2</v>
      </c>
      <c r="O13" s="4">
        <v>4.9599228577114698E-2</v>
      </c>
      <c r="P13" s="4">
        <v>-9.0361920061469009E-3</v>
      </c>
      <c r="Q13" s="9">
        <f t="shared" si="4"/>
        <v>-0.13969846905269157</v>
      </c>
      <c r="R13" s="4"/>
      <c r="S13" s="23">
        <v>0.123639256673899</v>
      </c>
      <c r="T13" s="22">
        <v>-0.106977689721723</v>
      </c>
      <c r="U13" s="9">
        <f>S13-T13</f>
        <v>0.230616946395622</v>
      </c>
      <c r="V13" s="15"/>
      <c r="W13" s="24">
        <f t="shared" si="6"/>
        <v>-0.20945983255997899</v>
      </c>
      <c r="X13" s="4">
        <v>-0.20945983255997899</v>
      </c>
      <c r="Y13" s="9">
        <v>0</v>
      </c>
      <c r="Z13" s="15">
        <f t="shared" si="8"/>
        <v>-0.2933127567496101</v>
      </c>
    </row>
    <row r="14" spans="1:26" x14ac:dyDescent="0.35">
      <c r="A14" s="27" t="s">
        <v>42</v>
      </c>
      <c r="B14" s="16">
        <f>D14+K14</f>
        <v>-0.46071988449325996</v>
      </c>
      <c r="D14" s="16">
        <f t="shared" ref="D14" si="9">E14+F14</f>
        <v>-0.34648718576618298</v>
      </c>
      <c r="E14" s="4">
        <v>-0.15858713433920901</v>
      </c>
      <c r="F14" s="4">
        <v>-0.187900051426974</v>
      </c>
      <c r="G14" s="25">
        <v>-7.3890013420450096E-3</v>
      </c>
      <c r="H14" s="4">
        <v>0</v>
      </c>
      <c r="I14" s="9">
        <f t="shared" ref="I14" si="10">E14-G14-H14</f>
        <v>-0.151198132997164</v>
      </c>
      <c r="K14" s="16">
        <f t="shared" ref="K14" si="11">M14+S14+W14</f>
        <v>-0.11423269872707698</v>
      </c>
      <c r="L14" s="4"/>
      <c r="M14" s="23">
        <v>-0.158220412919168</v>
      </c>
      <c r="N14" s="22">
        <v>4.3759904694448674E-2</v>
      </c>
      <c r="O14" s="4">
        <v>4.9599228577114698E-2</v>
      </c>
      <c r="P14" s="4">
        <v>-9.0361920061469009E-3</v>
      </c>
      <c r="Q14" s="9">
        <f t="shared" ref="Q14" si="12">M14-N14-O14-P14</f>
        <v>-0.24254335418458445</v>
      </c>
      <c r="R14" s="4"/>
      <c r="S14" s="23">
        <v>0.17181852410145701</v>
      </c>
      <c r="T14" s="22">
        <v>-0.106977689721723</v>
      </c>
      <c r="U14" s="9">
        <f>S14-T14</f>
        <v>0.27879621382317998</v>
      </c>
      <c r="V14" s="15"/>
      <c r="W14" s="24">
        <f t="shared" ref="W14" si="13">X14+Y14</f>
        <v>-0.12783080990936599</v>
      </c>
      <c r="X14" s="4">
        <v>-0.12783080990936599</v>
      </c>
      <c r="Y14" s="9">
        <v>0</v>
      </c>
      <c r="Z14" s="15">
        <f t="shared" si="8"/>
        <v>-0.33288907458389394</v>
      </c>
    </row>
    <row r="16" spans="1:26" x14ac:dyDescent="0.35">
      <c r="E16" s="4"/>
      <c r="F16" s="4"/>
      <c r="H16"/>
      <c r="X16"/>
    </row>
    <row r="17" spans="8:24" x14ac:dyDescent="0.35">
      <c r="H17"/>
      <c r="X17"/>
    </row>
    <row r="18" spans="8:24" x14ac:dyDescent="0.35">
      <c r="H18"/>
      <c r="X18"/>
    </row>
    <row r="19" spans="8:24" x14ac:dyDescent="0.35">
      <c r="H19"/>
    </row>
    <row r="20" spans="8:24" x14ac:dyDescent="0.35">
      <c r="H20"/>
    </row>
  </sheetData>
  <mergeCells count="9">
    <mergeCell ref="A1:Y1"/>
    <mergeCell ref="W2:Y2"/>
    <mergeCell ref="X3:Y3"/>
    <mergeCell ref="G3:I3"/>
    <mergeCell ref="N3:Q3"/>
    <mergeCell ref="T3:U3"/>
    <mergeCell ref="D2:I2"/>
    <mergeCell ref="M2:Q2"/>
    <mergeCell ref="S2:U2"/>
  </mergeCells>
  <phoneticPr fontId="7" type="noConversion"/>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AFB68-DBBF-40E7-A3C8-F6F7CB448EFC}">
  <dimension ref="A1:J13"/>
  <sheetViews>
    <sheetView workbookViewId="0">
      <selection sqref="A1:I1"/>
    </sheetView>
  </sheetViews>
  <sheetFormatPr defaultColWidth="8.7265625" defaultRowHeight="15.5" x14ac:dyDescent="0.35"/>
  <cols>
    <col min="1" max="1" width="11.1796875" style="1" customWidth="1"/>
    <col min="2" max="2" width="10" style="1" customWidth="1"/>
    <col min="3" max="3" width="10.81640625" style="1" customWidth="1"/>
    <col min="4" max="5" width="16.54296875" style="1" customWidth="1"/>
    <col min="6" max="6" width="9.54296875" style="1" customWidth="1"/>
    <col min="7" max="7" width="14.54296875" style="1" customWidth="1"/>
    <col min="8" max="8" width="15.81640625" style="1" customWidth="1"/>
    <col min="9" max="9" width="16.1796875" style="1" customWidth="1"/>
    <col min="10" max="16384" width="8.7265625" style="1"/>
  </cols>
  <sheetData>
    <row r="1" spans="1:10" ht="27.65" customHeight="1" x14ac:dyDescent="0.35">
      <c r="A1" s="37" t="s">
        <v>27</v>
      </c>
      <c r="B1" s="37"/>
      <c r="C1" s="37"/>
      <c r="D1" s="37"/>
      <c r="E1" s="37"/>
      <c r="F1" s="37"/>
      <c r="G1" s="37"/>
      <c r="H1" s="37"/>
      <c r="I1" s="37"/>
      <c r="J1" s="11"/>
    </row>
    <row r="2" spans="1:10" ht="21.65" customHeight="1" x14ac:dyDescent="0.35">
      <c r="A2" s="34" t="s">
        <v>28</v>
      </c>
      <c r="B2" s="35"/>
      <c r="C2" s="35"/>
      <c r="D2" s="35"/>
      <c r="E2" s="35"/>
      <c r="F2" s="35"/>
      <c r="G2" s="35"/>
      <c r="H2" s="35"/>
      <c r="I2" s="36"/>
      <c r="J2" s="11"/>
    </row>
    <row r="3" spans="1:10" ht="31" x14ac:dyDescent="0.35">
      <c r="A3" s="3"/>
      <c r="B3" s="3" t="s">
        <v>3</v>
      </c>
      <c r="C3" s="5" t="s">
        <v>29</v>
      </c>
      <c r="D3" s="3" t="s">
        <v>30</v>
      </c>
      <c r="E3" s="3" t="s">
        <v>31</v>
      </c>
      <c r="F3" s="3" t="s">
        <v>14</v>
      </c>
      <c r="G3" s="3" t="s">
        <v>17</v>
      </c>
      <c r="H3" s="3" t="s">
        <v>36</v>
      </c>
      <c r="I3" s="3" t="s">
        <v>32</v>
      </c>
      <c r="J3" s="3"/>
    </row>
    <row r="4" spans="1:10" s="8" customFormat="1" x14ac:dyDescent="0.35">
      <c r="A4" s="1" t="s">
        <v>20</v>
      </c>
      <c r="B4" s="4">
        <f t="shared" ref="B4:B11" si="0">C4+SUM(F4:I4)</f>
        <v>0.32809634594982862</v>
      </c>
      <c r="C4" s="4">
        <f t="shared" ref="C4:C8" si="1">D4+E4</f>
        <v>-0.59802078245186052</v>
      </c>
      <c r="D4" s="17">
        <f>'Table 1'!F5+'Table 1'!I5</f>
        <v>-3.9016198611946537E-2</v>
      </c>
      <c r="E4" s="17">
        <f>'Table 1'!Q5+'Table 1'!U5</f>
        <v>-0.55900458383991403</v>
      </c>
      <c r="F4" s="4">
        <f>'Table 1'!G5+'Table 1'!N5+'Table 1'!T5+'Table 1'!Y5</f>
        <v>0.63001227631949575</v>
      </c>
      <c r="G4" s="4">
        <f>'Table 1'!O5+'Table 1'!P5</f>
        <v>4.78897026238993E-2</v>
      </c>
      <c r="H4" s="4">
        <f>'Table 1'!X5</f>
        <v>0.24821514945829401</v>
      </c>
      <c r="I4" s="17">
        <f>'Table 1'!H5</f>
        <v>0</v>
      </c>
      <c r="J4" s="26"/>
    </row>
    <row r="5" spans="1:10" s="8" customFormat="1" x14ac:dyDescent="0.35">
      <c r="A5" s="1" t="s">
        <v>21</v>
      </c>
      <c r="B5" s="4">
        <f t="shared" si="0"/>
        <v>0.43650464089207586</v>
      </c>
      <c r="C5" s="4">
        <f t="shared" si="1"/>
        <v>6.7976546656321357E-2</v>
      </c>
      <c r="D5" s="17">
        <f>'Table 1'!F6+'Table 1'!I6</f>
        <v>0.32720897020258799</v>
      </c>
      <c r="E5" s="17">
        <f>'Table 1'!Q6+'Table 1'!U6</f>
        <v>-0.25923242354626663</v>
      </c>
      <c r="F5" s="4">
        <f>'Table 1'!G6+'Table 1'!N6+'Table 1'!T6+'Table 1'!Y6</f>
        <v>0.36259140265722728</v>
      </c>
      <c r="G5" s="4">
        <f>'Table 1'!O6+'Table 1'!P6</f>
        <v>2.5380046464109102E-2</v>
      </c>
      <c r="H5" s="4">
        <f>'Table 1'!X6</f>
        <v>8.0556645114418096E-2</v>
      </c>
      <c r="I5" s="17">
        <f>'Table 1'!H6</f>
        <v>-0.1</v>
      </c>
      <c r="J5" s="26"/>
    </row>
    <row r="6" spans="1:10" s="8" customFormat="1" x14ac:dyDescent="0.35">
      <c r="A6" s="1" t="s">
        <v>22</v>
      </c>
      <c r="B6" s="4">
        <f t="shared" si="0"/>
        <v>-0.40868782756841709</v>
      </c>
      <c r="C6" s="4">
        <f t="shared" si="1"/>
        <v>-0.47524516608135225</v>
      </c>
      <c r="D6" s="17">
        <f>'Table 1'!F7+'Table 1'!I7</f>
        <v>-0.32285304131577997</v>
      </c>
      <c r="E6" s="17">
        <f>'Table 1'!Q7+'Table 1'!U7</f>
        <v>-0.15239212476557226</v>
      </c>
      <c r="F6" s="4">
        <f>'Table 1'!G7+'Table 1'!N7+'Table 1'!T7+'Table 1'!Y7</f>
        <v>0.25096530552562507</v>
      </c>
      <c r="G6" s="4">
        <f>'Table 1'!O7+'Table 1'!P7</f>
        <v>-0.132754017198041</v>
      </c>
      <c r="H6" s="4">
        <f>'Table 1'!X7</f>
        <v>-5.1653949814648902E-2</v>
      </c>
      <c r="I6" s="17">
        <f>'Table 1'!H7</f>
        <v>0</v>
      </c>
      <c r="J6" s="26"/>
    </row>
    <row r="7" spans="1:10" x14ac:dyDescent="0.35">
      <c r="A7" s="1" t="s">
        <v>23</v>
      </c>
      <c r="B7" s="4">
        <f t="shared" si="0"/>
        <v>-0.69790079554469875</v>
      </c>
      <c r="C7" s="4">
        <f t="shared" si="1"/>
        <v>-0.66885349231537594</v>
      </c>
      <c r="D7" s="17">
        <f>'Table 1'!F8+'Table 1'!I8</f>
        <v>-0.30383714347565999</v>
      </c>
      <c r="E7" s="17">
        <f>'Table 1'!Q8+'Table 1'!U8</f>
        <v>-0.3650163488397159</v>
      </c>
      <c r="F7" s="4">
        <f>'Table 1'!G8+'Table 1'!N8+'Table 1'!T8+'Table 1'!Y8</f>
        <v>0.36772662081658275</v>
      </c>
      <c r="G7" s="4">
        <f>'Table 1'!O8+'Table 1'!P8</f>
        <v>-0.13315580147105549</v>
      </c>
      <c r="H7" s="4">
        <f>'Table 1'!X8</f>
        <v>-0.26361812257485001</v>
      </c>
      <c r="I7" s="17">
        <f>'Table 1'!H8</f>
        <v>0</v>
      </c>
      <c r="J7" s="4"/>
    </row>
    <row r="8" spans="1:10" x14ac:dyDescent="0.35">
      <c r="A8" s="1" t="s">
        <v>24</v>
      </c>
      <c r="B8" s="4">
        <f t="shared" si="0"/>
        <v>-0.74646227023075917</v>
      </c>
      <c r="C8" s="4">
        <f t="shared" si="1"/>
        <v>-0.74608790603099462</v>
      </c>
      <c r="D8" s="17">
        <f>'Table 1'!F9+'Table 1'!I9</f>
        <v>-0.28220346269202506</v>
      </c>
      <c r="E8" s="17">
        <f>'Table 1'!Q9+'Table 1'!U9</f>
        <v>-0.46388444333896955</v>
      </c>
      <c r="F8" s="4">
        <f>'Table 1'!G9+'Table 1'!N9+'Table 1'!T9+'Table 1'!Y9</f>
        <v>0.36534614511426788</v>
      </c>
      <c r="G8" s="4">
        <f>'Table 1'!O9+'Table 1'!P9</f>
        <v>-6.3375800986124817E-3</v>
      </c>
      <c r="H8" s="4">
        <f>'Table 1'!X9</f>
        <v>-0.35938292921541998</v>
      </c>
      <c r="I8" s="17">
        <f>'Table 1'!H9</f>
        <v>0</v>
      </c>
      <c r="J8" s="4"/>
    </row>
    <row r="9" spans="1:10" x14ac:dyDescent="0.35">
      <c r="A9" s="1" t="s">
        <v>25</v>
      </c>
      <c r="B9" s="4">
        <f t="shared" si="0"/>
        <v>-0.6706496578668556</v>
      </c>
      <c r="C9" s="4">
        <f t="shared" ref="C9" si="2">D9+E9</f>
        <v>-0.47545539881356014</v>
      </c>
      <c r="D9" s="17">
        <f>'Table 1'!F10+'Table 1'!I10</f>
        <v>-0.29626484470994729</v>
      </c>
      <c r="E9" s="17">
        <f>'Table 1'!Q10+'Table 1'!U10</f>
        <v>-0.17919055410361284</v>
      </c>
      <c r="F9" s="4">
        <f>'Table 1'!G10+'Table 1'!N10+'Table 1'!T10+'Table 1'!Y10</f>
        <v>0.14927254357245445</v>
      </c>
      <c r="G9" s="4">
        <f>'Table 1'!O10+'Table 1'!P10</f>
        <v>3.7246909623647101E-2</v>
      </c>
      <c r="H9" s="4">
        <f>'Table 1'!X10</f>
        <v>-0.38171371224939699</v>
      </c>
      <c r="I9" s="17">
        <f>'Table 1'!H10</f>
        <v>0</v>
      </c>
    </row>
    <row r="10" spans="1:10" x14ac:dyDescent="0.35">
      <c r="A10" s="1" t="s">
        <v>26</v>
      </c>
      <c r="B10" s="4">
        <f t="shared" si="0"/>
        <v>-0.63655095458399658</v>
      </c>
      <c r="C10" s="4">
        <f>D10+E10</f>
        <v>-0.40676281817808191</v>
      </c>
      <c r="D10" s="17">
        <f>'Table 1'!F11+'Table 1'!I11</f>
        <v>-0.36163919454182503</v>
      </c>
      <c r="E10" s="17">
        <f>'Table 1'!Q11+'Table 1'!U11</f>
        <v>-4.512362363625691E-2</v>
      </c>
      <c r="F10" s="4">
        <f>'Table 1'!G11+'Table 1'!N11+'Table 1'!T11+'Table 1'!Y11</f>
        <v>0.13658884080303721</v>
      </c>
      <c r="G10" s="4">
        <f>'Table 1'!O11+'Table 1'!P11</f>
        <v>5.71079221307981E-2</v>
      </c>
      <c r="H10" s="4">
        <f>'Table 1'!X11</f>
        <v>-0.42348489933974998</v>
      </c>
      <c r="I10" s="17">
        <f>'Table 1'!H11</f>
        <v>0</v>
      </c>
    </row>
    <row r="11" spans="1:10" x14ac:dyDescent="0.35">
      <c r="A11" s="1" t="s">
        <v>35</v>
      </c>
      <c r="B11" s="4">
        <f t="shared" si="0"/>
        <v>-0.65273736743123101</v>
      </c>
      <c r="C11" s="4">
        <f>D11+E11</f>
        <v>-0.35201565062079443</v>
      </c>
      <c r="D11" s="17">
        <f>'Table 1'!F12+'Table 1'!I12</f>
        <v>-0.39420654221914897</v>
      </c>
      <c r="E11" s="17">
        <f>'Table 1'!Q12+'Table 1'!U12</f>
        <v>4.2190891598354541E-2</v>
      </c>
      <c r="F11" s="4">
        <f>'Table 1'!G12+'Table 1'!N12+'Table 1'!T12+'Table 1'!Y12</f>
        <v>-7.060678636931933E-2</v>
      </c>
      <c r="G11" s="4">
        <f>'Table 1'!O12+'Table 1'!P12</f>
        <v>4.0563036570967798E-2</v>
      </c>
      <c r="H11" s="4">
        <f>'Table 1'!X12</f>
        <v>-0.27067796701208502</v>
      </c>
      <c r="I11" s="17">
        <f>'Table 1'!H12</f>
        <v>0</v>
      </c>
    </row>
    <row r="12" spans="1:10" x14ac:dyDescent="0.35">
      <c r="A12" s="1" t="s">
        <v>38</v>
      </c>
      <c r="B12" s="4">
        <f t="shared" ref="B12" si="3">C12+SUM(F12:I12)</f>
        <v>-0.50277258930958912</v>
      </c>
      <c r="C12" s="4">
        <f>D12+E12</f>
        <v>-0.26326900695125854</v>
      </c>
      <c r="D12" s="17">
        <f>'Table 1'!F13+'Table 1'!I13</f>
        <v>-0.354187484294189</v>
      </c>
      <c r="E12" s="17">
        <f>'Table 1'!Q13+'Table 1'!U13</f>
        <v>9.0918477342930432E-2</v>
      </c>
      <c r="F12" s="4">
        <f>'Table 1'!G13+'Table 1'!N13+'Table 1'!T13+'Table 1'!Y13</f>
        <v>-7.060678636931933E-2</v>
      </c>
      <c r="G12" s="4">
        <f>'Table 1'!O13+'Table 1'!P13</f>
        <v>4.0563036570967798E-2</v>
      </c>
      <c r="H12" s="4">
        <f>'Table 1'!X13</f>
        <v>-0.20945983255997899</v>
      </c>
      <c r="I12" s="17">
        <f>'Table 1'!H13</f>
        <v>0</v>
      </c>
    </row>
    <row r="13" spans="1:10" x14ac:dyDescent="0.35">
      <c r="A13" s="1" t="s">
        <v>42</v>
      </c>
      <c r="B13" s="4">
        <f t="shared" ref="B13" si="4">C13+SUM(F13:I13)</f>
        <v>-0.46071988449325996</v>
      </c>
      <c r="C13" s="4">
        <f>D13+E13</f>
        <v>-0.30284532478554244</v>
      </c>
      <c r="D13" s="17">
        <f>'Table 1'!F14+'Table 1'!I14</f>
        <v>-0.33909818442413797</v>
      </c>
      <c r="E13" s="17">
        <f>'Table 1'!Q14+'Table 1'!U14</f>
        <v>3.6252859638595536E-2</v>
      </c>
      <c r="F13" s="4">
        <f>'Table 1'!G14+'Table 1'!N14+'Table 1'!T14+'Table 1'!Y14</f>
        <v>-7.060678636931933E-2</v>
      </c>
      <c r="G13" s="4">
        <f>'Table 1'!O14+'Table 1'!P14</f>
        <v>4.0563036570967798E-2</v>
      </c>
      <c r="H13" s="4">
        <f>'Table 1'!X14</f>
        <v>-0.12783080990936599</v>
      </c>
      <c r="I13" s="17">
        <f>'Table 1'!H14</f>
        <v>0</v>
      </c>
    </row>
  </sheetData>
  <mergeCells count="2">
    <mergeCell ref="A2:I2"/>
    <mergeCell ref="A1:I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52BE-C7BE-4DCC-A6FD-B027AABD9B07}">
  <dimension ref="A1:Y13"/>
  <sheetViews>
    <sheetView zoomScaleNormal="100" workbookViewId="0">
      <selection sqref="A1:Y1"/>
    </sheetView>
  </sheetViews>
  <sheetFormatPr defaultColWidth="8.7265625" defaultRowHeight="15.5" x14ac:dyDescent="0.35"/>
  <cols>
    <col min="1" max="1" width="8.453125" style="1" bestFit="1" customWidth="1"/>
    <col min="2" max="2" width="8.7265625" style="1"/>
    <col min="3" max="3" width="2.54296875" style="1" customWidth="1"/>
    <col min="4" max="4" width="10.1796875" style="1" bestFit="1" customWidth="1"/>
    <col min="5" max="5" width="7.54296875" style="1" bestFit="1" customWidth="1"/>
    <col min="6" max="6" width="9.453125" style="1" bestFit="1" customWidth="1"/>
    <col min="7" max="7" width="9.81640625" style="1" bestFit="1" customWidth="1"/>
    <col min="8" max="8" width="15.54296875" style="1" customWidth="1"/>
    <col min="9" max="9" width="9.81640625" style="1" bestFit="1" customWidth="1"/>
    <col min="10" max="10" width="2.54296875" style="1" customWidth="1"/>
    <col min="11" max="11" width="19.453125" style="1" customWidth="1"/>
    <col min="12" max="12" width="2.54296875" style="1" customWidth="1"/>
    <col min="13" max="13" width="6.54296875" style="1" bestFit="1" customWidth="1"/>
    <col min="14" max="14" width="7.54296875" style="1" bestFit="1" customWidth="1"/>
    <col min="15" max="16" width="8.81640625" style="1" customWidth="1"/>
    <col min="17" max="17" width="8.453125" style="1" customWidth="1"/>
    <col min="18" max="18" width="2.54296875" style="1" customWidth="1"/>
    <col min="19" max="19" width="6" style="1" customWidth="1"/>
    <col min="20" max="20" width="14.81640625" style="1" customWidth="1"/>
    <col min="21" max="21" width="13.81640625" style="1" customWidth="1"/>
    <col min="22" max="22" width="2.54296875" style="1" customWidth="1"/>
    <col min="23" max="23" width="13.1796875" style="1" customWidth="1"/>
    <col min="24" max="24" width="14.453125" style="1" customWidth="1"/>
    <col min="25" max="25" width="11.7265625" style="1" customWidth="1"/>
    <col min="26" max="16384" width="8.7265625" style="1"/>
  </cols>
  <sheetData>
    <row r="1" spans="1:25" x14ac:dyDescent="0.35">
      <c r="A1" s="28" t="s">
        <v>33</v>
      </c>
      <c r="B1" s="28"/>
      <c r="C1" s="28"/>
      <c r="D1" s="28"/>
      <c r="E1" s="28"/>
      <c r="F1" s="28"/>
      <c r="G1" s="28"/>
      <c r="H1" s="28"/>
      <c r="I1" s="28"/>
      <c r="J1" s="28"/>
      <c r="K1" s="28"/>
      <c r="L1" s="28"/>
      <c r="M1" s="28"/>
      <c r="N1" s="28"/>
      <c r="O1" s="28"/>
      <c r="P1" s="28"/>
      <c r="Q1" s="28"/>
      <c r="R1" s="28"/>
      <c r="S1" s="28"/>
      <c r="T1" s="28"/>
      <c r="U1" s="28"/>
      <c r="V1" s="28"/>
      <c r="W1" s="28"/>
      <c r="X1" s="28"/>
      <c r="Y1" s="28"/>
    </row>
    <row r="2" spans="1:25" s="18" customFormat="1" ht="62" x14ac:dyDescent="0.35">
      <c r="B2" s="14" t="s">
        <v>3</v>
      </c>
      <c r="D2" s="32" t="s">
        <v>4</v>
      </c>
      <c r="E2" s="32"/>
      <c r="F2" s="32"/>
      <c r="G2" s="32"/>
      <c r="H2" s="32"/>
      <c r="I2" s="32"/>
      <c r="K2" s="14" t="s">
        <v>5</v>
      </c>
      <c r="M2" s="32" t="s">
        <v>6</v>
      </c>
      <c r="N2" s="33"/>
      <c r="O2" s="33"/>
      <c r="P2" s="33"/>
      <c r="Q2" s="33"/>
      <c r="R2" s="14"/>
      <c r="S2" s="32" t="s">
        <v>7</v>
      </c>
      <c r="T2" s="33"/>
      <c r="U2" s="33"/>
      <c r="W2" s="29" t="s">
        <v>8</v>
      </c>
      <c r="X2" s="29"/>
      <c r="Y2" s="29"/>
    </row>
    <row r="3" spans="1:25" s="18" customFormat="1" x14ac:dyDescent="0.35">
      <c r="D3" s="19" t="s">
        <v>3</v>
      </c>
      <c r="G3" s="29" t="s">
        <v>9</v>
      </c>
      <c r="H3" s="29"/>
      <c r="I3" s="29"/>
      <c r="M3" s="14" t="s">
        <v>3</v>
      </c>
      <c r="N3" s="29" t="s">
        <v>10</v>
      </c>
      <c r="O3" s="29"/>
      <c r="P3" s="29"/>
      <c r="Q3" s="29"/>
      <c r="R3" s="20"/>
      <c r="S3" s="14" t="s">
        <v>3</v>
      </c>
      <c r="T3" s="38" t="s">
        <v>11</v>
      </c>
      <c r="U3" s="38"/>
      <c r="W3" s="14" t="s">
        <v>3</v>
      </c>
      <c r="X3" s="38"/>
      <c r="Y3" s="38"/>
    </row>
    <row r="4" spans="1:25" s="3" customFormat="1" ht="46.5" x14ac:dyDescent="0.35">
      <c r="E4" s="10" t="s">
        <v>12</v>
      </c>
      <c r="F4" s="3" t="s">
        <v>13</v>
      </c>
      <c r="G4" s="3" t="s">
        <v>14</v>
      </c>
      <c r="H4" s="3" t="s">
        <v>15</v>
      </c>
      <c r="I4" s="3" t="s">
        <v>16</v>
      </c>
      <c r="M4" s="6"/>
      <c r="N4" s="3" t="s">
        <v>14</v>
      </c>
      <c r="O4" s="3" t="s">
        <v>17</v>
      </c>
      <c r="P4" s="3" t="s">
        <v>37</v>
      </c>
      <c r="Q4" s="3" t="s">
        <v>16</v>
      </c>
      <c r="T4" s="3" t="s">
        <v>14</v>
      </c>
      <c r="U4" s="3" t="s">
        <v>16</v>
      </c>
      <c r="X4" s="3" t="s">
        <v>18</v>
      </c>
      <c r="Y4" s="3" t="s">
        <v>19</v>
      </c>
    </row>
    <row r="5" spans="1:25" x14ac:dyDescent="0.35">
      <c r="A5" s="1" t="s">
        <v>20</v>
      </c>
      <c r="B5" s="16">
        <v>0.41965495064448299</v>
      </c>
      <c r="C5" s="16"/>
      <c r="D5" s="16">
        <v>0.45157267432223802</v>
      </c>
      <c r="E5" s="16">
        <v>0.45157267432223802</v>
      </c>
      <c r="F5" s="16">
        <v>0</v>
      </c>
      <c r="G5" s="16">
        <v>0</v>
      </c>
      <c r="H5" s="16">
        <v>0</v>
      </c>
      <c r="I5" s="16">
        <v>0.45157267432223802</v>
      </c>
      <c r="J5" s="16"/>
      <c r="K5" s="16">
        <v>-3.1917723677755028E-2</v>
      </c>
      <c r="L5" s="16"/>
      <c r="M5" s="16">
        <v>-3.1917723677755028E-2</v>
      </c>
      <c r="N5" s="16">
        <v>0</v>
      </c>
      <c r="O5" s="16">
        <v>0</v>
      </c>
      <c r="P5" s="16">
        <v>-2.9244428744090403E-2</v>
      </c>
      <c r="Q5" s="16">
        <v>-2.6732949336646383E-3</v>
      </c>
      <c r="R5" s="16"/>
      <c r="S5" s="16">
        <v>0</v>
      </c>
      <c r="T5" s="16">
        <v>0</v>
      </c>
      <c r="U5" s="16">
        <v>0</v>
      </c>
      <c r="V5" s="16"/>
      <c r="W5" s="16">
        <v>0</v>
      </c>
      <c r="X5" s="16">
        <v>0</v>
      </c>
      <c r="Y5" s="16">
        <v>0</v>
      </c>
    </row>
    <row r="6" spans="1:25" x14ac:dyDescent="0.35">
      <c r="A6" s="1" t="s">
        <v>21</v>
      </c>
      <c r="B6" s="16">
        <v>0.80062552990551383</v>
      </c>
      <c r="C6" s="16"/>
      <c r="D6" s="16">
        <v>0.77702338020611805</v>
      </c>
      <c r="E6" s="16">
        <v>0.84247077490447309</v>
      </c>
      <c r="F6" s="16">
        <v>-6.5447394698355005E-2</v>
      </c>
      <c r="G6" s="16">
        <v>0</v>
      </c>
      <c r="H6" s="16">
        <v>0</v>
      </c>
      <c r="I6" s="16">
        <v>0.84247077490447297</v>
      </c>
      <c r="J6" s="16"/>
      <c r="K6" s="16">
        <v>2.3602149699395766E-2</v>
      </c>
      <c r="L6" s="16"/>
      <c r="M6" s="16">
        <v>-7.5431752522895898E-2</v>
      </c>
      <c r="N6" s="16">
        <v>0</v>
      </c>
      <c r="O6" s="16">
        <v>0</v>
      </c>
      <c r="P6" s="16">
        <v>-2.9157280013658096E-2</v>
      </c>
      <c r="Q6" s="16">
        <v>-4.6274472509237718E-2</v>
      </c>
      <c r="R6" s="16"/>
      <c r="S6" s="16">
        <v>9.5616975086396147E-2</v>
      </c>
      <c r="T6" s="16">
        <v>0</v>
      </c>
      <c r="U6" s="16">
        <v>9.5616975086396133E-2</v>
      </c>
      <c r="V6" s="16"/>
      <c r="W6" s="16">
        <v>3.4169271358955033E-3</v>
      </c>
      <c r="X6" s="16">
        <v>3.4169271358954895E-3</v>
      </c>
      <c r="Y6" s="16">
        <v>0</v>
      </c>
    </row>
    <row r="7" spans="1:25" x14ac:dyDescent="0.35">
      <c r="A7" s="1" t="s">
        <v>22</v>
      </c>
      <c r="B7" s="16">
        <v>3.7802880742555334E-2</v>
      </c>
      <c r="C7" s="16"/>
      <c r="D7" s="16">
        <v>-1.5500680716895976E-2</v>
      </c>
      <c r="E7" s="16">
        <v>-1.4802021918679006E-2</v>
      </c>
      <c r="F7" s="16">
        <v>-6.986587982169834E-4</v>
      </c>
      <c r="G7" s="16">
        <v>0</v>
      </c>
      <c r="H7" s="16">
        <v>0</v>
      </c>
      <c r="I7" s="16">
        <v>-1.4802021918679006E-2</v>
      </c>
      <c r="J7" s="16"/>
      <c r="K7" s="16">
        <v>5.3303561459451282E-2</v>
      </c>
      <c r="L7" s="16"/>
      <c r="M7" s="16">
        <v>8.1737698151891289E-2</v>
      </c>
      <c r="N7" s="16">
        <v>0</v>
      </c>
      <c r="O7" s="16">
        <v>0</v>
      </c>
      <c r="P7" s="16">
        <v>0</v>
      </c>
      <c r="Q7" s="16">
        <v>8.173769815189133E-2</v>
      </c>
      <c r="R7" s="16"/>
      <c r="S7" s="16">
        <v>-2.854104955190389E-2</v>
      </c>
      <c r="T7" s="16">
        <v>0</v>
      </c>
      <c r="U7" s="16">
        <v>-2.854104955190389E-2</v>
      </c>
      <c r="V7" s="16"/>
      <c r="W7" s="16">
        <v>1.0691285946389656E-4</v>
      </c>
      <c r="X7" s="16">
        <v>1.0691285946389656E-4</v>
      </c>
      <c r="Y7" s="16">
        <v>0</v>
      </c>
    </row>
    <row r="8" spans="1:25" x14ac:dyDescent="0.35">
      <c r="A8" s="1" t="s">
        <v>23</v>
      </c>
      <c r="B8" s="16">
        <v>0.12949254204486516</v>
      </c>
      <c r="C8" s="16"/>
      <c r="D8" s="16">
        <v>-6.143610969607971E-3</v>
      </c>
      <c r="E8" s="16">
        <v>-5.4929349834239999E-3</v>
      </c>
      <c r="F8" s="16">
        <v>-6.5067598618398503E-4</v>
      </c>
      <c r="G8" s="16">
        <v>0</v>
      </c>
      <c r="H8" s="16">
        <v>0</v>
      </c>
      <c r="I8" s="16">
        <v>-5.4929349834239999E-3</v>
      </c>
      <c r="J8" s="16"/>
      <c r="K8" s="16">
        <v>0.13563615301447307</v>
      </c>
      <c r="L8" s="16"/>
      <c r="M8" s="16">
        <v>0.10301111478915903</v>
      </c>
      <c r="N8" s="16">
        <v>0</v>
      </c>
      <c r="O8" s="16">
        <v>0</v>
      </c>
      <c r="P8" s="16">
        <v>0</v>
      </c>
      <c r="Q8" s="16">
        <v>0.10301111478915903</v>
      </c>
      <c r="R8" s="16"/>
      <c r="S8" s="16">
        <v>3.207845833183999E-2</v>
      </c>
      <c r="T8" s="16">
        <v>0</v>
      </c>
      <c r="U8" s="16">
        <v>3.2078458331840004E-2</v>
      </c>
      <c r="V8" s="16"/>
      <c r="W8" s="16">
        <v>5.4657989347400848E-4</v>
      </c>
      <c r="X8" s="16">
        <v>5.4657989347400848E-4</v>
      </c>
      <c r="Y8" s="16">
        <v>0</v>
      </c>
    </row>
    <row r="9" spans="1:25" x14ac:dyDescent="0.35">
      <c r="A9" s="1" t="s">
        <v>24</v>
      </c>
      <c r="B9" s="16">
        <v>0.10622152208565339</v>
      </c>
      <c r="C9" s="16"/>
      <c r="D9" s="16">
        <v>-5.3318520892108867E-3</v>
      </c>
      <c r="E9" s="16">
        <v>-4.7003011063768974E-3</v>
      </c>
      <c r="F9" s="16">
        <v>-6.3155098283398936E-4</v>
      </c>
      <c r="G9" s="16">
        <v>0</v>
      </c>
      <c r="H9" s="16">
        <v>0</v>
      </c>
      <c r="I9" s="16">
        <v>-4.7003011063768974E-3</v>
      </c>
      <c r="J9" s="16"/>
      <c r="K9" s="16">
        <v>0.11155337417486427</v>
      </c>
      <c r="L9" s="16"/>
      <c r="M9" s="16">
        <v>7.9008745383146978E-2</v>
      </c>
      <c r="N9" s="16">
        <v>0</v>
      </c>
      <c r="O9" s="16">
        <v>0</v>
      </c>
      <c r="P9" s="16">
        <v>0</v>
      </c>
      <c r="Q9" s="16">
        <v>7.900874538314695E-2</v>
      </c>
      <c r="R9" s="16"/>
      <c r="S9" s="16">
        <v>3.17989064748763E-2</v>
      </c>
      <c r="T9" s="16">
        <v>0</v>
      </c>
      <c r="U9" s="16">
        <v>3.17989064748763E-2</v>
      </c>
      <c r="V9" s="16"/>
      <c r="W9" s="16">
        <v>7.457223168410021E-4</v>
      </c>
      <c r="X9" s="16">
        <v>7.457223168410021E-4</v>
      </c>
      <c r="Y9" s="16">
        <v>0</v>
      </c>
    </row>
    <row r="10" spans="1:25" x14ac:dyDescent="0.35">
      <c r="A10" s="1" t="s">
        <v>25</v>
      </c>
      <c r="B10" s="16">
        <v>5.0239924438069461E-2</v>
      </c>
      <c r="C10" s="16"/>
      <c r="D10" s="16">
        <v>-5.6766261419169961E-3</v>
      </c>
      <c r="E10" s="16">
        <v>-5.0196303823270005E-3</v>
      </c>
      <c r="F10" s="16">
        <v>-6.5699575958999556E-4</v>
      </c>
      <c r="G10" s="16">
        <v>0</v>
      </c>
      <c r="H10" s="16">
        <v>0</v>
      </c>
      <c r="I10" s="16">
        <v>-5.0196303823270005E-3</v>
      </c>
      <c r="J10" s="16"/>
      <c r="K10" s="16">
        <v>5.5916550579986457E-2</v>
      </c>
      <c r="L10" s="16"/>
      <c r="M10" s="16">
        <v>5.8369200122355455E-2</v>
      </c>
      <c r="N10" s="16">
        <v>0</v>
      </c>
      <c r="O10" s="16">
        <v>0</v>
      </c>
      <c r="P10" s="16">
        <v>0</v>
      </c>
      <c r="Q10" s="16">
        <v>5.8369200122355441E-2</v>
      </c>
      <c r="R10" s="16"/>
      <c r="S10" s="16">
        <v>-3.244850482026003E-3</v>
      </c>
      <c r="T10" s="16">
        <v>0</v>
      </c>
      <c r="U10" s="16">
        <v>-3.244850482026003E-3</v>
      </c>
      <c r="V10" s="16"/>
      <c r="W10" s="16">
        <v>7.9220093965703953E-4</v>
      </c>
      <c r="X10" s="16">
        <v>7.9220093965703953E-4</v>
      </c>
      <c r="Y10" s="16">
        <v>0</v>
      </c>
    </row>
    <row r="11" spans="1:25" x14ac:dyDescent="0.35">
      <c r="A11" s="1" t="s">
        <v>26</v>
      </c>
      <c r="B11" s="16">
        <v>9.6797209338836065E-2</v>
      </c>
      <c r="C11" s="16"/>
      <c r="D11" s="16">
        <v>-8.9338408334669883E-3</v>
      </c>
      <c r="E11" s="16">
        <v>-8.2891726614489902E-3</v>
      </c>
      <c r="F11" s="16">
        <v>-6.4466817201799809E-4</v>
      </c>
      <c r="G11" s="16">
        <v>0</v>
      </c>
      <c r="H11" s="16">
        <v>0</v>
      </c>
      <c r="I11" s="16">
        <v>-8.2891726614489902E-3</v>
      </c>
      <c r="J11" s="16"/>
      <c r="K11" s="16">
        <v>0.10573105017230305</v>
      </c>
      <c r="L11" s="16"/>
      <c r="M11" s="16">
        <v>5.7577159047918505E-2</v>
      </c>
      <c r="N11" s="16">
        <v>0</v>
      </c>
      <c r="O11" s="16">
        <v>0</v>
      </c>
      <c r="P11" s="16">
        <v>0</v>
      </c>
      <c r="Q11" s="16">
        <v>5.7577159047918547E-2</v>
      </c>
      <c r="R11" s="16"/>
      <c r="S11" s="16">
        <v>4.7274696868151542E-2</v>
      </c>
      <c r="T11" s="16">
        <v>0</v>
      </c>
      <c r="U11" s="16">
        <v>4.7274696868151528E-2</v>
      </c>
      <c r="V11" s="16"/>
      <c r="W11" s="16">
        <v>8.7919425623300684E-4</v>
      </c>
      <c r="X11" s="16">
        <v>8.7919425623300684E-4</v>
      </c>
      <c r="Y11" s="16">
        <v>0</v>
      </c>
    </row>
    <row r="12" spans="1:25" x14ac:dyDescent="0.35">
      <c r="A12" s="1" t="s">
        <v>35</v>
      </c>
      <c r="B12" s="16">
        <v>0.17733756678361279</v>
      </c>
      <c r="C12" s="16"/>
      <c r="D12" s="16">
        <v>-1.0528046539315938E-2</v>
      </c>
      <c r="E12" s="16">
        <v>-9.8865838770989811E-3</v>
      </c>
      <c r="F12" s="16">
        <v>-6.41462662216985E-4</v>
      </c>
      <c r="G12" s="16">
        <v>0</v>
      </c>
      <c r="H12" s="16">
        <v>0</v>
      </c>
      <c r="I12" s="16">
        <v>-9.8865838770989811E-3</v>
      </c>
      <c r="J12" s="16"/>
      <c r="K12" s="16">
        <v>0.18786561332292873</v>
      </c>
      <c r="L12" s="16"/>
      <c r="M12" s="16">
        <v>5.7574105575365291E-2</v>
      </c>
      <c r="N12" s="16">
        <v>0</v>
      </c>
      <c r="O12" s="16">
        <v>0</v>
      </c>
      <c r="P12" s="16">
        <v>0</v>
      </c>
      <c r="Q12" s="16">
        <v>5.7574105575365297E-2</v>
      </c>
      <c r="R12" s="16"/>
      <c r="S12" s="16">
        <v>0.1297302550374814</v>
      </c>
      <c r="T12" s="16">
        <v>0</v>
      </c>
      <c r="U12" s="16">
        <v>0.1297302550374814</v>
      </c>
      <c r="V12" s="16"/>
      <c r="W12" s="16">
        <v>5.6125271008200528E-4</v>
      </c>
      <c r="X12" s="16">
        <v>5.6125271008200528E-4</v>
      </c>
      <c r="Y12" s="16">
        <v>0</v>
      </c>
    </row>
    <row r="13" spans="1:25" x14ac:dyDescent="0.35">
      <c r="A13" s="1" t="s">
        <v>38</v>
      </c>
      <c r="B13" s="16">
        <v>0.17558787760463601</v>
      </c>
      <c r="C13" s="16"/>
      <c r="D13" s="16">
        <v>-8.8241927806159692E-3</v>
      </c>
      <c r="E13" s="16">
        <v>-8.1970386629189873E-3</v>
      </c>
      <c r="F13" s="16">
        <v>-6.2715411769698193E-4</v>
      </c>
      <c r="G13" s="16">
        <v>0</v>
      </c>
      <c r="H13" s="16">
        <v>0</v>
      </c>
      <c r="I13" s="16">
        <v>-8.1970386629189873E-3</v>
      </c>
      <c r="J13" s="16"/>
      <c r="K13" s="16">
        <v>0.18441207038525198</v>
      </c>
      <c r="L13" s="16"/>
      <c r="M13" s="16">
        <v>5.6838918230968899E-2</v>
      </c>
      <c r="N13" s="16">
        <v>0</v>
      </c>
      <c r="O13" s="16">
        <v>0</v>
      </c>
      <c r="P13" s="16">
        <v>0</v>
      </c>
      <c r="Q13" s="16">
        <v>5.6838918230968871E-2</v>
      </c>
      <c r="R13" s="16"/>
      <c r="S13" s="16">
        <v>0.12713905154510907</v>
      </c>
      <c r="T13" s="16">
        <v>0</v>
      </c>
      <c r="U13" s="16">
        <v>0.12713905154510907</v>
      </c>
      <c r="V13" s="16"/>
      <c r="W13" s="16">
        <v>4.3410060917400961E-4</v>
      </c>
      <c r="X13" s="16">
        <v>4.3410060917400961E-4</v>
      </c>
      <c r="Y13" s="16">
        <v>0</v>
      </c>
    </row>
  </sheetData>
  <mergeCells count="9">
    <mergeCell ref="A1:Y1"/>
    <mergeCell ref="G3:I3"/>
    <mergeCell ref="N3:Q3"/>
    <mergeCell ref="T3:U3"/>
    <mergeCell ref="X3:Y3"/>
    <mergeCell ref="D2:I2"/>
    <mergeCell ref="M2:Q2"/>
    <mergeCell ref="S2:U2"/>
    <mergeCell ref="W2:Y2"/>
  </mergeCells>
  <phoneticPr fontId="7" type="noConversion"/>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63FCB-A3CC-430A-8FCE-F13A4115C50F}">
  <dimension ref="A1:J12"/>
  <sheetViews>
    <sheetView workbookViewId="0">
      <selection sqref="A1:I1"/>
    </sheetView>
  </sheetViews>
  <sheetFormatPr defaultRowHeight="14.5" x14ac:dyDescent="0.35"/>
  <cols>
    <col min="1" max="1" width="14.81640625" customWidth="1"/>
    <col min="3" max="3" width="12.453125" customWidth="1"/>
    <col min="4" max="5" width="16.54296875" customWidth="1"/>
    <col min="7" max="7" width="14.54296875" customWidth="1"/>
    <col min="8" max="8" width="15.81640625" customWidth="1"/>
    <col min="9" max="9" width="13.26953125" customWidth="1"/>
  </cols>
  <sheetData>
    <row r="1" spans="1:10" ht="15.5" x14ac:dyDescent="0.35">
      <c r="A1" s="28" t="s">
        <v>34</v>
      </c>
      <c r="B1" s="28"/>
      <c r="C1" s="28"/>
      <c r="D1" s="28"/>
      <c r="E1" s="28"/>
      <c r="F1" s="28"/>
      <c r="G1" s="28"/>
      <c r="H1" s="28"/>
      <c r="I1" s="28"/>
      <c r="J1" s="11"/>
    </row>
    <row r="2" spans="1:10" ht="28.5" customHeight="1" x14ac:dyDescent="0.35">
      <c r="A2" s="34" t="s">
        <v>28</v>
      </c>
      <c r="B2" s="35"/>
      <c r="C2" s="35"/>
      <c r="D2" s="35"/>
      <c r="E2" s="35"/>
      <c r="F2" s="35"/>
      <c r="G2" s="35"/>
      <c r="H2" s="35"/>
      <c r="I2" s="36"/>
      <c r="J2" s="11"/>
    </row>
    <row r="3" spans="1:10" ht="31" x14ac:dyDescent="0.35">
      <c r="A3" s="3"/>
      <c r="B3" s="3" t="s">
        <v>3</v>
      </c>
      <c r="C3" s="5" t="s">
        <v>29</v>
      </c>
      <c r="D3" s="3" t="s">
        <v>30</v>
      </c>
      <c r="E3" s="3" t="s">
        <v>31</v>
      </c>
      <c r="F3" s="3" t="s">
        <v>14</v>
      </c>
      <c r="G3" s="3" t="s">
        <v>17</v>
      </c>
      <c r="H3" s="3" t="s">
        <v>36</v>
      </c>
      <c r="I3" s="3" t="s">
        <v>32</v>
      </c>
    </row>
    <row r="4" spans="1:10" ht="15.5" x14ac:dyDescent="0.35">
      <c r="A4" s="1" t="s">
        <v>20</v>
      </c>
      <c r="B4" s="4">
        <f>C4+SUM(F4:I4)</f>
        <v>0.41965495064448299</v>
      </c>
      <c r="C4" s="4">
        <f>D4+E4</f>
        <v>0.44889937938857338</v>
      </c>
      <c r="D4" s="4">
        <f>'Delta Table 1'!F5+'Delta Table 1'!I5</f>
        <v>0.45157267432223802</v>
      </c>
      <c r="E4" s="4">
        <f>'Delta Table 1'!Q5+'Delta Table 1'!U5</f>
        <v>-2.6732949336646383E-3</v>
      </c>
      <c r="F4" s="4">
        <f>'Delta Table 1'!G5+'Delta Table 1'!N5+'Delta Table 1'!T5+'Delta Table 1'!Y5</f>
        <v>0</v>
      </c>
      <c r="G4" s="4">
        <f>'Delta Table 1'!O5+'Delta Table 1'!P5</f>
        <v>-2.9244428744090403E-2</v>
      </c>
      <c r="H4" s="4">
        <f>'Delta Table 1'!X5</f>
        <v>0</v>
      </c>
      <c r="I4" s="4">
        <f>'Delta Table 1'!H5</f>
        <v>0</v>
      </c>
    </row>
    <row r="5" spans="1:10" ht="15.5" x14ac:dyDescent="0.35">
      <c r="A5" s="1" t="s">
        <v>21</v>
      </c>
      <c r="B5" s="4">
        <f t="shared" ref="B5:B12" si="0">C5+SUM(F5:I5)</f>
        <v>0.80062552990551383</v>
      </c>
      <c r="C5" s="4">
        <f t="shared" ref="C5:C12" si="1">D5+E5</f>
        <v>0.82636588278327638</v>
      </c>
      <c r="D5" s="4">
        <f>'Delta Table 1'!F6+'Delta Table 1'!I6</f>
        <v>0.77702338020611794</v>
      </c>
      <c r="E5" s="4">
        <f>'Delta Table 1'!Q6+'Delta Table 1'!U6</f>
        <v>4.9342502577158415E-2</v>
      </c>
      <c r="F5" s="4">
        <f>'Delta Table 1'!G6+'Delta Table 1'!N6+'Delta Table 1'!T6+'Delta Table 1'!Y6</f>
        <v>0</v>
      </c>
      <c r="G5" s="4">
        <f>'Delta Table 1'!O6+'Delta Table 1'!P6</f>
        <v>-2.9157280013658096E-2</v>
      </c>
      <c r="H5" s="4">
        <f>'Delta Table 1'!X6</f>
        <v>3.4169271358954895E-3</v>
      </c>
      <c r="I5" s="4">
        <f>'Delta Table 1'!H6</f>
        <v>0</v>
      </c>
    </row>
    <row r="6" spans="1:10" ht="15.5" x14ac:dyDescent="0.35">
      <c r="A6" s="1" t="s">
        <v>22</v>
      </c>
      <c r="B6" s="4">
        <f t="shared" si="0"/>
        <v>3.7802880742555348E-2</v>
      </c>
      <c r="C6" s="4">
        <f t="shared" si="1"/>
        <v>3.7695967883091451E-2</v>
      </c>
      <c r="D6" s="4">
        <f>'Delta Table 1'!F7+'Delta Table 1'!I7</f>
        <v>-1.550068071689599E-2</v>
      </c>
      <c r="E6" s="4">
        <f>'Delta Table 1'!Q7+'Delta Table 1'!U7</f>
        <v>5.3196648599987441E-2</v>
      </c>
      <c r="F6" s="4">
        <f>'Delta Table 1'!G7+'Delta Table 1'!N7+'Delta Table 1'!T7+'Delta Table 1'!Y7</f>
        <v>0</v>
      </c>
      <c r="G6" s="4">
        <f>'Delta Table 1'!O7+'Delta Table 1'!P7</f>
        <v>0</v>
      </c>
      <c r="H6" s="4">
        <f>'Delta Table 1'!X7</f>
        <v>1.0691285946389656E-4</v>
      </c>
      <c r="I6" s="4">
        <f>'Delta Table 1'!H7</f>
        <v>0</v>
      </c>
    </row>
    <row r="7" spans="1:10" ht="15.5" x14ac:dyDescent="0.35">
      <c r="A7" s="1" t="s">
        <v>23</v>
      </c>
      <c r="B7" s="4">
        <f t="shared" si="0"/>
        <v>0.12949254204486504</v>
      </c>
      <c r="C7" s="4">
        <f t="shared" si="1"/>
        <v>0.12894596215139104</v>
      </c>
      <c r="D7" s="4">
        <f>'Delta Table 1'!F8+'Delta Table 1'!I8</f>
        <v>-6.1436109696079849E-3</v>
      </c>
      <c r="E7" s="4">
        <f>'Delta Table 1'!Q8+'Delta Table 1'!U8</f>
        <v>0.13508957312099903</v>
      </c>
      <c r="F7" s="4">
        <f>'Delta Table 1'!G8+'Delta Table 1'!N8+'Delta Table 1'!T8+'Delta Table 1'!Y8</f>
        <v>0</v>
      </c>
      <c r="G7" s="4">
        <f>'Delta Table 1'!O8+'Delta Table 1'!P8</f>
        <v>0</v>
      </c>
      <c r="H7" s="4">
        <f>'Delta Table 1'!X8</f>
        <v>5.4657989347400848E-4</v>
      </c>
      <c r="I7" s="4">
        <f>'Delta Table 1'!H8</f>
        <v>0</v>
      </c>
    </row>
    <row r="8" spans="1:10" ht="15.5" x14ac:dyDescent="0.35">
      <c r="A8" s="1" t="s">
        <v>24</v>
      </c>
      <c r="B8" s="4">
        <f t="shared" si="0"/>
        <v>0.10622152208565336</v>
      </c>
      <c r="C8" s="4">
        <f t="shared" si="1"/>
        <v>0.10547579976881236</v>
      </c>
      <c r="D8" s="4">
        <f>'Delta Table 1'!F9+'Delta Table 1'!I9</f>
        <v>-5.3318520892108867E-3</v>
      </c>
      <c r="E8" s="4">
        <f>'Delta Table 1'!Q9+'Delta Table 1'!U9</f>
        <v>0.11080765185802324</v>
      </c>
      <c r="F8" s="4">
        <f>'Delta Table 1'!G9+'Delta Table 1'!N9+'Delta Table 1'!T9+'Delta Table 1'!Y9</f>
        <v>0</v>
      </c>
      <c r="G8" s="4">
        <f>'Delta Table 1'!O9+'Delta Table 1'!P9</f>
        <v>0</v>
      </c>
      <c r="H8" s="4">
        <f>'Delta Table 1'!X9</f>
        <v>7.457223168410021E-4</v>
      </c>
      <c r="I8" s="4">
        <f>'Delta Table 1'!H9</f>
        <v>0</v>
      </c>
    </row>
    <row r="9" spans="1:10" ht="15.5" x14ac:dyDescent="0.35">
      <c r="A9" s="1" t="s">
        <v>25</v>
      </c>
      <c r="B9" s="4">
        <f t="shared" si="0"/>
        <v>5.0239924438069482E-2</v>
      </c>
      <c r="C9" s="4">
        <f t="shared" si="1"/>
        <v>4.9447723498412442E-2</v>
      </c>
      <c r="D9" s="4">
        <f>'Delta Table 1'!F10+'Delta Table 1'!I10</f>
        <v>-5.6766261419169961E-3</v>
      </c>
      <c r="E9" s="4">
        <f>'Delta Table 1'!Q10+'Delta Table 1'!U10</f>
        <v>5.5124349640329438E-2</v>
      </c>
      <c r="F9" s="4">
        <f>'Delta Table 1'!G10+'Delta Table 1'!N10+'Delta Table 1'!T10+'Delta Table 1'!Y10</f>
        <v>0</v>
      </c>
      <c r="G9" s="4">
        <f>'Delta Table 1'!O10+'Delta Table 1'!P10</f>
        <v>0</v>
      </c>
      <c r="H9" s="4">
        <f>'Delta Table 1'!X10</f>
        <v>7.9220093965703953E-4</v>
      </c>
      <c r="I9" s="4">
        <f>'Delta Table 1'!H10</f>
        <v>0</v>
      </c>
    </row>
    <row r="10" spans="1:10" ht="15.5" x14ac:dyDescent="0.35">
      <c r="A10" s="1" t="s">
        <v>26</v>
      </c>
      <c r="B10" s="4">
        <f t="shared" si="0"/>
        <v>9.6797209338836093E-2</v>
      </c>
      <c r="C10" s="4">
        <f t="shared" si="1"/>
        <v>9.5918015082603086E-2</v>
      </c>
      <c r="D10" s="4">
        <f>'Delta Table 1'!F11+'Delta Table 1'!I11</f>
        <v>-8.9338408334669883E-3</v>
      </c>
      <c r="E10" s="4">
        <f>'Delta Table 1'!Q11+'Delta Table 1'!U11</f>
        <v>0.10485185591607007</v>
      </c>
      <c r="F10" s="4">
        <f>'Delta Table 1'!G11+'Delta Table 1'!N11+'Delta Table 1'!T11+'Delta Table 1'!Y11</f>
        <v>0</v>
      </c>
      <c r="G10" s="4">
        <f>'Delta Table 1'!O11+'Delta Table 1'!P11</f>
        <v>0</v>
      </c>
      <c r="H10" s="4">
        <f>'Delta Table 1'!X11</f>
        <v>8.7919425623300684E-4</v>
      </c>
      <c r="I10" s="4">
        <f>'Delta Table 1'!H11</f>
        <v>0</v>
      </c>
    </row>
    <row r="11" spans="1:10" ht="15.5" x14ac:dyDescent="0.35">
      <c r="A11" s="1" t="s">
        <v>35</v>
      </c>
      <c r="B11" s="4">
        <f t="shared" si="0"/>
        <v>0.17733756678361273</v>
      </c>
      <c r="C11" s="4">
        <f t="shared" si="1"/>
        <v>0.17677631407353073</v>
      </c>
      <c r="D11" s="4">
        <f>'Delta Table 1'!F12+'Delta Table 1'!I12</f>
        <v>-1.0528046539315966E-2</v>
      </c>
      <c r="E11" s="4">
        <f>'Delta Table 1'!Q12+'Delta Table 1'!U12</f>
        <v>0.18730436061284669</v>
      </c>
      <c r="F11" s="4">
        <f>'Delta Table 1'!G12+'Delta Table 1'!N12+'Delta Table 1'!T12+'Delta Table 1'!Y12</f>
        <v>0</v>
      </c>
      <c r="G11" s="4">
        <f>'Delta Table 1'!O12+'Delta Table 1'!P12</f>
        <v>0</v>
      </c>
      <c r="H11" s="4">
        <f>'Delta Table 1'!X12</f>
        <v>5.6125271008200528E-4</v>
      </c>
      <c r="I11" s="4">
        <f>'Delta Table 1'!H12</f>
        <v>0</v>
      </c>
    </row>
    <row r="12" spans="1:10" ht="15.5" x14ac:dyDescent="0.35">
      <c r="A12" s="1" t="s">
        <v>38</v>
      </c>
      <c r="B12" s="4">
        <f t="shared" si="0"/>
        <v>0.17558787760463598</v>
      </c>
      <c r="C12" s="4">
        <f t="shared" si="1"/>
        <v>0.17515377699546197</v>
      </c>
      <c r="D12" s="4">
        <f>'Delta Table 1'!F13+'Delta Table 1'!I13</f>
        <v>-8.8241927806159692E-3</v>
      </c>
      <c r="E12" s="4">
        <f>'Delta Table 1'!Q13+'Delta Table 1'!U13</f>
        <v>0.18397796977607794</v>
      </c>
      <c r="F12" s="4">
        <f>'Delta Table 1'!G13+'Delta Table 1'!N13+'Delta Table 1'!T13+'Delta Table 1'!Y13</f>
        <v>0</v>
      </c>
      <c r="G12" s="4">
        <f>'Delta Table 1'!O13+'Delta Table 1'!P13</f>
        <v>0</v>
      </c>
      <c r="H12" s="4">
        <f>'Delta Table 1'!X13</f>
        <v>4.3410060917400961E-4</v>
      </c>
      <c r="I12" s="4">
        <f>'Delta Table 1'!H13</f>
        <v>0</v>
      </c>
    </row>
  </sheetData>
  <mergeCells count="2">
    <mergeCell ref="A1:I1"/>
    <mergeCell ref="A2:I2"/>
  </mergeCells>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F3DB0CD4D844B918872BCED9B9CF9" ma:contentTypeVersion="18" ma:contentTypeDescription="Create a new document." ma:contentTypeScope="" ma:versionID="cd7edfa3043f6f5131e1e6a14faacdc9">
  <xsd:schema xmlns:xsd="http://www.w3.org/2001/XMLSchema" xmlns:xs="http://www.w3.org/2001/XMLSchema" xmlns:p="http://schemas.microsoft.com/office/2006/metadata/properties" xmlns:ns2="cac5d118-ba7b-4807-b700-df6f95cfff50" xmlns:ns3="66951ee6-cd93-49c7-9437-e871b2a117d6" targetNamespace="http://schemas.microsoft.com/office/2006/metadata/properties" ma:root="true" ma:fieldsID="ee8448e47bde9344afe56486fda3ab85" ns2:_="" ns3:_="">
    <xsd:import namespace="cac5d118-ba7b-4807-b700-df6f95cfff50"/>
    <xsd:import namespace="66951ee6-cd93-49c7-9437-e871b2a117d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5d118-ba7b-4807-b700-df6f95cfff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eb4b2d4-9bb6-49a7-8a4b-ec3b3538ad41"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951ee6-cd93-49c7-9437-e871b2a117d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7380a03-8396-48f4-ac19-20e9dcae480c}" ma:internalName="TaxCatchAll" ma:showField="CatchAllData" ma:web="66951ee6-cd93-49c7-9437-e871b2a117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c5d118-ba7b-4807-b700-df6f95cfff50">
      <Terms xmlns="http://schemas.microsoft.com/office/infopath/2007/PartnerControls"/>
    </lcf76f155ced4ddcb4097134ff3c332f>
    <TaxCatchAll xmlns="66951ee6-cd93-49c7-9437-e871b2a117d6" xsi:nil="true"/>
  </documentManagement>
</p:properties>
</file>

<file path=customXml/itemProps1.xml><?xml version="1.0" encoding="utf-8"?>
<ds:datastoreItem xmlns:ds="http://schemas.openxmlformats.org/officeDocument/2006/customXml" ds:itemID="{5F94ADA8-9359-471E-9755-68947F7CEA15}"/>
</file>

<file path=customXml/itemProps2.xml><?xml version="1.0" encoding="utf-8"?>
<ds:datastoreItem xmlns:ds="http://schemas.openxmlformats.org/officeDocument/2006/customXml" ds:itemID="{9E530EAA-B976-4E31-BFC2-4524D377DF59}"/>
</file>

<file path=customXml/itemProps3.xml><?xml version="1.0" encoding="utf-8"?>
<ds:datastoreItem xmlns:ds="http://schemas.openxmlformats.org/officeDocument/2006/customXml" ds:itemID="{9C52C772-6B83-4088-AB93-F6FFC4374445}"/>
</file>

<file path=docMetadata/LabelInfo.xml><?xml version="1.0" encoding="utf-8"?>
<clbl:labelList xmlns:clbl="http://schemas.microsoft.com/office/2020/mipLabelMetadata">
  <clbl:label id="{a6274e99-f707-4183-90a3-28f81526dfab}" enabled="1" method="Standard" siteId="{0a02388e-6178-4513-9b82-88b9dc6bf45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Table 1</vt:lpstr>
      <vt:lpstr>Table 2</vt:lpstr>
      <vt:lpstr>Delta Table 1</vt:lpstr>
      <vt:lpstr>Delta Table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2026-10-30T20:34:24Z</dcterms:created>
  <dcterms:modified xsi:type="dcterms:W3CDTF">2026-10-30T20:38:52Z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0x010100FA9F3DB0CD4D844B918872BCED9B9CF9</vt:lpwstr>
  </property>
</Properties>
</file>