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1170" documentId="13_ncr:1_{D88D1B51-14FE-4272-97DE-8EFF2EAEAACD}" xr6:coauthVersionLast="47" xr6:coauthVersionMax="47" xr10:uidLastSave="{AC64F593-644A-427E-A87F-C14890BCA279}"/>
  <bookViews>
    <workbookView xWindow="-110" yWindow="-110" windowWidth="19420" windowHeight="11500" tabRatio="776" xr2:uid="{3EC9A5B1-3779-4A4E-BEF3-C9F0233E4A17}"/>
  </bookViews>
  <sheets>
    <sheet name="README" sheetId="8" r:id="rId1"/>
    <sheet name="Table 1" sheetId="5" r:id="rId2"/>
    <sheet name="Table 2" sheetId="7" r:id="rId3"/>
    <sheet name="Delta Table 1" sheetId="11" r:id="rId4"/>
    <sheet name="Delta Table 2" sheetId="12"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12" l="1"/>
  <c r="G6" i="12"/>
  <c r="G7" i="12"/>
  <c r="G8" i="12"/>
  <c r="G9" i="12"/>
  <c r="G10" i="12"/>
  <c r="G11" i="12"/>
  <c r="G12" i="12"/>
  <c r="G13" i="12"/>
  <c r="G4" i="12"/>
  <c r="G5" i="7"/>
  <c r="G6" i="7"/>
  <c r="G7" i="7"/>
  <c r="G8" i="7"/>
  <c r="G9" i="7"/>
  <c r="G10" i="7"/>
  <c r="G11" i="7"/>
  <c r="G12" i="7"/>
  <c r="G13" i="7"/>
  <c r="G4" i="7"/>
  <c r="I13" i="12" l="1"/>
  <c r="H13" i="12"/>
  <c r="F13" i="12" l="1"/>
  <c r="D6" i="5" l="1"/>
  <c r="D7" i="5"/>
  <c r="D8" i="5"/>
  <c r="D9" i="5"/>
  <c r="D10" i="5"/>
  <c r="D11" i="5"/>
  <c r="D12" i="5"/>
  <c r="D13" i="5"/>
  <c r="D14" i="5"/>
  <c r="D5" i="5"/>
  <c r="F13" i="7"/>
  <c r="H13" i="7"/>
  <c r="I13" i="7"/>
  <c r="I14" i="5"/>
  <c r="Q14" i="5"/>
  <c r="W14" i="5"/>
  <c r="U14" i="5"/>
  <c r="I12" i="12"/>
  <c r="H12" i="12"/>
  <c r="E13" i="12" l="1"/>
  <c r="K14" i="5"/>
  <c r="D13" i="7"/>
  <c r="D13" i="12"/>
  <c r="E13" i="7"/>
  <c r="F12" i="12"/>
  <c r="B14" i="5" l="1"/>
  <c r="C13" i="7"/>
  <c r="B13" i="7" s="1"/>
  <c r="C13" i="12"/>
  <c r="B13" i="12" s="1"/>
  <c r="F5" i="7"/>
  <c r="Q13" i="5" l="1"/>
  <c r="Q12" i="5"/>
  <c r="Q11" i="5"/>
  <c r="Q10" i="5"/>
  <c r="Q9" i="5"/>
  <c r="Q8" i="5"/>
  <c r="Q7" i="5"/>
  <c r="Q6" i="5"/>
  <c r="Q5" i="5"/>
  <c r="I12" i="5"/>
  <c r="I11" i="5"/>
  <c r="I10" i="5"/>
  <c r="I9" i="5"/>
  <c r="I8" i="5"/>
  <c r="I7" i="5"/>
  <c r="I6" i="5"/>
  <c r="I5" i="5"/>
  <c r="I13" i="5"/>
  <c r="D12" i="7" l="1"/>
  <c r="D12" i="12"/>
  <c r="D5" i="7"/>
  <c r="D9" i="7"/>
  <c r="D11" i="7"/>
  <c r="D8" i="7"/>
  <c r="D4" i="7"/>
  <c r="D6" i="7"/>
  <c r="D10" i="7"/>
  <c r="D7" i="7"/>
  <c r="F12" i="7"/>
  <c r="H12" i="7"/>
  <c r="I12" i="7"/>
  <c r="H4" i="7"/>
  <c r="H5" i="7"/>
  <c r="H6" i="7"/>
  <c r="H7" i="7"/>
  <c r="H8" i="7"/>
  <c r="H9" i="7"/>
  <c r="H10" i="7"/>
  <c r="H11" i="7"/>
  <c r="W13" i="5"/>
  <c r="W5" i="5"/>
  <c r="W6" i="5"/>
  <c r="W7" i="5"/>
  <c r="W8" i="5"/>
  <c r="W9" i="5"/>
  <c r="W10" i="5"/>
  <c r="W11" i="5"/>
  <c r="W12" i="5"/>
  <c r="U13" i="5"/>
  <c r="E12" i="12" l="1"/>
  <c r="C12" i="12" s="1"/>
  <c r="B12" i="12" s="1"/>
  <c r="K13" i="5"/>
  <c r="K5" i="5"/>
  <c r="K10" i="5"/>
  <c r="K9" i="5"/>
  <c r="K8" i="5"/>
  <c r="K7" i="5"/>
  <c r="K6" i="5"/>
  <c r="K12" i="5"/>
  <c r="K11" i="5"/>
  <c r="E12" i="7"/>
  <c r="C12" i="7" s="1"/>
  <c r="B12" i="7" s="1"/>
  <c r="H4" i="12"/>
  <c r="H5" i="12"/>
  <c r="H6" i="12"/>
  <c r="H7" i="12"/>
  <c r="H8" i="12"/>
  <c r="H9" i="12"/>
  <c r="H10" i="12"/>
  <c r="H11" i="12"/>
  <c r="B6" i="5" l="1"/>
  <c r="B11" i="5"/>
  <c r="B12" i="5"/>
  <c r="B7" i="5"/>
  <c r="B8" i="5"/>
  <c r="B9" i="5"/>
  <c r="B10" i="5"/>
  <c r="B5" i="5"/>
  <c r="B13" i="5"/>
  <c r="I4" i="12"/>
  <c r="I5" i="12"/>
  <c r="I6" i="12"/>
  <c r="I7" i="12"/>
  <c r="I8" i="12"/>
  <c r="I9" i="12"/>
  <c r="I10" i="12"/>
  <c r="I11" i="12"/>
  <c r="F6" i="12" l="1"/>
  <c r="F9" i="12"/>
  <c r="F10" i="12"/>
  <c r="F5" i="12"/>
  <c r="F8" i="12"/>
  <c r="F7" i="12"/>
  <c r="F11" i="12"/>
  <c r="F4" i="12"/>
  <c r="F11" i="7" l="1"/>
  <c r="I11" i="7"/>
  <c r="F10" i="7"/>
  <c r="I10" i="7"/>
  <c r="U12" i="5" l="1"/>
  <c r="D4" i="12"/>
  <c r="D5" i="12"/>
  <c r="D6" i="12"/>
  <c r="D7" i="12"/>
  <c r="D8" i="12"/>
  <c r="D9" i="12"/>
  <c r="D10" i="12"/>
  <c r="I5" i="7"/>
  <c r="I6" i="7"/>
  <c r="I4" i="7"/>
  <c r="I7" i="7"/>
  <c r="I8" i="7"/>
  <c r="I9" i="7"/>
  <c r="E11" i="12" l="1"/>
  <c r="D11" i="12"/>
  <c r="E11" i="7"/>
  <c r="U5" i="5"/>
  <c r="U6" i="5"/>
  <c r="U7" i="5"/>
  <c r="U8" i="5"/>
  <c r="U9" i="5"/>
  <c r="U10" i="5"/>
  <c r="U11" i="5"/>
  <c r="E10" i="12" l="1"/>
  <c r="C10" i="12" s="1"/>
  <c r="B10" i="12" s="1"/>
  <c r="E9" i="12"/>
  <c r="C9" i="12" s="1"/>
  <c r="B9" i="12" s="1"/>
  <c r="E8" i="12"/>
  <c r="C8" i="12" s="1"/>
  <c r="B8" i="12" s="1"/>
  <c r="E7" i="12"/>
  <c r="C7" i="12" s="1"/>
  <c r="B7" i="12" s="1"/>
  <c r="E6" i="12"/>
  <c r="C6" i="12" s="1"/>
  <c r="B6" i="12" s="1"/>
  <c r="E5" i="12"/>
  <c r="E4" i="12"/>
  <c r="C4" i="12" s="1"/>
  <c r="B4" i="12" s="1"/>
  <c r="C11" i="12"/>
  <c r="B11" i="12" s="1"/>
  <c r="C11" i="7"/>
  <c r="B11" i="7" s="1"/>
  <c r="E10" i="7"/>
  <c r="C5" i="12" l="1"/>
  <c r="B5" i="12" s="1"/>
  <c r="C10" i="7"/>
  <c r="F9" i="7"/>
  <c r="F7" i="7"/>
  <c r="F8" i="7"/>
  <c r="F6" i="7"/>
  <c r="F4" i="7"/>
  <c r="B10" i="7" l="1"/>
  <c r="E7" i="7" l="1"/>
  <c r="E6" i="7"/>
  <c r="E5" i="7"/>
  <c r="E4" i="7"/>
  <c r="E9" i="7"/>
  <c r="E8" i="7"/>
  <c r="C6" i="7" l="1"/>
  <c r="C8" i="7"/>
  <c r="C9" i="7"/>
  <c r="C4" i="7"/>
  <c r="C5" i="7"/>
  <c r="C7" i="7"/>
  <c r="B4" i="7" l="1"/>
  <c r="B7" i="7"/>
  <c r="B5" i="7"/>
  <c r="B9" i="7"/>
  <c r="B8" i="7"/>
  <c r="B6" i="7"/>
</calcChain>
</file>

<file path=xl/sharedStrings.xml><?xml version="1.0" encoding="utf-8"?>
<sst xmlns="http://schemas.openxmlformats.org/spreadsheetml/2006/main" count="119" uniqueCount="43">
  <si>
    <t>This file presents data for the Hutchins Center Fiscal Impact Measure Breakdown.</t>
  </si>
  <si>
    <t>Table 2 decomposes FIM inputs into underlying factors (purchases and transfers), the effects of the One Big Beautiful Bill Act, the impacts of tariffs and uncertainty around them, effects of supply-side policies, and effects of the government shutdown that began on Oct. 1, 2025 for the current quarter and eight-quarter forecast.</t>
  </si>
  <si>
    <t>Table 1: Breakdown of FIM by component</t>
  </si>
  <si>
    <t>Total</t>
  </si>
  <si>
    <t>Purchases</t>
  </si>
  <si>
    <t>Taxes Transfers and Subsidies (includes supply side and uncertainty effects)</t>
  </si>
  <si>
    <t>Taxes</t>
  </si>
  <si>
    <t>Transfers</t>
  </si>
  <si>
    <t>Supply Side</t>
  </si>
  <si>
    <t>Subcomponents of Federal Purchases</t>
  </si>
  <si>
    <t>Subcomponents of Taxes</t>
  </si>
  <si>
    <t>Subcomponents of Transfers</t>
  </si>
  <si>
    <t>Federal</t>
  </si>
  <si>
    <t>State and Local</t>
  </si>
  <si>
    <t>OBBBA</t>
  </si>
  <si>
    <t>Government Shutdown</t>
  </si>
  <si>
    <t>Other</t>
  </si>
  <si>
    <t>Tariffs</t>
  </si>
  <si>
    <t>IRA/CHIPS</t>
  </si>
  <si>
    <t>Supply Side Effects of OBBBA</t>
  </si>
  <si>
    <t>2026 Q1</t>
  </si>
  <si>
    <t>2026 Q2</t>
  </si>
  <si>
    <t>2026 Q3</t>
  </si>
  <si>
    <t>2026 Q4</t>
  </si>
  <si>
    <t>2027 Q1</t>
  </si>
  <si>
    <t>2027 Q2</t>
  </si>
  <si>
    <t>2027 Q3</t>
  </si>
  <si>
    <t>2027 Q4</t>
  </si>
  <si>
    <t>Table 2: Decomposing FIM into effects of OBBBA, other supply side effects, tariffs and tariff uncertainty, and underlying FIM</t>
  </si>
  <si>
    <t>Components of the Underlying FIM</t>
  </si>
  <si>
    <t>Underlying FIM</t>
  </si>
  <si>
    <t>Underlying FIM Purchases</t>
  </si>
  <si>
    <t>Underlying FIM Net Transfers</t>
  </si>
  <si>
    <t>Government shutdown</t>
  </si>
  <si>
    <t>Delta Table 1: Changes to Table 1 from Last FIM</t>
  </si>
  <si>
    <t>Delta Table 2: Changes to Table 2 from Last FIM</t>
  </si>
  <si>
    <t>2028 Q1</t>
  </si>
  <si>
    <t>IRA, CHIPS</t>
  </si>
  <si>
    <t>Tariff Rebates</t>
  </si>
  <si>
    <t>2028 Q2</t>
  </si>
  <si>
    <t>Delta Table 1 shows the changes to Table 1 from the last time the FIM was updated on August 26, 2026.</t>
  </si>
  <si>
    <t>Delta Table 2 shows the changes to Table 2 from the last time the FIM was updated on August 26, 2026.</t>
  </si>
  <si>
    <t>Table 1 breaks down the components of the FIM for the current quarter, one preceeding quarter, and our forecast for the next eight quarters. For purchases, it shows how much is due to the One Big Beautiful Bill Act, to the government shutdown, and to underlying fiscal policy. For taxes and transfers, it shows how much is due to OBBBA, to tariffs, and to other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</si>
</sst>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Calibri"/>
      <family val="2"/>
      <scheme val="minor"/>
    </font>
    <font>
      <sz val="12"/>
      <color theme="1"/>
      <name val="Calibri"/>
      <family val="2"/>
      <scheme val="minor"/>
    </font>
    <font>
      <b/>
      <sz val="12"/>
      <name val="Calibri"/>
      <family val="2"/>
      <scheme val="minor"/>
    </font>
    <font>
      <sz val="12"/>
      <name val="Calibri"/>
      <family val="2"/>
      <scheme val="minor"/>
    </font>
    <font>
      <sz val="11"/>
      <color rgb="FF000000"/>
      <name val="Calibri"/>
      <family val="2"/>
      <scheme val="minor"/>
    </font>
    <font>
      <sz val="12"/>
      <color rgb="FF000000"/>
      <name val="Calibri"/>
      <family val="2"/>
      <scheme val="minor"/>
    </font>
    <font>
      <sz val="8"/>
      <name val="Calibri"/>
      <family val="2"/>
      <scheme val="minor"/>
    </font>
  </fonts>
  <fills count="2">
    <fill>
      <patternFill patternType="none"/>
    </fill>
    <fill>
      <patternFill patternType="gray125"/>
    </fill>
  </fills>
  <borders count="8">
    <border>
      <left/>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9">
    <xf numFmtId="0" fontId="0" fillId="0" borderId="0" xfId="0"/>
    <xf numFmtId="0" fontId="2" fillId="0" borderId="0" xfId="0" applyFont="1"/>
    <xf numFmtId="0" fontId="1" fillId="0" borderId="0" xfId="0" applyFont="1" applyAlignment="1">
      <alignment horizontal="center" wrapText="1"/>
    </xf>
    <xf numFmtId="0" fontId="2" fillId="0" borderId="0" xfId="0" applyFont="1" applyAlignment="1">
      <alignment horizontal="center" wrapText="1"/>
    </xf>
    <xf numFmtId="2" fontId="2" fillId="0" borderId="0" xfId="0" applyNumberFormat="1" applyFont="1" applyAlignment="1">
      <alignment horizontal="center" vertical="center"/>
    </xf>
    <xf numFmtId="0" fontId="2" fillId="0" borderId="0" xfId="0" quotePrefix="1" applyFont="1" applyAlignment="1">
      <alignment horizontal="center" wrapText="1"/>
    </xf>
    <xf numFmtId="0" fontId="3" fillId="0" borderId="0" xfId="0" applyFont="1" applyAlignment="1">
      <alignment horizontal="center" wrapText="1"/>
    </xf>
    <xf numFmtId="0" fontId="1" fillId="0" borderId="0" xfId="0" applyFont="1" applyAlignment="1">
      <alignment wrapText="1"/>
    </xf>
    <xf numFmtId="0" fontId="1" fillId="0" borderId="0" xfId="0" applyFont="1"/>
    <xf numFmtId="2" fontId="2" fillId="0" borderId="3" xfId="0" applyNumberFormat="1" applyFont="1" applyBorder="1" applyAlignment="1">
      <alignment horizontal="center" vertical="center"/>
    </xf>
    <xf numFmtId="0" fontId="4" fillId="0" borderId="0" xfId="0" applyFont="1" applyAlignment="1">
      <alignment horizontal="center" wrapText="1"/>
    </xf>
    <xf numFmtId="0" fontId="2" fillId="0" borderId="0" xfId="0" applyFont="1" applyAlignment="1">
      <alignment vertical="center"/>
    </xf>
    <xf numFmtId="0" fontId="5" fillId="0" borderId="0" xfId="0" applyFont="1"/>
    <xf numFmtId="0" fontId="5" fillId="0" borderId="0" xfId="0" applyFont="1" applyAlignment="1">
      <alignment horizontal="left" vertical="center" wrapText="1"/>
    </xf>
    <xf numFmtId="0" fontId="1" fillId="0" borderId="0" xfId="0" applyFont="1" applyAlignment="1">
      <alignment horizontal="center" vertical="center" wrapText="1"/>
    </xf>
    <xf numFmtId="2" fontId="2" fillId="0" borderId="0" xfId="0" applyNumberFormat="1" applyFont="1"/>
    <xf numFmtId="2" fontId="4" fillId="0" borderId="1" xfId="0" applyNumberFormat="1" applyFont="1" applyBorder="1" applyAlignment="1">
      <alignment horizontal="center" vertical="center"/>
    </xf>
    <xf numFmtId="2" fontId="2" fillId="0" borderId="0" xfId="0" applyNumberFormat="1" applyFont="1" applyAlignment="1">
      <alignment horizontal="center"/>
    </xf>
    <xf numFmtId="0" fontId="2" fillId="0" borderId="0" xfId="0" applyFont="1" applyAlignment="1">
      <alignment horizontal="center" vertical="center"/>
    </xf>
    <xf numFmtId="0" fontId="3" fillId="0" borderId="0" xfId="0" applyFont="1" applyAlignment="1">
      <alignment horizontal="center" vertical="center" wrapText="1"/>
    </xf>
    <xf numFmtId="0" fontId="1" fillId="0" borderId="0" xfId="0" applyFont="1" applyAlignment="1">
      <alignment horizontal="center" vertical="center"/>
    </xf>
    <xf numFmtId="0" fontId="6" fillId="0" borderId="0" xfId="0" applyFont="1" applyAlignment="1">
      <alignment wrapText="1"/>
    </xf>
    <xf numFmtId="2" fontId="2" fillId="0" borderId="2" xfId="0" applyNumberFormat="1" applyFont="1" applyBorder="1" applyAlignment="1">
      <alignment horizontal="center" vertical="center"/>
    </xf>
    <xf numFmtId="2" fontId="2" fillId="0" borderId="1" xfId="0" applyNumberFormat="1" applyFont="1" applyBorder="1" applyAlignment="1">
      <alignment horizontal="center" vertical="center"/>
    </xf>
    <xf numFmtId="2" fontId="2" fillId="0" borderId="1" xfId="0" applyNumberFormat="1" applyFont="1" applyBorder="1" applyAlignment="1">
      <alignment horizontal="center"/>
    </xf>
    <xf numFmtId="2" fontId="2" fillId="0" borderId="2" xfId="0" applyNumberFormat="1" applyFont="1" applyBorder="1" applyAlignment="1">
      <alignment horizontal="center"/>
    </xf>
    <xf numFmtId="2" fontId="1" fillId="0" borderId="0" xfId="0" applyNumberFormat="1" applyFont="1" applyAlignment="1">
      <alignment horizontal="center" vertical="center"/>
    </xf>
    <xf numFmtId="0" fontId="2" fillId="0" borderId="3" xfId="0" applyFont="1" applyBorder="1"/>
    <xf numFmtId="0" fontId="1" fillId="0" borderId="0" xfId="0" applyFont="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center"/>
    </xf>
    <xf numFmtId="0" fontId="1" fillId="0" borderId="0" xfId="0" applyFont="1" applyAlignment="1">
      <alignment horizontal="center" wrapText="1"/>
    </xf>
    <xf numFmtId="0" fontId="3" fillId="0" borderId="0" xfId="0" quotePrefix="1" applyFont="1" applyAlignment="1">
      <alignment horizontal="center" vertical="center"/>
    </xf>
    <xf numFmtId="0" fontId="3" fillId="0" borderId="0" xfId="0" applyFont="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 fillId="0" borderId="7" xfId="0" applyFont="1" applyBorder="1" applyAlignment="1">
      <alignment horizontal="left" vertical="center"/>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75DCC-3D0F-4B00-9436-8BFB41C48B0B}">
  <dimension ref="A1:A6"/>
  <sheetViews>
    <sheetView tabSelected="1" zoomScaleNormal="100" workbookViewId="0"/>
  </sheetViews>
  <sheetFormatPr defaultRowHeight="14.5" x14ac:dyDescent="0.35"/>
  <cols>
    <col min="1" max="1" width="99.1796875" customWidth="1"/>
  </cols>
  <sheetData>
    <row r="1" spans="1:1" ht="15.5" x14ac:dyDescent="0.35">
      <c r="A1" s="21" t="s">
        <v>0</v>
      </c>
    </row>
    <row r="2" spans="1:1" x14ac:dyDescent="0.35">
      <c r="A2" s="12"/>
    </row>
    <row r="3" spans="1:1" ht="58" x14ac:dyDescent="0.35">
      <c r="A3" s="13" t="s">
        <v>42</v>
      </c>
    </row>
    <row r="4" spans="1:1" ht="49.5" customHeight="1" x14ac:dyDescent="0.35">
      <c r="A4" s="13" t="s">
        <v>1</v>
      </c>
    </row>
    <row r="5" spans="1:1" x14ac:dyDescent="0.35">
      <c r="A5" t="s">
        <v>40</v>
      </c>
    </row>
    <row r="6" spans="1:1" x14ac:dyDescent="0.35">
      <c r="A6" t="s">
        <v>41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02000-093A-44C6-9557-294504852FFC}">
  <dimension ref="A1:Y14"/>
  <sheetViews>
    <sheetView zoomScaleNormal="100" workbookViewId="0">
      <pane xSplit="2" ySplit="1" topLeftCell="C2" activePane="bottomRight" state="frozen"/>
      <selection pane="topRight" activeCell="C1" sqref="C1"/>
      <selection pane="bottomLeft" activeCell="A5" sqref="A5"/>
      <selection pane="bottomRight" sqref="A1:Y1"/>
    </sheetView>
  </sheetViews>
  <sheetFormatPr defaultColWidth="8.7265625" defaultRowHeight="15.5" x14ac:dyDescent="0.35"/>
  <cols>
    <col min="1" max="1" width="10.54296875" style="1" customWidth="1"/>
    <col min="2" max="2" width="8.7265625" style="1"/>
    <col min="3" max="3" width="3" style="1" customWidth="1"/>
    <col min="4" max="4" width="10.453125" style="1" customWidth="1"/>
    <col min="5" max="6" width="11.81640625" style="1" customWidth="1"/>
    <col min="7" max="8" width="13" style="1" customWidth="1"/>
    <col min="9" max="9" width="12.7265625" style="1" customWidth="1"/>
    <col min="10" max="10" width="2.54296875" style="1" customWidth="1"/>
    <col min="11" max="11" width="28.81640625" style="1" bestFit="1" customWidth="1"/>
    <col min="12" max="12" width="2.54296875" style="1" customWidth="1"/>
    <col min="13" max="13" width="10.26953125" style="1" customWidth="1"/>
    <col min="14" max="17" width="12.81640625" style="1" customWidth="1"/>
    <col min="18" max="18" width="2.54296875" style="1" customWidth="1"/>
    <col min="19" max="19" width="15.1796875" style="1" customWidth="1"/>
    <col min="20" max="20" width="14.81640625" style="1" customWidth="1"/>
    <col min="21" max="21" width="13.81640625" style="1" customWidth="1"/>
    <col min="22" max="22" width="2.54296875" style="1" customWidth="1"/>
    <col min="23" max="23" width="13.1796875" style="1" customWidth="1"/>
    <col min="24" max="24" width="14.453125" style="1" customWidth="1"/>
    <col min="25" max="25" width="11.7265625" style="1" customWidth="1"/>
    <col min="26" max="16384" width="8.7265625" style="1"/>
  </cols>
  <sheetData>
    <row r="1" spans="1:25" x14ac:dyDescent="0.35">
      <c r="A1" s="28" t="s">
        <v>2</v>
      </c>
      <c r="B1" s="28"/>
      <c r="C1" s="28"/>
      <c r="D1" s="28"/>
      <c r="E1" s="28"/>
      <c r="F1" s="28"/>
      <c r="G1" s="28"/>
      <c r="H1" s="28"/>
      <c r="I1" s="28"/>
      <c r="J1" s="28"/>
      <c r="K1" s="28"/>
      <c r="L1" s="28"/>
      <c r="M1" s="28"/>
      <c r="N1" s="28"/>
      <c r="O1" s="28"/>
      <c r="P1" s="28"/>
      <c r="Q1" s="28"/>
      <c r="R1" s="28"/>
      <c r="S1" s="28"/>
      <c r="T1" s="28"/>
      <c r="U1" s="28"/>
      <c r="V1" s="28"/>
      <c r="W1" s="28"/>
      <c r="X1" s="28"/>
      <c r="Y1" s="28"/>
    </row>
    <row r="2" spans="1:25" ht="46.5" x14ac:dyDescent="0.35">
      <c r="B2" s="14" t="s">
        <v>3</v>
      </c>
      <c r="D2" s="32" t="s">
        <v>4</v>
      </c>
      <c r="E2" s="32"/>
      <c r="F2" s="32"/>
      <c r="G2" s="32"/>
      <c r="H2" s="32"/>
      <c r="I2" s="32"/>
      <c r="K2" s="14" t="s">
        <v>5</v>
      </c>
      <c r="M2" s="32" t="s">
        <v>6</v>
      </c>
      <c r="N2" s="33"/>
      <c r="O2" s="33"/>
      <c r="P2" s="33"/>
      <c r="Q2" s="33"/>
      <c r="R2" s="7"/>
      <c r="S2" s="32" t="s">
        <v>7</v>
      </c>
      <c r="T2" s="33"/>
      <c r="U2" s="33"/>
      <c r="W2" s="29" t="s">
        <v>8</v>
      </c>
      <c r="X2" s="29"/>
      <c r="Y2" s="29"/>
    </row>
    <row r="3" spans="1:25" x14ac:dyDescent="0.35">
      <c r="D3" s="6" t="s">
        <v>3</v>
      </c>
      <c r="G3" s="31" t="s">
        <v>9</v>
      </c>
      <c r="H3" s="31"/>
      <c r="I3" s="31"/>
      <c r="M3" s="2" t="s">
        <v>3</v>
      </c>
      <c r="N3" s="31" t="s">
        <v>10</v>
      </c>
      <c r="O3" s="31"/>
      <c r="P3" s="31"/>
      <c r="Q3" s="31"/>
      <c r="R3" s="8"/>
      <c r="S3" s="2" t="s">
        <v>3</v>
      </c>
      <c r="T3" s="30" t="s">
        <v>11</v>
      </c>
      <c r="U3" s="30"/>
      <c r="W3" s="2" t="s">
        <v>3</v>
      </c>
      <c r="X3" s="30"/>
      <c r="Y3" s="30"/>
    </row>
    <row r="4" spans="1:25" s="3" customFormat="1" ht="46.5" x14ac:dyDescent="0.35">
      <c r="E4" s="10" t="s">
        <v>12</v>
      </c>
      <c r="F4" s="3" t="s">
        <v>13</v>
      </c>
      <c r="G4" s="3" t="s">
        <v>14</v>
      </c>
      <c r="H4" s="3" t="s">
        <v>15</v>
      </c>
      <c r="I4" s="3" t="s">
        <v>16</v>
      </c>
      <c r="M4" s="6"/>
      <c r="N4" s="3" t="s">
        <v>14</v>
      </c>
      <c r="O4" s="3" t="s">
        <v>17</v>
      </c>
      <c r="P4" s="3" t="s">
        <v>38</v>
      </c>
      <c r="Q4" s="3" t="s">
        <v>16</v>
      </c>
      <c r="T4" s="3" t="s">
        <v>14</v>
      </c>
      <c r="U4" s="3" t="s">
        <v>16</v>
      </c>
      <c r="X4" s="3" t="s">
        <v>18</v>
      </c>
      <c r="Y4" s="3" t="s">
        <v>19</v>
      </c>
    </row>
    <row r="5" spans="1:25" x14ac:dyDescent="0.35">
      <c r="A5" s="1" t="s">
        <v>20</v>
      </c>
      <c r="B5" s="16">
        <f>D5+K5</f>
        <v>0.83114904154075142</v>
      </c>
      <c r="C5" s="15"/>
      <c r="D5" s="16">
        <f t="shared" ref="D5:D14" si="0">E5+F5</f>
        <v>0.42954207207979811</v>
      </c>
      <c r="E5" s="4">
        <v>0.52065124739899504</v>
      </c>
      <c r="F5" s="4">
        <v>-9.1109175319196906E-2</v>
      </c>
      <c r="G5" s="22">
        <v>0.20781064721154097</v>
      </c>
      <c r="H5" s="4">
        <v>1.1000000000000001</v>
      </c>
      <c r="I5" s="9">
        <f t="shared" ref="I5:I14" si="1">E5-G5-H5</f>
        <v>-0.78715939981254601</v>
      </c>
      <c r="J5" s="15"/>
      <c r="K5" s="16">
        <f>M5+S5+W5</f>
        <v>0.40160696946095337</v>
      </c>
      <c r="L5" s="15"/>
      <c r="M5" s="23">
        <v>-4.4328888032837402E-3</v>
      </c>
      <c r="N5" s="4">
        <v>0.52365204165539525</v>
      </c>
      <c r="O5" s="4">
        <v>-0.18697642327032349</v>
      </c>
      <c r="P5" s="4">
        <v>0</v>
      </c>
      <c r="Q5" s="9">
        <f t="shared" ref="Q5:Q14" si="2">M5-N5-O5-P5</f>
        <v>-0.3411085071883555</v>
      </c>
      <c r="R5" s="4"/>
      <c r="S5" s="23">
        <v>3.3598811607488101E-2</v>
      </c>
      <c r="T5" s="4">
        <v>-5.3981092403922015E-2</v>
      </c>
      <c r="U5" s="9">
        <f t="shared" ref="U5:U11" si="3">S5-T5</f>
        <v>8.7579904011410109E-2</v>
      </c>
      <c r="W5" s="24">
        <f t="shared" ref="W5:W14" si="4">X5+Y5</f>
        <v>0.37244104665674899</v>
      </c>
      <c r="X5" s="4">
        <v>0.31244104665674899</v>
      </c>
      <c r="Y5" s="9">
        <v>0.06</v>
      </c>
    </row>
    <row r="6" spans="1:25" x14ac:dyDescent="0.35">
      <c r="A6" s="1" t="s">
        <v>21</v>
      </c>
      <c r="B6" s="16">
        <f t="shared" ref="B6:B14" si="5">D6+K6</f>
        <v>-9.1558604694654488E-2</v>
      </c>
      <c r="C6" s="15"/>
      <c r="D6" s="16">
        <f t="shared" si="0"/>
        <v>-0.37504991737044652</v>
      </c>
      <c r="E6" s="4">
        <v>-0.280028240624692</v>
      </c>
      <c r="F6" s="4">
        <v>-9.5021676745754499E-2</v>
      </c>
      <c r="G6" s="22">
        <v>0.11553895556373803</v>
      </c>
      <c r="H6" s="4">
        <v>0</v>
      </c>
      <c r="I6" s="9">
        <f t="shared" si="1"/>
        <v>-0.39556719618843006</v>
      </c>
      <c r="J6" s="15"/>
      <c r="K6" s="16">
        <f t="shared" ref="K6:K14" si="6">M6+S6+W6</f>
        <v>0.28349131267579203</v>
      </c>
      <c r="L6" s="15"/>
      <c r="M6" s="23">
        <v>0.29358382462107002</v>
      </c>
      <c r="N6" s="4">
        <v>0.50693322549689035</v>
      </c>
      <c r="O6" s="4">
        <v>-5.3090297376100701E-2</v>
      </c>
      <c r="P6" s="4">
        <v>0.1302244287440904</v>
      </c>
      <c r="Q6" s="9">
        <f t="shared" si="2"/>
        <v>-0.29048353224381002</v>
      </c>
      <c r="R6" s="4"/>
      <c r="S6" s="23">
        <v>-0.31830766140357197</v>
      </c>
      <c r="T6" s="4">
        <v>-5.2459904741132588E-2</v>
      </c>
      <c r="U6" s="9">
        <f t="shared" si="3"/>
        <v>-0.26584775666243937</v>
      </c>
      <c r="W6" s="24">
        <f t="shared" si="4"/>
        <v>0.30821514945829398</v>
      </c>
      <c r="X6" s="4">
        <v>0.24821514945829401</v>
      </c>
      <c r="Y6" s="9">
        <v>0.06</v>
      </c>
    </row>
    <row r="7" spans="1:25" x14ac:dyDescent="0.35">
      <c r="A7" s="1" t="s">
        <v>22</v>
      </c>
      <c r="B7" s="16">
        <f t="shared" si="5"/>
        <v>-0.36412088901343798</v>
      </c>
      <c r="C7" s="15"/>
      <c r="D7" s="16">
        <f t="shared" si="0"/>
        <v>-0.48512853499008801</v>
      </c>
      <c r="E7" s="4">
        <v>-0.30089252487712198</v>
      </c>
      <c r="F7" s="4">
        <v>-0.184236010112966</v>
      </c>
      <c r="G7" s="22">
        <v>6.4685875013442001E-2</v>
      </c>
      <c r="H7" s="4">
        <v>-0.1</v>
      </c>
      <c r="I7" s="9">
        <f t="shared" si="1"/>
        <v>-0.26557839989056398</v>
      </c>
      <c r="J7" s="15"/>
      <c r="K7" s="16">
        <f t="shared" si="6"/>
        <v>0.12100764597665005</v>
      </c>
      <c r="L7" s="15"/>
      <c r="M7" s="23">
        <v>-1.26820305269582E-2</v>
      </c>
      <c r="N7" s="4">
        <v>0.28886868888245609</v>
      </c>
      <c r="O7" s="4">
        <v>-6.8619953535890899E-2</v>
      </c>
      <c r="P7" s="4">
        <v>0.1231572800136581</v>
      </c>
      <c r="Q7" s="9">
        <f t="shared" si="2"/>
        <v>-0.35608804588718151</v>
      </c>
      <c r="R7" s="4"/>
      <c r="S7" s="23">
        <v>-3.4500414749143401E-3</v>
      </c>
      <c r="T7" s="4">
        <v>-5.0963161238670812E-2</v>
      </c>
      <c r="U7" s="9">
        <f t="shared" si="3"/>
        <v>4.7513119763756474E-2</v>
      </c>
      <c r="W7" s="24">
        <f t="shared" si="4"/>
        <v>0.13713971797852259</v>
      </c>
      <c r="X7" s="4">
        <v>7.7139717978522607E-2</v>
      </c>
      <c r="Y7" s="9">
        <v>0.06</v>
      </c>
    </row>
    <row r="8" spans="1:25" x14ac:dyDescent="0.35">
      <c r="A8" s="1" t="s">
        <v>23</v>
      </c>
      <c r="B8" s="16">
        <f t="shared" si="5"/>
        <v>-0.44649070831097237</v>
      </c>
      <c r="C8" s="15"/>
      <c r="D8" s="16">
        <f t="shared" si="0"/>
        <v>-0.31278050597377999</v>
      </c>
      <c r="E8" s="4">
        <v>-0.103757861250611</v>
      </c>
      <c r="F8" s="4">
        <v>-0.209022644723169</v>
      </c>
      <c r="G8" s="22">
        <v>-5.4281453748960123E-3</v>
      </c>
      <c r="H8" s="4">
        <v>0</v>
      </c>
      <c r="I8" s="9">
        <f t="shared" si="1"/>
        <v>-9.8329715875714985E-2</v>
      </c>
      <c r="J8" s="15"/>
      <c r="K8" s="16">
        <f t="shared" si="6"/>
        <v>-0.13371020233719239</v>
      </c>
      <c r="L8" s="15"/>
      <c r="M8" s="23">
        <v>-0.13643738236977099</v>
      </c>
      <c r="N8" s="4">
        <v>0.28226065289242247</v>
      </c>
      <c r="O8" s="4">
        <v>-0.12297404491783989</v>
      </c>
      <c r="P8" s="4">
        <v>-9.7799722802010998E-3</v>
      </c>
      <c r="Q8" s="9">
        <f t="shared" si="2"/>
        <v>-0.28594401806415248</v>
      </c>
      <c r="R8" s="4"/>
      <c r="S8" s="23">
        <v>-5.5119572933086097E-3</v>
      </c>
      <c r="T8" s="4">
        <v>-8.5867201991901398E-2</v>
      </c>
      <c r="U8" s="9">
        <f t="shared" si="3"/>
        <v>8.0355244698592787E-2</v>
      </c>
      <c r="W8" s="24">
        <f t="shared" si="4"/>
        <v>8.2391373258871997E-3</v>
      </c>
      <c r="X8" s="4">
        <v>-5.1760862674112798E-2</v>
      </c>
      <c r="Y8" s="9">
        <v>0.06</v>
      </c>
    </row>
    <row r="9" spans="1:25" x14ac:dyDescent="0.35">
      <c r="A9" s="1" t="s">
        <v>24</v>
      </c>
      <c r="B9" s="16">
        <f t="shared" si="5"/>
        <v>-0.82739333758956368</v>
      </c>
      <c r="C9" s="15"/>
      <c r="D9" s="16">
        <f t="shared" si="0"/>
        <v>-0.30531768165602702</v>
      </c>
      <c r="E9" s="4">
        <v>-0.110650390787998</v>
      </c>
      <c r="F9" s="4">
        <v>-0.194667290868029</v>
      </c>
      <c r="G9" s="22">
        <v>-7.6241491499750014E-3</v>
      </c>
      <c r="H9" s="4">
        <v>0</v>
      </c>
      <c r="I9" s="9">
        <f t="shared" si="1"/>
        <v>-0.103026241638023</v>
      </c>
      <c r="J9" s="15"/>
      <c r="K9" s="16">
        <f t="shared" si="6"/>
        <v>-0.52207565593353666</v>
      </c>
      <c r="L9" s="15"/>
      <c r="M9" s="23">
        <v>-0.38194181481081302</v>
      </c>
      <c r="N9" s="4">
        <v>0.41531322672398002</v>
      </c>
      <c r="O9" s="4">
        <v>-0.12356936103660199</v>
      </c>
      <c r="P9" s="4">
        <v>-9.5864404344534991E-3</v>
      </c>
      <c r="Q9" s="9">
        <f t="shared" si="2"/>
        <v>-0.66409924006373755</v>
      </c>
      <c r="R9" s="4"/>
      <c r="S9" s="23">
        <v>6.4030861345600404E-2</v>
      </c>
      <c r="T9" s="4">
        <v>-9.9962456757422255E-2</v>
      </c>
      <c r="U9" s="9">
        <f t="shared" si="3"/>
        <v>0.16399331810302265</v>
      </c>
      <c r="W9" s="24">
        <f t="shared" si="4"/>
        <v>-0.20416470246832402</v>
      </c>
      <c r="X9" s="4">
        <v>-0.26416470246832402</v>
      </c>
      <c r="Y9" s="9">
        <v>0.06</v>
      </c>
    </row>
    <row r="10" spans="1:25" x14ac:dyDescent="0.35">
      <c r="A10" s="1" t="s">
        <v>25</v>
      </c>
      <c r="B10" s="16">
        <f t="shared" si="5"/>
        <v>-0.85268379231641245</v>
      </c>
      <c r="C10" s="15"/>
      <c r="D10" s="16">
        <f t="shared" si="0"/>
        <v>-0.2836290014356343</v>
      </c>
      <c r="E10" s="4">
        <v>-9.4683471734381297E-2</v>
      </c>
      <c r="F10" s="4">
        <v>-0.188945529701253</v>
      </c>
      <c r="G10" s="22">
        <v>-6.7573908328201066E-3</v>
      </c>
      <c r="H10" s="4">
        <v>0</v>
      </c>
      <c r="I10" s="9">
        <f t="shared" si="1"/>
        <v>-8.792608090156119E-2</v>
      </c>
      <c r="J10" s="15"/>
      <c r="K10" s="16">
        <f t="shared" si="6"/>
        <v>-0.56905479088077815</v>
      </c>
      <c r="L10" s="15"/>
      <c r="M10" s="23">
        <v>-0.22146379534542099</v>
      </c>
      <c r="N10" s="4">
        <v>0.4057090400197218</v>
      </c>
      <c r="O10" s="4">
        <v>3.0835255336810197E-3</v>
      </c>
      <c r="P10" s="4">
        <v>-9.4211056322935013E-3</v>
      </c>
      <c r="Q10" s="9">
        <f t="shared" si="2"/>
        <v>-0.62083525526653038</v>
      </c>
      <c r="R10" s="4"/>
      <c r="S10" s="23">
        <v>-4.74623440030962E-2</v>
      </c>
      <c r="T10" s="4">
        <v>-9.360550407263378E-2</v>
      </c>
      <c r="U10" s="9">
        <f t="shared" si="3"/>
        <v>4.614316006953758E-2</v>
      </c>
      <c r="W10" s="24">
        <f t="shared" si="4"/>
        <v>-0.30012865153226098</v>
      </c>
      <c r="X10" s="4">
        <v>-0.36012865153226098</v>
      </c>
      <c r="Y10" s="9">
        <v>0.06</v>
      </c>
    </row>
    <row r="11" spans="1:25" x14ac:dyDescent="0.35">
      <c r="A11" s="1" t="s">
        <v>26</v>
      </c>
      <c r="B11" s="16">
        <f t="shared" si="5"/>
        <v>-0.72088958230492506</v>
      </c>
      <c r="D11" s="16">
        <f t="shared" si="0"/>
        <v>-0.29767410358572099</v>
      </c>
      <c r="E11" s="4">
        <v>-0.101116081856407</v>
      </c>
      <c r="F11" s="4">
        <v>-0.196558021729314</v>
      </c>
      <c r="G11" s="22">
        <v>-7.0858850176907101E-3</v>
      </c>
      <c r="H11" s="4">
        <v>0</v>
      </c>
      <c r="I11" s="9">
        <f t="shared" si="1"/>
        <v>-9.4030196838716287E-2</v>
      </c>
      <c r="J11" s="4"/>
      <c r="K11" s="16">
        <f t="shared" si="6"/>
        <v>-0.42321547871920406</v>
      </c>
      <c r="L11" s="4"/>
      <c r="M11" s="23">
        <v>6.98013321279084E-3</v>
      </c>
      <c r="N11" s="4">
        <v>0.24402937346095277</v>
      </c>
      <c r="O11" s="4">
        <v>4.6540645766720699E-2</v>
      </c>
      <c r="P11" s="4">
        <v>-9.2937361430736019E-3</v>
      </c>
      <c r="Q11" s="9">
        <f t="shared" si="2"/>
        <v>-0.274296149871809</v>
      </c>
      <c r="R11" s="4"/>
      <c r="S11" s="23">
        <v>-4.7689698742940899E-2</v>
      </c>
      <c r="T11" s="4">
        <v>-8.7670944870807607E-2</v>
      </c>
      <c r="U11" s="9">
        <f t="shared" si="3"/>
        <v>3.9981246127866708E-2</v>
      </c>
      <c r="W11" s="24">
        <f t="shared" si="4"/>
        <v>-0.38250591318905403</v>
      </c>
      <c r="X11" s="4">
        <v>-0.38250591318905403</v>
      </c>
      <c r="Y11" s="9">
        <v>0</v>
      </c>
    </row>
    <row r="12" spans="1:25" x14ac:dyDescent="0.35">
      <c r="A12" s="1" t="s">
        <v>27</v>
      </c>
      <c r="B12" s="16">
        <f t="shared" si="5"/>
        <v>-0.73334816392283264</v>
      </c>
      <c r="C12" s="15"/>
      <c r="D12" s="16">
        <f t="shared" si="0"/>
        <v>-0.35984805427130501</v>
      </c>
      <c r="E12" s="4">
        <v>-0.166978163234454</v>
      </c>
      <c r="F12" s="4">
        <v>-0.19286989103685101</v>
      </c>
      <c r="G12" s="22">
        <v>-7.1427005629469964E-3</v>
      </c>
      <c r="H12" s="4">
        <v>0</v>
      </c>
      <c r="I12" s="9">
        <f t="shared" si="1"/>
        <v>-0.159835462671507</v>
      </c>
      <c r="K12" s="16">
        <f t="shared" si="6"/>
        <v>-0.37350010965152763</v>
      </c>
      <c r="L12" s="4"/>
      <c r="M12" s="23">
        <v>4.3851169782073499E-2</v>
      </c>
      <c r="N12" s="4">
        <v>0.23867004118819241</v>
      </c>
      <c r="O12" s="4">
        <v>6.6262514254487703E-2</v>
      </c>
      <c r="P12" s="4">
        <v>-9.1545921236896033E-3</v>
      </c>
      <c r="Q12" s="9">
        <f t="shared" si="2"/>
        <v>-0.25192679353691705</v>
      </c>
      <c r="R12" s="4"/>
      <c r="S12" s="23">
        <v>7.0128141623818597E-3</v>
      </c>
      <c r="T12" s="4">
        <v>-9.49384998222082E-2</v>
      </c>
      <c r="U12" s="9">
        <f>S12-T12</f>
        <v>0.10195131398459006</v>
      </c>
      <c r="W12" s="24">
        <f t="shared" si="4"/>
        <v>-0.42436409359598298</v>
      </c>
      <c r="X12" s="4">
        <v>-0.42436409359598298</v>
      </c>
      <c r="Y12" s="9">
        <v>0</v>
      </c>
    </row>
    <row r="13" spans="1:25" x14ac:dyDescent="0.35">
      <c r="A13" s="1" t="s">
        <v>36</v>
      </c>
      <c r="B13" s="16">
        <f t="shared" si="5"/>
        <v>-0.8300749342148438</v>
      </c>
      <c r="D13" s="16">
        <f t="shared" si="0"/>
        <v>-0.39106749702187804</v>
      </c>
      <c r="E13" s="4">
        <v>-0.19915662079751201</v>
      </c>
      <c r="F13" s="4">
        <v>-0.19191087622436601</v>
      </c>
      <c r="G13" s="25">
        <v>-7.3890013420450096E-3</v>
      </c>
      <c r="H13" s="4">
        <v>0</v>
      </c>
      <c r="I13" s="9">
        <f t="shared" si="1"/>
        <v>-0.191767619455467</v>
      </c>
      <c r="K13" s="16">
        <f t="shared" si="6"/>
        <v>-0.43900743719296575</v>
      </c>
      <c r="L13" s="4"/>
      <c r="M13" s="23">
        <v>-0.11371143181274999</v>
      </c>
      <c r="N13" s="22">
        <v>4.3759904694448674E-2</v>
      </c>
      <c r="O13" s="4">
        <v>4.9599228577114698E-2</v>
      </c>
      <c r="P13" s="4">
        <v>-9.0361920061469009E-3</v>
      </c>
      <c r="Q13" s="9">
        <f t="shared" si="2"/>
        <v>-0.19803437307816646</v>
      </c>
      <c r="R13" s="4"/>
      <c r="S13" s="23">
        <v>-5.4056785658048702E-2</v>
      </c>
      <c r="T13" s="22">
        <v>-0.106977689721723</v>
      </c>
      <c r="U13" s="9">
        <f>S13-T13</f>
        <v>5.29209040636743E-2</v>
      </c>
      <c r="V13" s="15"/>
      <c r="W13" s="24">
        <f t="shared" si="4"/>
        <v>-0.27123921972216702</v>
      </c>
      <c r="X13" s="4">
        <v>-0.27123921972216702</v>
      </c>
      <c r="Y13" s="9">
        <v>0</v>
      </c>
    </row>
    <row r="14" spans="1:25" x14ac:dyDescent="0.35">
      <c r="A14" s="27" t="s">
        <v>39</v>
      </c>
      <c r="B14" s="16">
        <f t="shared" si="5"/>
        <v>-0.67836046691422514</v>
      </c>
      <c r="D14" s="16">
        <f t="shared" si="0"/>
        <v>-0.35275229285561804</v>
      </c>
      <c r="E14" s="4">
        <v>-0.16512220408457601</v>
      </c>
      <c r="F14" s="4">
        <v>-0.18763008877104201</v>
      </c>
      <c r="G14" s="25">
        <v>-7.3890013420450096E-3</v>
      </c>
      <c r="H14" s="4">
        <v>0</v>
      </c>
      <c r="I14" s="9">
        <f t="shared" si="1"/>
        <v>-0.157733202742531</v>
      </c>
      <c r="K14" s="16">
        <f t="shared" si="6"/>
        <v>-0.32560817405860709</v>
      </c>
      <c r="L14" s="4"/>
      <c r="M14" s="23">
        <v>-0.112214446018244</v>
      </c>
      <c r="N14" s="22">
        <v>4.3759904694448674E-2</v>
      </c>
      <c r="O14" s="4">
        <v>4.9599228577114698E-2</v>
      </c>
      <c r="P14" s="4">
        <v>-9.0361920061469009E-3</v>
      </c>
      <c r="Q14" s="9">
        <f t="shared" si="2"/>
        <v>-0.19653738728366044</v>
      </c>
      <c r="R14" s="4"/>
      <c r="S14" s="23">
        <v>-3.4997948712100898E-3</v>
      </c>
      <c r="T14" s="22">
        <v>-0.106977689721723</v>
      </c>
      <c r="U14" s="9">
        <f>S14-T14</f>
        <v>0.10347789485051291</v>
      </c>
      <c r="V14" s="15"/>
      <c r="W14" s="24">
        <f t="shared" si="4"/>
        <v>-0.209893933169153</v>
      </c>
      <c r="X14" s="4">
        <v>-0.209893933169153</v>
      </c>
      <c r="Y14" s="9">
        <v>0</v>
      </c>
    </row>
  </sheetData>
  <mergeCells count="9">
    <mergeCell ref="A1:Y1"/>
    <mergeCell ref="W2:Y2"/>
    <mergeCell ref="X3:Y3"/>
    <mergeCell ref="G3:I3"/>
    <mergeCell ref="N3:Q3"/>
    <mergeCell ref="T3:U3"/>
    <mergeCell ref="D2:I2"/>
    <mergeCell ref="M2:Q2"/>
    <mergeCell ref="S2:U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AFB68-DBBF-40E7-A3C8-F6F7CB448EFC}">
  <dimension ref="A1:J14"/>
  <sheetViews>
    <sheetView workbookViewId="0">
      <selection sqref="A1:I1"/>
    </sheetView>
  </sheetViews>
  <sheetFormatPr defaultColWidth="8.7265625" defaultRowHeight="15.5" x14ac:dyDescent="0.35"/>
  <cols>
    <col min="1" max="1" width="11.1796875" style="1" customWidth="1"/>
    <col min="2" max="2" width="10" style="1" customWidth="1"/>
    <col min="3" max="3" width="10.81640625" style="1" customWidth="1"/>
    <col min="4" max="5" width="16.54296875" style="1" customWidth="1"/>
    <col min="6" max="6" width="9.54296875" style="1" customWidth="1"/>
    <col min="7" max="7" width="14.54296875" style="1" customWidth="1"/>
    <col min="8" max="8" width="15.81640625" style="1" customWidth="1"/>
    <col min="9" max="9" width="16.08984375" style="1" customWidth="1"/>
    <col min="10" max="16384" width="8.7265625" style="1"/>
  </cols>
  <sheetData>
    <row r="1" spans="1:10" ht="27.5" customHeight="1" x14ac:dyDescent="0.35">
      <c r="A1" s="37" t="s">
        <v>28</v>
      </c>
      <c r="B1" s="37"/>
      <c r="C1" s="37"/>
      <c r="D1" s="37"/>
      <c r="E1" s="37"/>
      <c r="F1" s="37"/>
      <c r="G1" s="37"/>
      <c r="H1" s="37"/>
      <c r="I1" s="37"/>
      <c r="J1" s="11"/>
    </row>
    <row r="2" spans="1:10" ht="21.5" customHeight="1" x14ac:dyDescent="0.35">
      <c r="A2" s="34" t="s">
        <v>29</v>
      </c>
      <c r="B2" s="35"/>
      <c r="C2" s="35"/>
      <c r="D2" s="35"/>
      <c r="E2" s="35"/>
      <c r="F2" s="35"/>
      <c r="G2" s="35"/>
      <c r="H2" s="35"/>
      <c r="I2" s="36"/>
      <c r="J2" s="11"/>
    </row>
    <row r="3" spans="1:10" ht="31" x14ac:dyDescent="0.35">
      <c r="A3" s="3"/>
      <c r="B3" s="3" t="s">
        <v>3</v>
      </c>
      <c r="C3" s="5" t="s">
        <v>30</v>
      </c>
      <c r="D3" s="3" t="s">
        <v>31</v>
      </c>
      <c r="E3" s="3" t="s">
        <v>32</v>
      </c>
      <c r="F3" s="3" t="s">
        <v>14</v>
      </c>
      <c r="G3" s="3" t="s">
        <v>17</v>
      </c>
      <c r="H3" s="3" t="s">
        <v>37</v>
      </c>
      <c r="I3" s="3" t="s">
        <v>33</v>
      </c>
      <c r="J3" s="3"/>
    </row>
    <row r="4" spans="1:10" x14ac:dyDescent="0.35">
      <c r="A4" s="1" t="s">
        <v>20</v>
      </c>
      <c r="B4" s="4">
        <f t="shared" ref="B4:B12" si="0">C4+SUM(F4:I4)</f>
        <v>0.8311490415407512</v>
      </c>
      <c r="C4" s="4">
        <f t="shared" ref="C4:C9" si="1">D4+E4</f>
        <v>-1.1317971783086884</v>
      </c>
      <c r="D4" s="17">
        <f>'Table 1'!F5+'Table 1'!I5</f>
        <v>-0.87826857513174295</v>
      </c>
      <c r="E4" s="17">
        <f>'Table 1'!Q5+'Table 1'!U5</f>
        <v>-0.25352860317694537</v>
      </c>
      <c r="F4" s="4">
        <f>'Table 1'!G5+'Table 1'!N5+'Table 1'!T5+'Table 1'!Y5</f>
        <v>0.73748159646301414</v>
      </c>
      <c r="G4" s="4">
        <f>'Table 1'!O5+'Table 1'!P5</f>
        <v>-0.18697642327032349</v>
      </c>
      <c r="H4" s="4">
        <f>'Table 1'!X5</f>
        <v>0.31244104665674899</v>
      </c>
      <c r="I4" s="17">
        <f>'Table 1'!H5</f>
        <v>1.1000000000000001</v>
      </c>
      <c r="J4" s="4"/>
    </row>
    <row r="5" spans="1:10" s="8" customFormat="1" x14ac:dyDescent="0.35">
      <c r="A5" s="1" t="s">
        <v>21</v>
      </c>
      <c r="B5" s="4">
        <f t="shared" si="0"/>
        <v>-9.1558604694654488E-2</v>
      </c>
      <c r="C5" s="4">
        <f t="shared" si="1"/>
        <v>-1.046920161840434</v>
      </c>
      <c r="D5" s="17">
        <f>'Table 1'!F6+'Table 1'!I6</f>
        <v>-0.49058887293418457</v>
      </c>
      <c r="E5" s="17">
        <f>'Table 1'!Q6+'Table 1'!U6</f>
        <v>-0.55633128890624939</v>
      </c>
      <c r="F5" s="4">
        <f>'Table 1'!G6+'Table 1'!N6+'Table 1'!T6+'Table 1'!Y6</f>
        <v>0.63001227631949575</v>
      </c>
      <c r="G5" s="4">
        <f>'Table 1'!O6+'Table 1'!P6</f>
        <v>7.7134131367989703E-2</v>
      </c>
      <c r="H5" s="4">
        <f>'Table 1'!X6</f>
        <v>0.24821514945829401</v>
      </c>
      <c r="I5" s="17">
        <f>'Table 1'!H6</f>
        <v>0</v>
      </c>
      <c r="J5" s="26"/>
    </row>
    <row r="6" spans="1:10" s="8" customFormat="1" x14ac:dyDescent="0.35">
      <c r="A6" s="1" t="s">
        <v>22</v>
      </c>
      <c r="B6" s="4">
        <f t="shared" si="0"/>
        <v>-0.36412088901343787</v>
      </c>
      <c r="C6" s="4">
        <f t="shared" si="1"/>
        <v>-0.75838933612695492</v>
      </c>
      <c r="D6" s="17">
        <f>'Table 1'!F7+'Table 1'!I7</f>
        <v>-0.44981441000352995</v>
      </c>
      <c r="E6" s="17">
        <f>'Table 1'!Q7+'Table 1'!U7</f>
        <v>-0.30857492612342502</v>
      </c>
      <c r="F6" s="4">
        <f>'Table 1'!G7+'Table 1'!N7+'Table 1'!T7+'Table 1'!Y7</f>
        <v>0.36259140265722728</v>
      </c>
      <c r="G6" s="4">
        <f>'Table 1'!O7+'Table 1'!P7</f>
        <v>5.4537326477767198E-2</v>
      </c>
      <c r="H6" s="4">
        <f>'Table 1'!X7</f>
        <v>7.7139717978522607E-2</v>
      </c>
      <c r="I6" s="17">
        <f>'Table 1'!H7</f>
        <v>-0.1</v>
      </c>
      <c r="J6" s="26"/>
    </row>
    <row r="7" spans="1:10" s="8" customFormat="1" x14ac:dyDescent="0.35">
      <c r="A7" s="1" t="s">
        <v>23</v>
      </c>
      <c r="B7" s="4">
        <f t="shared" si="0"/>
        <v>-0.44649070831097237</v>
      </c>
      <c r="C7" s="4">
        <f t="shared" si="1"/>
        <v>-0.51294113396444363</v>
      </c>
      <c r="D7" s="17">
        <f>'Table 1'!F8+'Table 1'!I8</f>
        <v>-0.30735236059888399</v>
      </c>
      <c r="E7" s="17">
        <f>'Table 1'!Q8+'Table 1'!U8</f>
        <v>-0.2055887733655597</v>
      </c>
      <c r="F7" s="4">
        <f>'Table 1'!G8+'Table 1'!N8+'Table 1'!T8+'Table 1'!Y8</f>
        <v>0.25096530552562507</v>
      </c>
      <c r="G7" s="4">
        <f>'Table 1'!O8+'Table 1'!P8</f>
        <v>-0.132754017198041</v>
      </c>
      <c r="H7" s="4">
        <f>'Table 1'!X8</f>
        <v>-5.1760862674112798E-2</v>
      </c>
      <c r="I7" s="17">
        <f>'Table 1'!H8</f>
        <v>0</v>
      </c>
      <c r="J7" s="26"/>
    </row>
    <row r="8" spans="1:10" x14ac:dyDescent="0.35">
      <c r="A8" s="1" t="s">
        <v>24</v>
      </c>
      <c r="B8" s="4">
        <f t="shared" si="0"/>
        <v>-0.82739333758956368</v>
      </c>
      <c r="C8" s="4">
        <f t="shared" si="1"/>
        <v>-0.79779945446676692</v>
      </c>
      <c r="D8" s="17">
        <f>'Table 1'!F9+'Table 1'!I9</f>
        <v>-0.29769353250605202</v>
      </c>
      <c r="E8" s="17">
        <f>'Table 1'!Q9+'Table 1'!U9</f>
        <v>-0.50010592196071491</v>
      </c>
      <c r="F8" s="4">
        <f>'Table 1'!G9+'Table 1'!N9+'Table 1'!T9+'Table 1'!Y9</f>
        <v>0.36772662081658275</v>
      </c>
      <c r="G8" s="4">
        <f>'Table 1'!O9+'Table 1'!P9</f>
        <v>-0.13315580147105549</v>
      </c>
      <c r="H8" s="4">
        <f>'Table 1'!X9</f>
        <v>-0.26416470246832402</v>
      </c>
      <c r="I8" s="17">
        <f>'Table 1'!H9</f>
        <v>0</v>
      </c>
      <c r="J8" s="4"/>
    </row>
    <row r="9" spans="1:10" x14ac:dyDescent="0.35">
      <c r="A9" s="1" t="s">
        <v>25</v>
      </c>
      <c r="B9" s="4">
        <f t="shared" si="0"/>
        <v>-0.85268379231641256</v>
      </c>
      <c r="C9" s="4">
        <f t="shared" si="1"/>
        <v>-0.851563705799807</v>
      </c>
      <c r="D9" s="17">
        <f>'Table 1'!F10+'Table 1'!I10</f>
        <v>-0.27687161060281418</v>
      </c>
      <c r="E9" s="17">
        <f>'Table 1'!Q10+'Table 1'!U10</f>
        <v>-0.57469209519699282</v>
      </c>
      <c r="F9" s="4">
        <f>'Table 1'!G10+'Table 1'!N10+'Table 1'!T10+'Table 1'!Y10</f>
        <v>0.36534614511426788</v>
      </c>
      <c r="G9" s="4">
        <f>'Table 1'!O10+'Table 1'!P10</f>
        <v>-6.3375800986124817E-3</v>
      </c>
      <c r="H9" s="4">
        <f>'Table 1'!X10</f>
        <v>-0.36012865153226098</v>
      </c>
      <c r="I9" s="17">
        <f>'Table 1'!H10</f>
        <v>0</v>
      </c>
      <c r="J9" s="4"/>
    </row>
    <row r="10" spans="1:10" x14ac:dyDescent="0.35">
      <c r="A10" s="1" t="s">
        <v>26</v>
      </c>
      <c r="B10" s="4">
        <f t="shared" si="0"/>
        <v>-0.72088958230492506</v>
      </c>
      <c r="C10" s="4">
        <f t="shared" ref="C10" si="2">D10+E10</f>
        <v>-0.52490312231197256</v>
      </c>
      <c r="D10" s="17">
        <f>'Table 1'!F11+'Table 1'!I11</f>
        <v>-0.2905882185680303</v>
      </c>
      <c r="E10" s="17">
        <f>'Table 1'!Q11+'Table 1'!U11</f>
        <v>-0.23431490374394229</v>
      </c>
      <c r="F10" s="4">
        <f>'Table 1'!G11+'Table 1'!N11+'Table 1'!T11+'Table 1'!Y11</f>
        <v>0.14927254357245445</v>
      </c>
      <c r="G10" s="4">
        <f>'Table 1'!O11+'Table 1'!P11</f>
        <v>3.7246909623647101E-2</v>
      </c>
      <c r="H10" s="4">
        <f>'Table 1'!X11</f>
        <v>-0.38250591318905403</v>
      </c>
      <c r="I10" s="17">
        <f>'Table 1'!H11</f>
        <v>0</v>
      </c>
    </row>
    <row r="11" spans="1:10" x14ac:dyDescent="0.35">
      <c r="A11" s="1" t="s">
        <v>27</v>
      </c>
      <c r="B11" s="4">
        <f t="shared" si="0"/>
        <v>-0.73334816392283253</v>
      </c>
      <c r="C11" s="4">
        <f>D11+E11</f>
        <v>-0.50268083326068491</v>
      </c>
      <c r="D11" s="17">
        <f>'Table 1'!F12+'Table 1'!I12</f>
        <v>-0.35270535370835798</v>
      </c>
      <c r="E11" s="17">
        <f>'Table 1'!Q12+'Table 1'!U12</f>
        <v>-0.14997547955232698</v>
      </c>
      <c r="F11" s="4">
        <f>'Table 1'!G12+'Table 1'!N12+'Table 1'!T12+'Table 1'!Y12</f>
        <v>0.13658884080303721</v>
      </c>
      <c r="G11" s="4">
        <f>'Table 1'!O12+'Table 1'!P12</f>
        <v>5.71079221307981E-2</v>
      </c>
      <c r="H11" s="4">
        <f>'Table 1'!X12</f>
        <v>-0.42436409359598298</v>
      </c>
      <c r="I11" s="17">
        <f>'Table 1'!H12</f>
        <v>0</v>
      </c>
    </row>
    <row r="12" spans="1:10" x14ac:dyDescent="0.35">
      <c r="A12" s="1" t="s">
        <v>36</v>
      </c>
      <c r="B12" s="4">
        <f t="shared" si="0"/>
        <v>-0.8300749342148438</v>
      </c>
      <c r="C12" s="4">
        <f>D12+E12</f>
        <v>-0.52879196469432521</v>
      </c>
      <c r="D12" s="17">
        <f>'Table 1'!F13+'Table 1'!I13</f>
        <v>-0.38367849567983303</v>
      </c>
      <c r="E12" s="17">
        <f>'Table 1'!Q13+'Table 1'!U13</f>
        <v>-0.14511346901449215</v>
      </c>
      <c r="F12" s="4">
        <f>'Table 1'!G13+'Table 1'!N13+'Table 1'!T13+'Table 1'!Y13</f>
        <v>-7.060678636931933E-2</v>
      </c>
      <c r="G12" s="4">
        <f>'Table 1'!O13+'Table 1'!P13</f>
        <v>4.0563036570967798E-2</v>
      </c>
      <c r="H12" s="4">
        <f>'Table 1'!X13</f>
        <v>-0.27123921972216702</v>
      </c>
      <c r="I12" s="17">
        <f>'Table 1'!H13</f>
        <v>0</v>
      </c>
    </row>
    <row r="13" spans="1:10" x14ac:dyDescent="0.35">
      <c r="A13" s="1" t="s">
        <v>39</v>
      </c>
      <c r="B13" s="4">
        <f t="shared" ref="B13" si="3">C13+SUM(F13:I13)</f>
        <v>-0.67836046691422514</v>
      </c>
      <c r="C13" s="4">
        <f>D13+E13</f>
        <v>-0.43842278394672057</v>
      </c>
      <c r="D13" s="17">
        <f>'Table 1'!F14+'Table 1'!I14</f>
        <v>-0.34536329151357303</v>
      </c>
      <c r="E13" s="17">
        <f>'Table 1'!Q14+'Table 1'!U14</f>
        <v>-9.3059492433147525E-2</v>
      </c>
      <c r="F13" s="4">
        <f>'Table 1'!G14+'Table 1'!N14+'Table 1'!T14+'Table 1'!Y14</f>
        <v>-7.060678636931933E-2</v>
      </c>
      <c r="G13" s="4">
        <f>'Table 1'!O14+'Table 1'!P14</f>
        <v>4.0563036570967798E-2</v>
      </c>
      <c r="H13" s="4">
        <f>'Table 1'!X14</f>
        <v>-0.209893933169153</v>
      </c>
      <c r="I13" s="17">
        <f>'Table 1'!H14</f>
        <v>0</v>
      </c>
    </row>
    <row r="14" spans="1:10" x14ac:dyDescent="0.35">
      <c r="E14" s="15"/>
    </row>
  </sheetData>
  <mergeCells count="2">
    <mergeCell ref="A2:I2"/>
    <mergeCell ref="A1:I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652BE-C7BE-4DCC-A6FD-B027AABD9B07}">
  <dimension ref="A1:Y14"/>
  <sheetViews>
    <sheetView zoomScaleNormal="100" workbookViewId="0">
      <selection sqref="A1:Y1"/>
    </sheetView>
  </sheetViews>
  <sheetFormatPr defaultColWidth="8.7265625" defaultRowHeight="15.5" x14ac:dyDescent="0.35"/>
  <cols>
    <col min="1" max="1" width="8.453125" style="1" bestFit="1" customWidth="1"/>
    <col min="2" max="2" width="8.7265625" style="1"/>
    <col min="3" max="3" width="2.54296875" style="1" customWidth="1"/>
    <col min="4" max="4" width="10.1796875" style="1" bestFit="1" customWidth="1"/>
    <col min="5" max="5" width="7.54296875" style="1" bestFit="1" customWidth="1"/>
    <col min="6" max="6" width="9.453125" style="1" bestFit="1" customWidth="1"/>
    <col min="7" max="7" width="9.81640625" style="1" bestFit="1" customWidth="1"/>
    <col min="8" max="8" width="15.54296875" style="1" customWidth="1"/>
    <col min="9" max="9" width="9.81640625" style="1" bestFit="1" customWidth="1"/>
    <col min="10" max="10" width="2.54296875" style="1" customWidth="1"/>
    <col min="11" max="11" width="19.453125" style="1" customWidth="1"/>
    <col min="12" max="12" width="2.54296875" style="1" customWidth="1"/>
    <col min="13" max="13" width="6.54296875" style="1" bestFit="1" customWidth="1"/>
    <col min="14" max="14" width="7.54296875" style="1" bestFit="1" customWidth="1"/>
    <col min="15" max="16" width="8.81640625" style="1" customWidth="1"/>
    <col min="17" max="17" width="8.453125" style="1" customWidth="1"/>
    <col min="18" max="18" width="2.54296875" style="1" customWidth="1"/>
    <col min="19" max="19" width="6" style="1" customWidth="1"/>
    <col min="20" max="20" width="14.81640625" style="1" customWidth="1"/>
    <col min="21" max="21" width="13.81640625" style="1" customWidth="1"/>
    <col min="22" max="22" width="2.54296875" style="1" customWidth="1"/>
    <col min="23" max="23" width="13.1796875" style="1" customWidth="1"/>
    <col min="24" max="24" width="14.453125" style="1" customWidth="1"/>
    <col min="25" max="25" width="11.7265625" style="1" customWidth="1"/>
    <col min="26" max="16384" width="8.7265625" style="1"/>
  </cols>
  <sheetData>
    <row r="1" spans="1:25" x14ac:dyDescent="0.35">
      <c r="A1" s="28" t="s">
        <v>34</v>
      </c>
      <c r="B1" s="28"/>
      <c r="C1" s="28"/>
      <c r="D1" s="28"/>
      <c r="E1" s="28"/>
      <c r="F1" s="28"/>
      <c r="G1" s="28"/>
      <c r="H1" s="28"/>
      <c r="I1" s="28"/>
      <c r="J1" s="28"/>
      <c r="K1" s="28"/>
      <c r="L1" s="28"/>
      <c r="M1" s="28"/>
      <c r="N1" s="28"/>
      <c r="O1" s="28"/>
      <c r="P1" s="28"/>
      <c r="Q1" s="28"/>
      <c r="R1" s="28"/>
      <c r="S1" s="28"/>
      <c r="T1" s="28"/>
      <c r="U1" s="28"/>
      <c r="V1" s="28"/>
      <c r="W1" s="28"/>
      <c r="X1" s="28"/>
      <c r="Y1" s="28"/>
    </row>
    <row r="2" spans="1:25" s="18" customFormat="1" ht="62" x14ac:dyDescent="0.35">
      <c r="B2" s="14" t="s">
        <v>3</v>
      </c>
      <c r="D2" s="32" t="s">
        <v>4</v>
      </c>
      <c r="E2" s="32"/>
      <c r="F2" s="32"/>
      <c r="G2" s="32"/>
      <c r="H2" s="32"/>
      <c r="I2" s="32"/>
      <c r="K2" s="14" t="s">
        <v>5</v>
      </c>
      <c r="M2" s="32" t="s">
        <v>6</v>
      </c>
      <c r="N2" s="33"/>
      <c r="O2" s="33"/>
      <c r="P2" s="33"/>
      <c r="Q2" s="33"/>
      <c r="R2" s="14"/>
      <c r="S2" s="32" t="s">
        <v>7</v>
      </c>
      <c r="T2" s="33"/>
      <c r="U2" s="33"/>
      <c r="W2" s="29" t="s">
        <v>8</v>
      </c>
      <c r="X2" s="29"/>
      <c r="Y2" s="29"/>
    </row>
    <row r="3" spans="1:25" s="18" customFormat="1" x14ac:dyDescent="0.35">
      <c r="D3" s="19" t="s">
        <v>3</v>
      </c>
      <c r="G3" s="29" t="s">
        <v>9</v>
      </c>
      <c r="H3" s="29"/>
      <c r="I3" s="29"/>
      <c r="M3" s="14" t="s">
        <v>3</v>
      </c>
      <c r="N3" s="29" t="s">
        <v>10</v>
      </c>
      <c r="O3" s="29"/>
      <c r="P3" s="29"/>
      <c r="Q3" s="29"/>
      <c r="R3" s="20"/>
      <c r="S3" s="14" t="s">
        <v>3</v>
      </c>
      <c r="T3" s="38" t="s">
        <v>11</v>
      </c>
      <c r="U3" s="38"/>
      <c r="W3" s="14" t="s">
        <v>3</v>
      </c>
      <c r="X3" s="38"/>
      <c r="Y3" s="38"/>
    </row>
    <row r="4" spans="1:25" s="3" customFormat="1" ht="46.5" x14ac:dyDescent="0.35">
      <c r="E4" s="10" t="s">
        <v>12</v>
      </c>
      <c r="F4" s="3" t="s">
        <v>13</v>
      </c>
      <c r="G4" s="3" t="s">
        <v>14</v>
      </c>
      <c r="H4" s="3" t="s">
        <v>15</v>
      </c>
      <c r="I4" s="3" t="s">
        <v>16</v>
      </c>
      <c r="M4" s="6"/>
      <c r="N4" s="3" t="s">
        <v>14</v>
      </c>
      <c r="O4" s="3" t="s">
        <v>17</v>
      </c>
      <c r="P4" s="3" t="s">
        <v>38</v>
      </c>
      <c r="Q4" s="3" t="s">
        <v>16</v>
      </c>
      <c r="T4" s="3" t="s">
        <v>14</v>
      </c>
      <c r="U4" s="3" t="s">
        <v>16</v>
      </c>
      <c r="X4" s="3" t="s">
        <v>18</v>
      </c>
      <c r="Y4" s="3" t="s">
        <v>19</v>
      </c>
    </row>
    <row r="5" spans="1:25" x14ac:dyDescent="0.35">
      <c r="A5" s="1" t="s">
        <v>20</v>
      </c>
      <c r="B5" s="16">
        <v>1.2577690379539819E-2</v>
      </c>
      <c r="C5" s="16"/>
      <c r="D5" s="16">
        <v>5.6800548262053163E-2</v>
      </c>
      <c r="E5" s="16">
        <v>8.0372476008683025E-2</v>
      </c>
      <c r="F5" s="16">
        <v>-2.3571927746629806E-2</v>
      </c>
      <c r="G5" s="16">
        <v>0</v>
      </c>
      <c r="H5" s="16">
        <v>0</v>
      </c>
      <c r="I5" s="16">
        <v>8.0372476008683025E-2</v>
      </c>
      <c r="J5" s="16"/>
      <c r="K5" s="16">
        <v>-4.4222857882513289E-2</v>
      </c>
      <c r="L5" s="16"/>
      <c r="M5" s="16">
        <v>-0.14799873051398774</v>
      </c>
      <c r="N5" s="16">
        <v>0</v>
      </c>
      <c r="O5" s="16">
        <v>0</v>
      </c>
      <c r="P5" s="16">
        <v>0</v>
      </c>
      <c r="Q5" s="16">
        <v>-0.14799873051398771</v>
      </c>
      <c r="R5" s="16"/>
      <c r="S5" s="16">
        <v>0.10320838741029639</v>
      </c>
      <c r="T5" s="16">
        <v>0</v>
      </c>
      <c r="U5" s="16">
        <v>0.10320838741029639</v>
      </c>
      <c r="V5" s="16"/>
      <c r="W5" s="16">
        <v>5.6748522117799904E-4</v>
      </c>
      <c r="X5" s="16">
        <v>5.6748522117799904E-4</v>
      </c>
      <c r="Y5" s="16">
        <v>0</v>
      </c>
    </row>
    <row r="6" spans="1:25" x14ac:dyDescent="0.35">
      <c r="A6" s="1" t="s">
        <v>21</v>
      </c>
      <c r="B6" s="16">
        <v>9.6723313986672554E-2</v>
      </c>
      <c r="C6" s="16"/>
      <c r="D6" s="16">
        <v>0.14645384985637949</v>
      </c>
      <c r="E6" s="16">
        <v>0.11779998483767401</v>
      </c>
      <c r="F6" s="16">
        <v>2.8653865018705496E-2</v>
      </c>
      <c r="G6" s="16">
        <v>0</v>
      </c>
      <c r="H6" s="16">
        <v>0</v>
      </c>
      <c r="I6" s="16">
        <v>0.11779998483767395</v>
      </c>
      <c r="J6" s="16"/>
      <c r="K6" s="16">
        <v>-4.9730535869706938E-2</v>
      </c>
      <c r="L6" s="16"/>
      <c r="M6" s="16">
        <v>-8.7397130299018966E-2</v>
      </c>
      <c r="N6" s="16">
        <v>0</v>
      </c>
      <c r="O6" s="16">
        <v>0</v>
      </c>
      <c r="P6" s="16">
        <v>0</v>
      </c>
      <c r="Q6" s="16">
        <v>-8.7397130299018966E-2</v>
      </c>
      <c r="R6" s="16"/>
      <c r="S6" s="16">
        <v>3.6582201548649051E-2</v>
      </c>
      <c r="T6" s="16">
        <v>0</v>
      </c>
      <c r="U6" s="16">
        <v>3.6582201548649051E-2</v>
      </c>
      <c r="V6" s="16"/>
      <c r="W6" s="16">
        <v>1.0843928806629766E-3</v>
      </c>
      <c r="X6" s="16">
        <v>1.0843928806630043E-3</v>
      </c>
      <c r="Y6" s="16">
        <v>0</v>
      </c>
    </row>
    <row r="7" spans="1:25" x14ac:dyDescent="0.35">
      <c r="A7" s="1" t="s">
        <v>22</v>
      </c>
      <c r="B7" s="16">
        <v>-1.0249286334368668E-2</v>
      </c>
      <c r="C7" s="16"/>
      <c r="D7" s="16">
        <v>-2.5644325729650141E-3</v>
      </c>
      <c r="E7" s="16">
        <v>2.1992066229070129E-3</v>
      </c>
      <c r="F7" s="16">
        <v>-4.7636391958719992E-3</v>
      </c>
      <c r="G7" s="16">
        <v>0</v>
      </c>
      <c r="H7" s="16">
        <v>0</v>
      </c>
      <c r="I7" s="16">
        <v>2.1992066229070684E-3</v>
      </c>
      <c r="J7" s="16"/>
      <c r="K7" s="16">
        <v>-7.68485376140364E-3</v>
      </c>
      <c r="L7" s="16"/>
      <c r="M7" s="16">
        <v>2.4692788275014903E-2</v>
      </c>
      <c r="N7" s="16">
        <v>0</v>
      </c>
      <c r="O7" s="16">
        <v>0</v>
      </c>
      <c r="P7" s="16">
        <v>0</v>
      </c>
      <c r="Q7" s="16">
        <v>2.4692788275014921E-2</v>
      </c>
      <c r="R7" s="16"/>
      <c r="S7" s="16">
        <v>-3.2168965000655442E-2</v>
      </c>
      <c r="T7" s="16">
        <v>0</v>
      </c>
      <c r="U7" s="16">
        <v>-3.2168965000655435E-2</v>
      </c>
      <c r="V7" s="16"/>
      <c r="W7" s="16">
        <v>-2.0867703576310515E-4</v>
      </c>
      <c r="X7" s="16">
        <v>-2.0867703576309127E-4</v>
      </c>
      <c r="Y7" s="16">
        <v>0</v>
      </c>
    </row>
    <row r="8" spans="1:25" x14ac:dyDescent="0.35">
      <c r="A8" s="1" t="s">
        <v>23</v>
      </c>
      <c r="B8" s="16">
        <v>-4.3055996001707675E-2</v>
      </c>
      <c r="C8" s="16"/>
      <c r="D8" s="16">
        <v>-4.0846310308679801E-3</v>
      </c>
      <c r="E8" s="16">
        <v>1.3198958182410042E-3</v>
      </c>
      <c r="F8" s="16">
        <v>-5.4045268491089982E-3</v>
      </c>
      <c r="G8" s="16">
        <v>0</v>
      </c>
      <c r="H8" s="16">
        <v>0</v>
      </c>
      <c r="I8" s="16">
        <v>1.3198958182410042E-3</v>
      </c>
      <c r="J8" s="16"/>
      <c r="K8" s="16">
        <v>-3.8971364970839695E-2</v>
      </c>
      <c r="L8" s="16"/>
      <c r="M8" s="16">
        <v>2.4510917003421007E-2</v>
      </c>
      <c r="N8" s="16">
        <v>0</v>
      </c>
      <c r="O8" s="16">
        <v>0</v>
      </c>
      <c r="P8" s="16">
        <v>0</v>
      </c>
      <c r="Q8" s="16">
        <v>2.4510917003421007E-2</v>
      </c>
      <c r="R8" s="16"/>
      <c r="S8" s="16">
        <v>-6.3622167658408113E-2</v>
      </c>
      <c r="T8" s="16">
        <v>0</v>
      </c>
      <c r="U8" s="16">
        <v>-6.3622167658408113E-2</v>
      </c>
      <c r="V8" s="16"/>
      <c r="W8" s="16">
        <v>1.3988568414740471E-4</v>
      </c>
      <c r="X8" s="16">
        <v>1.3988568414740471E-4</v>
      </c>
      <c r="Y8" s="16">
        <v>0</v>
      </c>
    </row>
    <row r="9" spans="1:25" x14ac:dyDescent="0.35">
      <c r="A9" s="1" t="s">
        <v>24</v>
      </c>
      <c r="B9" s="16">
        <v>-4.2071427044139686E-2</v>
      </c>
      <c r="C9" s="16"/>
      <c r="D9" s="16">
        <v>-3.6257770954949975E-3</v>
      </c>
      <c r="E9" s="16">
        <v>1.4075751593899954E-3</v>
      </c>
      <c r="F9" s="16">
        <v>-5.0333522548849929E-3</v>
      </c>
      <c r="G9" s="16">
        <v>0</v>
      </c>
      <c r="H9" s="16">
        <v>0</v>
      </c>
      <c r="I9" s="16">
        <v>1.4075751593899954E-3</v>
      </c>
      <c r="J9" s="16"/>
      <c r="K9" s="16">
        <v>-3.8445649948644689E-2</v>
      </c>
      <c r="L9" s="16"/>
      <c r="M9" s="16">
        <v>2.620320657318298E-2</v>
      </c>
      <c r="N9" s="16">
        <v>0</v>
      </c>
      <c r="O9" s="16">
        <v>0</v>
      </c>
      <c r="P9" s="16">
        <v>0</v>
      </c>
      <c r="Q9" s="16">
        <v>2.620320657318298E-2</v>
      </c>
      <c r="R9" s="16"/>
      <c r="S9" s="16">
        <v>-6.5361615200179607E-2</v>
      </c>
      <c r="T9" s="16">
        <v>0</v>
      </c>
      <c r="U9" s="16">
        <v>-6.5361615200179635E-2</v>
      </c>
      <c r="V9" s="16"/>
      <c r="W9" s="16">
        <v>7.1275867835196571E-4</v>
      </c>
      <c r="X9" s="16">
        <v>7.1275867835196571E-4</v>
      </c>
      <c r="Y9" s="16">
        <v>0</v>
      </c>
    </row>
    <row r="10" spans="1:25" x14ac:dyDescent="0.35">
      <c r="A10" s="1" t="s">
        <v>25</v>
      </c>
      <c r="B10" s="16">
        <v>1.9527967918600897E-2</v>
      </c>
      <c r="C10" s="16"/>
      <c r="D10" s="16">
        <v>-3.6809481726653992E-3</v>
      </c>
      <c r="E10" s="16">
        <v>1.2044612031556073E-3</v>
      </c>
      <c r="F10" s="16">
        <v>-4.8854093758209927E-3</v>
      </c>
      <c r="G10" s="16">
        <v>0</v>
      </c>
      <c r="H10" s="16">
        <v>0</v>
      </c>
      <c r="I10" s="16">
        <v>1.2044612031556073E-3</v>
      </c>
      <c r="J10" s="16"/>
      <c r="K10" s="16">
        <v>2.3208916091266296E-2</v>
      </c>
      <c r="L10" s="16"/>
      <c r="M10" s="16">
        <v>3.9229356232167001E-2</v>
      </c>
      <c r="N10" s="16">
        <v>0</v>
      </c>
      <c r="O10" s="16">
        <v>0</v>
      </c>
      <c r="P10" s="16">
        <v>0</v>
      </c>
      <c r="Q10" s="16">
        <v>3.9229356232166834E-2</v>
      </c>
      <c r="R10" s="16"/>
      <c r="S10" s="16">
        <v>-1.69914084959258E-2</v>
      </c>
      <c r="T10" s="16">
        <v>0</v>
      </c>
      <c r="U10" s="16">
        <v>-1.6991408495925793E-2</v>
      </c>
      <c r="V10" s="16"/>
      <c r="W10" s="16">
        <v>9.7096835502502588E-4</v>
      </c>
      <c r="X10" s="16">
        <v>9.7096835502502588E-4</v>
      </c>
      <c r="Y10" s="16">
        <v>0</v>
      </c>
    </row>
    <row r="11" spans="1:25" x14ac:dyDescent="0.35">
      <c r="A11" s="1" t="s">
        <v>26</v>
      </c>
      <c r="B11" s="16">
        <v>1.9886613953332688E-2</v>
      </c>
      <c r="C11" s="16"/>
      <c r="D11" s="16">
        <v>-3.7959493852680048E-3</v>
      </c>
      <c r="E11" s="16">
        <v>1.2862899445929971E-3</v>
      </c>
      <c r="F11" s="16">
        <v>-5.082239329860988E-3</v>
      </c>
      <c r="G11" s="16">
        <v>0</v>
      </c>
      <c r="H11" s="16">
        <v>0</v>
      </c>
      <c r="I11" s="16">
        <v>1.2862899445929971E-3</v>
      </c>
      <c r="J11" s="16"/>
      <c r="K11" s="16">
        <v>2.3682563338600748E-2</v>
      </c>
      <c r="L11" s="16"/>
      <c r="M11" s="16">
        <v>2.872052966896994E-2</v>
      </c>
      <c r="N11" s="16">
        <v>0</v>
      </c>
      <c r="O11" s="16">
        <v>0</v>
      </c>
      <c r="P11" s="16">
        <v>0</v>
      </c>
      <c r="Q11" s="16">
        <v>2.872052966896993E-2</v>
      </c>
      <c r="R11" s="16"/>
      <c r="S11" s="16">
        <v>-6.0690938525891983E-3</v>
      </c>
      <c r="T11" s="16">
        <v>0</v>
      </c>
      <c r="U11" s="16">
        <v>-6.0690938525891983E-3</v>
      </c>
      <c r="V11" s="16"/>
      <c r="W11" s="16">
        <v>1.0311275222199545E-3</v>
      </c>
      <c r="X11" s="16">
        <v>1.0311275222199545E-3</v>
      </c>
      <c r="Y11" s="16">
        <v>0</v>
      </c>
    </row>
    <row r="12" spans="1:25" x14ac:dyDescent="0.35">
      <c r="A12" s="1" t="s">
        <v>27</v>
      </c>
      <c r="B12" s="16">
        <v>1.1612293482501257E-2</v>
      </c>
      <c r="C12" s="16"/>
      <c r="D12" s="16">
        <v>-2.8627619186000208E-3</v>
      </c>
      <c r="E12" s="16">
        <v>2.1241164450989947E-3</v>
      </c>
      <c r="F12" s="16">
        <v>-4.9868783636990155E-3</v>
      </c>
      <c r="G12" s="16">
        <v>0</v>
      </c>
      <c r="H12" s="16">
        <v>0</v>
      </c>
      <c r="I12" s="16">
        <v>2.1241164450989947E-3</v>
      </c>
      <c r="J12" s="16"/>
      <c r="K12" s="16">
        <v>1.4475055401101278E-2</v>
      </c>
      <c r="L12" s="16"/>
      <c r="M12" s="16">
        <v>2.3748386616037499E-2</v>
      </c>
      <c r="N12" s="16">
        <v>0</v>
      </c>
      <c r="O12" s="16">
        <v>0</v>
      </c>
      <c r="P12" s="16">
        <v>0</v>
      </c>
      <c r="Q12" s="16">
        <v>2.3748386616037398E-2</v>
      </c>
      <c r="R12" s="16"/>
      <c r="S12" s="16">
        <v>-1.041692690962424E-2</v>
      </c>
      <c r="T12" s="16">
        <v>0</v>
      </c>
      <c r="U12" s="16">
        <v>-1.041692690962423E-2</v>
      </c>
      <c r="V12" s="16"/>
      <c r="W12" s="16">
        <v>1.1435956946880266E-3</v>
      </c>
      <c r="X12" s="16">
        <v>1.1435956946880266E-3</v>
      </c>
      <c r="Y12" s="16">
        <v>0</v>
      </c>
    </row>
    <row r="13" spans="1:25" x14ac:dyDescent="0.35">
      <c r="A13" s="1" t="s">
        <v>36</v>
      </c>
      <c r="B13" s="16">
        <v>1.3389892461462938E-2</v>
      </c>
      <c r="C13" s="16"/>
      <c r="D13" s="16">
        <v>-2.4286257623960528E-3</v>
      </c>
      <c r="E13" s="16">
        <v>2.5334561429599944E-3</v>
      </c>
      <c r="F13" s="16">
        <v>-4.9620819053560195E-3</v>
      </c>
      <c r="G13" s="16">
        <v>0</v>
      </c>
      <c r="H13" s="16">
        <v>0</v>
      </c>
      <c r="I13" s="16">
        <v>2.5334561429599944E-3</v>
      </c>
      <c r="J13" s="16"/>
      <c r="K13" s="16">
        <v>1.5818518223858935E-2</v>
      </c>
      <c r="L13" s="16"/>
      <c r="M13" s="16">
        <v>2.8986365632073005E-2</v>
      </c>
      <c r="N13" s="16">
        <v>0</v>
      </c>
      <c r="O13" s="16">
        <v>0</v>
      </c>
      <c r="P13" s="16">
        <v>0</v>
      </c>
      <c r="Q13" s="16">
        <v>2.8986365632073019E-2</v>
      </c>
      <c r="R13" s="16"/>
      <c r="S13" s="16">
        <v>-1.3899651349599002E-2</v>
      </c>
      <c r="T13" s="16">
        <v>0</v>
      </c>
      <c r="U13" s="16">
        <v>-1.3899651349599008E-2</v>
      </c>
      <c r="V13" s="16"/>
      <c r="W13" s="16">
        <v>7.3180394138500082E-4</v>
      </c>
      <c r="X13" s="16">
        <v>7.3180394138500082E-4</v>
      </c>
      <c r="Y13" s="16">
        <v>0</v>
      </c>
    </row>
    <row r="14" spans="1:25" x14ac:dyDescent="0.35">
      <c r="A14" s="1" t="s">
        <v>39</v>
      </c>
      <c r="B14" s="16">
        <v>1.5649791213818709E-3</v>
      </c>
      <c r="C14" s="16"/>
      <c r="D14" s="16">
        <v>-2.7508901694079935E-3</v>
      </c>
      <c r="E14" s="16">
        <v>2.1005069306850033E-3</v>
      </c>
      <c r="F14" s="16">
        <v>-4.8513971000929967E-3</v>
      </c>
      <c r="G14" s="16">
        <v>0</v>
      </c>
      <c r="H14" s="16">
        <v>0</v>
      </c>
      <c r="I14" s="16">
        <v>2.1005069306850033E-3</v>
      </c>
      <c r="J14" s="16"/>
      <c r="K14" s="16">
        <v>4.3158692907898644E-3</v>
      </c>
      <c r="L14" s="16"/>
      <c r="M14" s="16">
        <v>2.1806619620903009E-2</v>
      </c>
      <c r="N14" s="16">
        <v>0</v>
      </c>
      <c r="O14" s="16">
        <v>0</v>
      </c>
      <c r="P14" s="16">
        <v>0</v>
      </c>
      <c r="Q14" s="16">
        <v>2.1806619620903023E-2</v>
      </c>
      <c r="R14" s="16"/>
      <c r="S14" s="16">
        <v>-1.8057308552094191E-2</v>
      </c>
      <c r="T14" s="16">
        <v>0</v>
      </c>
      <c r="U14" s="16">
        <v>-1.8057308552094184E-2</v>
      </c>
      <c r="V14" s="16"/>
      <c r="W14" s="16">
        <v>5.6655822198101169E-4</v>
      </c>
      <c r="X14" s="16">
        <v>5.6655822198101169E-4</v>
      </c>
      <c r="Y14" s="16">
        <v>0</v>
      </c>
    </row>
  </sheetData>
  <mergeCells count="9">
    <mergeCell ref="A1:Y1"/>
    <mergeCell ref="G3:I3"/>
    <mergeCell ref="N3:Q3"/>
    <mergeCell ref="T3:U3"/>
    <mergeCell ref="X3:Y3"/>
    <mergeCell ref="D2:I2"/>
    <mergeCell ref="M2:Q2"/>
    <mergeCell ref="S2:U2"/>
    <mergeCell ref="W2:Y2"/>
  </mergeCells>
  <phoneticPr fontId="7" type="noConversion"/>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63FCB-A3CC-430A-8FCE-F13A4115C50F}">
  <dimension ref="A1:J13"/>
  <sheetViews>
    <sheetView workbookViewId="0">
      <selection sqref="A1:I1"/>
    </sheetView>
  </sheetViews>
  <sheetFormatPr defaultRowHeight="14.5" x14ac:dyDescent="0.35"/>
  <cols>
    <col min="1" max="1" width="14.81640625" customWidth="1"/>
    <col min="3" max="3" width="12.453125" customWidth="1"/>
    <col min="4" max="5" width="16.54296875" customWidth="1"/>
    <col min="7" max="7" width="14.54296875" customWidth="1"/>
    <col min="8" max="8" width="15.81640625" customWidth="1"/>
    <col min="9" max="9" width="13.26953125" customWidth="1"/>
  </cols>
  <sheetData>
    <row r="1" spans="1:10" ht="15.5" x14ac:dyDescent="0.35">
      <c r="A1" s="28" t="s">
        <v>35</v>
      </c>
      <c r="B1" s="28"/>
      <c r="C1" s="28"/>
      <c r="D1" s="28"/>
      <c r="E1" s="28"/>
      <c r="F1" s="28"/>
      <c r="G1" s="28"/>
      <c r="H1" s="28"/>
      <c r="I1" s="28"/>
      <c r="J1" s="11"/>
    </row>
    <row r="2" spans="1:10" ht="28.5" customHeight="1" x14ac:dyDescent="0.35">
      <c r="A2" s="34" t="s">
        <v>29</v>
      </c>
      <c r="B2" s="35"/>
      <c r="C2" s="35"/>
      <c r="D2" s="35"/>
      <c r="E2" s="35"/>
      <c r="F2" s="35"/>
      <c r="G2" s="35"/>
      <c r="H2" s="35"/>
      <c r="I2" s="36"/>
      <c r="J2" s="11"/>
    </row>
    <row r="3" spans="1:10" ht="31" x14ac:dyDescent="0.35">
      <c r="A3" s="3"/>
      <c r="B3" s="3" t="s">
        <v>3</v>
      </c>
      <c r="C3" s="5" t="s">
        <v>30</v>
      </c>
      <c r="D3" s="3" t="s">
        <v>31</v>
      </c>
      <c r="E3" s="3" t="s">
        <v>32</v>
      </c>
      <c r="F3" s="3" t="s">
        <v>14</v>
      </c>
      <c r="G3" s="3" t="s">
        <v>17</v>
      </c>
      <c r="H3" s="3" t="s">
        <v>37</v>
      </c>
      <c r="I3" s="3" t="s">
        <v>33</v>
      </c>
    </row>
    <row r="4" spans="1:10" ht="15.5" x14ac:dyDescent="0.35">
      <c r="A4" s="1" t="s">
        <v>20</v>
      </c>
      <c r="B4" s="4">
        <f t="shared" ref="B4:B11" si="0">C4+SUM(F4:I4)</f>
        <v>1.2577690379539902E-2</v>
      </c>
      <c r="C4" s="4">
        <f t="shared" ref="C4:C11" si="1">D4+E4</f>
        <v>1.2010205158361903E-2</v>
      </c>
      <c r="D4" s="17">
        <f>'Delta Table 1'!F5+'Delta Table 1'!I5</f>
        <v>5.6800548262053219E-2</v>
      </c>
      <c r="E4" s="17">
        <f>'Delta Table 1'!Q5+'Delta Table 1'!U5</f>
        <v>-4.4790343103691316E-2</v>
      </c>
      <c r="F4" s="4">
        <f>'Delta Table 1'!G5+'Delta Table 1'!N5+'Delta Table 1'!T5+'Delta Table 1'!Y5</f>
        <v>0</v>
      </c>
      <c r="G4" s="4">
        <f>'Delta Table 1'!O5+'Delta Table 1'!P5</f>
        <v>0</v>
      </c>
      <c r="H4" s="4">
        <f>'Delta Table 1'!X5</f>
        <v>5.6748522117799904E-4</v>
      </c>
      <c r="I4" s="17">
        <f>'Delta Table 1'!H5</f>
        <v>0</v>
      </c>
    </row>
    <row r="5" spans="1:10" ht="15.5" x14ac:dyDescent="0.35">
      <c r="A5" s="1" t="s">
        <v>21</v>
      </c>
      <c r="B5" s="4">
        <f t="shared" si="0"/>
        <v>9.6723313986672527E-2</v>
      </c>
      <c r="C5" s="4">
        <f>D5+E5</f>
        <v>9.5638921106009522E-2</v>
      </c>
      <c r="D5" s="17">
        <f>'Delta Table 1'!F6+'Delta Table 1'!I6</f>
        <v>0.14645384985637944</v>
      </c>
      <c r="E5" s="17">
        <f>'Delta Table 1'!Q6+'Delta Table 1'!U6</f>
        <v>-5.0814928750369914E-2</v>
      </c>
      <c r="F5" s="4">
        <f>'Delta Table 1'!G6+'Delta Table 1'!N6+'Delta Table 1'!T6+'Delta Table 1'!Y6</f>
        <v>0</v>
      </c>
      <c r="G5" s="4">
        <f>'Delta Table 1'!O6+'Delta Table 1'!P6</f>
        <v>0</v>
      </c>
      <c r="H5" s="4">
        <f>'Delta Table 1'!X6</f>
        <v>1.0843928806630043E-3</v>
      </c>
      <c r="I5" s="17">
        <f>'Delta Table 1'!H6</f>
        <v>0</v>
      </c>
    </row>
    <row r="6" spans="1:10" ht="15.5" x14ac:dyDescent="0.35">
      <c r="A6" s="1" t="s">
        <v>22</v>
      </c>
      <c r="B6" s="4">
        <f t="shared" si="0"/>
        <v>-1.0249286334368536E-2</v>
      </c>
      <c r="C6" s="4">
        <f t="shared" si="1"/>
        <v>-1.0040609298605445E-2</v>
      </c>
      <c r="D6" s="17">
        <f>'Delta Table 1'!F7+'Delta Table 1'!I7</f>
        <v>-2.5644325729649309E-3</v>
      </c>
      <c r="E6" s="17">
        <f>'Delta Table 1'!Q7+'Delta Table 1'!U7</f>
        <v>-7.476176725640514E-3</v>
      </c>
      <c r="F6" s="4">
        <f>'Delta Table 1'!G7+'Delta Table 1'!N7+'Delta Table 1'!T7+'Delta Table 1'!Y7</f>
        <v>0</v>
      </c>
      <c r="G6" s="4">
        <f>'Delta Table 1'!O7+'Delta Table 1'!P7</f>
        <v>0</v>
      </c>
      <c r="H6" s="4">
        <f>'Delta Table 1'!X7</f>
        <v>-2.0867703576309127E-4</v>
      </c>
      <c r="I6" s="17">
        <f>'Delta Table 1'!H7</f>
        <v>0</v>
      </c>
    </row>
    <row r="7" spans="1:10" ht="15.5" x14ac:dyDescent="0.35">
      <c r="A7" s="1" t="s">
        <v>23</v>
      </c>
      <c r="B7" s="4">
        <f t="shared" si="0"/>
        <v>-4.3055996001707696E-2</v>
      </c>
      <c r="C7" s="4">
        <f t="shared" si="1"/>
        <v>-4.31958816858551E-2</v>
      </c>
      <c r="D7" s="17">
        <f>'Delta Table 1'!F8+'Delta Table 1'!I8</f>
        <v>-4.084631030867994E-3</v>
      </c>
      <c r="E7" s="17">
        <f>'Delta Table 1'!Q8+'Delta Table 1'!U8</f>
        <v>-3.9111250654987106E-2</v>
      </c>
      <c r="F7" s="4">
        <f>'Delta Table 1'!G8+'Delta Table 1'!N8+'Delta Table 1'!T8+'Delta Table 1'!Y8</f>
        <v>0</v>
      </c>
      <c r="G7" s="4">
        <f>'Delta Table 1'!O8+'Delta Table 1'!P8</f>
        <v>0</v>
      </c>
      <c r="H7" s="4">
        <f>'Delta Table 1'!X8</f>
        <v>1.3988568414740471E-4</v>
      </c>
      <c r="I7" s="17">
        <f>'Delta Table 1'!H8</f>
        <v>0</v>
      </c>
    </row>
    <row r="8" spans="1:10" ht="15.5" x14ac:dyDescent="0.35">
      <c r="A8" s="1" t="s">
        <v>24</v>
      </c>
      <c r="B8" s="4">
        <f t="shared" si="0"/>
        <v>-4.2071427044139686E-2</v>
      </c>
      <c r="C8" s="4">
        <f t="shared" si="1"/>
        <v>-4.2784185722491652E-2</v>
      </c>
      <c r="D8" s="17">
        <f>'Delta Table 1'!F9+'Delta Table 1'!I9</f>
        <v>-3.6257770954949975E-3</v>
      </c>
      <c r="E8" s="17">
        <f>'Delta Table 1'!Q9+'Delta Table 1'!U9</f>
        <v>-3.9158408626996655E-2</v>
      </c>
      <c r="F8" s="4">
        <f>'Delta Table 1'!G9+'Delta Table 1'!N9+'Delta Table 1'!T9+'Delta Table 1'!Y9</f>
        <v>0</v>
      </c>
      <c r="G8" s="4">
        <f>'Delta Table 1'!O9+'Delta Table 1'!P9</f>
        <v>0</v>
      </c>
      <c r="H8" s="4">
        <f>'Delta Table 1'!X9</f>
        <v>7.1275867835196571E-4</v>
      </c>
      <c r="I8" s="17">
        <f>'Delta Table 1'!H9</f>
        <v>0</v>
      </c>
    </row>
    <row r="9" spans="1:10" ht="15.5" x14ac:dyDescent="0.35">
      <c r="A9" s="1" t="s">
        <v>25</v>
      </c>
      <c r="B9" s="4">
        <f t="shared" si="0"/>
        <v>1.9527967918600682E-2</v>
      </c>
      <c r="C9" s="4">
        <f t="shared" si="1"/>
        <v>1.8556999563575656E-2</v>
      </c>
      <c r="D9" s="17">
        <f>'Delta Table 1'!F10+'Delta Table 1'!I10</f>
        <v>-3.6809481726653853E-3</v>
      </c>
      <c r="E9" s="17">
        <f>'Delta Table 1'!Q10+'Delta Table 1'!U10</f>
        <v>2.2237947736241041E-2</v>
      </c>
      <c r="F9" s="4">
        <f>'Delta Table 1'!G10+'Delta Table 1'!N10+'Delta Table 1'!T10+'Delta Table 1'!Y10</f>
        <v>0</v>
      </c>
      <c r="G9" s="4">
        <f>'Delta Table 1'!O10+'Delta Table 1'!P10</f>
        <v>0</v>
      </c>
      <c r="H9" s="4">
        <f>'Delta Table 1'!X10</f>
        <v>9.7096835502502588E-4</v>
      </c>
      <c r="I9" s="17">
        <f>'Delta Table 1'!H10</f>
        <v>0</v>
      </c>
    </row>
    <row r="10" spans="1:10" ht="15.5" x14ac:dyDescent="0.35">
      <c r="A10" s="1" t="s">
        <v>26</v>
      </c>
      <c r="B10" s="4">
        <f t="shared" si="0"/>
        <v>1.9886613953332695E-2</v>
      </c>
      <c r="C10" s="4">
        <f t="shared" si="1"/>
        <v>1.885548643111274E-2</v>
      </c>
      <c r="D10" s="17">
        <f>'Delta Table 1'!F11+'Delta Table 1'!I11</f>
        <v>-3.795949385267991E-3</v>
      </c>
      <c r="E10" s="17">
        <f>'Delta Table 1'!Q11+'Delta Table 1'!U11</f>
        <v>2.2651435816380731E-2</v>
      </c>
      <c r="F10" s="4">
        <f>'Delta Table 1'!G11+'Delta Table 1'!N11+'Delta Table 1'!T11+'Delta Table 1'!Y11</f>
        <v>0</v>
      </c>
      <c r="G10" s="4">
        <f>'Delta Table 1'!O11+'Delta Table 1'!P11</f>
        <v>0</v>
      </c>
      <c r="H10" s="4">
        <f>'Delta Table 1'!X11</f>
        <v>1.0311275222199545E-3</v>
      </c>
      <c r="I10" s="17">
        <f>'Delta Table 1'!H11</f>
        <v>0</v>
      </c>
    </row>
    <row r="11" spans="1:10" ht="15.5" x14ac:dyDescent="0.35">
      <c r="A11" s="1" t="s">
        <v>27</v>
      </c>
      <c r="B11" s="4">
        <f t="shared" si="0"/>
        <v>1.1612293482501174E-2</v>
      </c>
      <c r="C11" s="4">
        <f t="shared" si="1"/>
        <v>1.0468697787813147E-2</v>
      </c>
      <c r="D11" s="17">
        <f>'Delta Table 1'!F12+'Delta Table 1'!I12</f>
        <v>-2.8627619186000208E-3</v>
      </c>
      <c r="E11" s="17">
        <f>'Delta Table 1'!Q12+'Delta Table 1'!U12</f>
        <v>1.3331459706413168E-2</v>
      </c>
      <c r="F11" s="4">
        <f>'Delta Table 1'!G12+'Delta Table 1'!N12+'Delta Table 1'!T12+'Delta Table 1'!Y12</f>
        <v>0</v>
      </c>
      <c r="G11" s="4">
        <f>'Delta Table 1'!O12+'Delta Table 1'!P12</f>
        <v>0</v>
      </c>
      <c r="H11" s="4">
        <f>'Delta Table 1'!X12</f>
        <v>1.1435956946880266E-3</v>
      </c>
      <c r="I11" s="17">
        <f>'Delta Table 1'!H12</f>
        <v>0</v>
      </c>
    </row>
    <row r="12" spans="1:10" ht="15.5" x14ac:dyDescent="0.35">
      <c r="A12" s="1" t="s">
        <v>36</v>
      </c>
      <c r="B12" s="4">
        <f t="shared" ref="B12" si="2">C12+SUM(F12:I12)</f>
        <v>1.3389892461462986E-2</v>
      </c>
      <c r="C12" s="4">
        <f t="shared" ref="C12" si="3">D12+E12</f>
        <v>1.2658088520077986E-2</v>
      </c>
      <c r="D12" s="17">
        <f>'Delta Table 1'!F13+'Delta Table 1'!I13</f>
        <v>-2.428625762396025E-3</v>
      </c>
      <c r="E12" s="17">
        <f>'Delta Table 1'!Q13+'Delta Table 1'!U13</f>
        <v>1.5086714282474011E-2</v>
      </c>
      <c r="F12" s="4">
        <f>'Delta Table 1'!G13+'Delta Table 1'!N13+'Delta Table 1'!T13+'Delta Table 1'!Y13</f>
        <v>0</v>
      </c>
      <c r="G12" s="4">
        <f>'Delta Table 1'!O13+'Delta Table 1'!P13</f>
        <v>0</v>
      </c>
      <c r="H12" s="4">
        <f>'Delta Table 1'!X13</f>
        <v>7.3180394138500082E-4</v>
      </c>
      <c r="I12" s="17">
        <f>'Delta Table 1'!H13</f>
        <v>0</v>
      </c>
    </row>
    <row r="13" spans="1:10" ht="15.5" x14ac:dyDescent="0.35">
      <c r="A13" s="1" t="s">
        <v>39</v>
      </c>
      <c r="B13" s="4">
        <f t="shared" ref="B13" si="4">C13+SUM(F13:I13)</f>
        <v>1.564979121381857E-3</v>
      </c>
      <c r="C13" s="4">
        <f t="shared" ref="C13" si="5">D13+E13</f>
        <v>9.9842089940084533E-4</v>
      </c>
      <c r="D13" s="17">
        <f>'Delta Table 1'!F14+'Delta Table 1'!I14</f>
        <v>-2.7508901694079935E-3</v>
      </c>
      <c r="E13" s="17">
        <f>'Delta Table 1'!Q14+'Delta Table 1'!U14</f>
        <v>3.7493110688088388E-3</v>
      </c>
      <c r="F13" s="4">
        <f>'Delta Table 1'!G14+'Delta Table 1'!N14+'Delta Table 1'!T14+'Delta Table 1'!Y14</f>
        <v>0</v>
      </c>
      <c r="G13" s="4">
        <f>'Delta Table 1'!O14+'Delta Table 1'!P14</f>
        <v>0</v>
      </c>
      <c r="H13" s="4">
        <f>'Delta Table 1'!X14</f>
        <v>5.6655822198101169E-4</v>
      </c>
      <c r="I13" s="17">
        <f>'Delta Table 1'!H14</f>
        <v>0</v>
      </c>
    </row>
  </sheetData>
  <mergeCells count="2">
    <mergeCell ref="A1:I1"/>
    <mergeCell ref="A2:I2"/>
  </mergeCells>
  <phoneticPr fontId="7"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9F3DB0CD4D844B918872BCED9B9CF9" ma:contentTypeVersion="18" ma:contentTypeDescription="Create a new document." ma:contentTypeScope="" ma:versionID="cd7edfa3043f6f5131e1e6a14faacdc9">
  <xsd:schema xmlns:xsd="http://www.w3.org/2001/XMLSchema" xmlns:xs="http://www.w3.org/2001/XMLSchema" xmlns:p="http://schemas.microsoft.com/office/2006/metadata/properties" xmlns:ns2="cac5d118-ba7b-4807-b700-df6f95cfff50" xmlns:ns3="66951ee6-cd93-49c7-9437-e871b2a117d6" targetNamespace="http://schemas.microsoft.com/office/2006/metadata/properties" ma:root="true" ma:fieldsID="ee8448e47bde9344afe56486fda3ab85" ns2:_="" ns3:_="">
    <xsd:import namespace="cac5d118-ba7b-4807-b700-df6f95cfff50"/>
    <xsd:import namespace="66951ee6-cd93-49c7-9437-e871b2a117d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c5d118-ba7b-4807-b700-df6f95cfff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eb4b2d4-9bb6-49a7-8a4b-ec3b3538ad41"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951ee6-cd93-49c7-9437-e871b2a117d6"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c7380a03-8396-48f4-ac19-20e9dcae480c}" ma:internalName="TaxCatchAll" ma:showField="CatchAllData" ma:web="66951ee6-cd93-49c7-9437-e871b2a117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ac5d118-ba7b-4807-b700-df6f95cfff50">
      <Terms xmlns="http://schemas.microsoft.com/office/infopath/2007/PartnerControls"/>
    </lcf76f155ced4ddcb4097134ff3c332f>
    <TaxCatchAll xmlns="66951ee6-cd93-49c7-9437-e871b2a117d6" xsi:nil="true"/>
  </documentManagement>
</p:properties>
</file>

<file path=customXml/itemProps1.xml><?xml version="1.0" encoding="utf-8"?>
<ds:datastoreItem xmlns:ds="http://schemas.openxmlformats.org/officeDocument/2006/customXml" ds:itemID="{78479D88-074E-4C3D-9054-4C3ADD1087A6}"/>
</file>

<file path=customXml/itemProps2.xml><?xml version="1.0" encoding="utf-8"?>
<ds:datastoreItem xmlns:ds="http://schemas.openxmlformats.org/officeDocument/2006/customXml" ds:itemID="{D34FB0B2-EBFC-46CA-8580-AAAA952876BE}"/>
</file>

<file path=customXml/itemProps3.xml><?xml version="1.0" encoding="utf-8"?>
<ds:datastoreItem xmlns:ds="http://schemas.openxmlformats.org/officeDocument/2006/customXml" ds:itemID="{28BC00EA-5684-4C2B-8B66-451755307A5F}"/>
</file>

<file path=docMetadata/LabelInfo.xml><?xml version="1.0" encoding="utf-8"?>
<clbl:labelList xmlns:clbl="http://schemas.microsoft.com/office/2020/mipLabelMetadata">
  <clbl:label id="{a6274e99-f707-4183-90a3-28f81526dfab}" enabled="1" method="Standard" siteId="{0a02388e-6178-4513-9b82-88b9dc6bf45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Table 1</vt:lpstr>
      <vt:lpstr>Table 2</vt:lpstr>
      <vt:lpstr>Delta Table 1</vt:lpstr>
      <vt:lpstr>Delta Table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2026-10-01T01:09:00Z</dcterms:created>
  <dcterms:modified xsi:type="dcterms:W3CDTF">2026-10-01T01:09:39Z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0x010100FA9F3DB0CD4D844B918872BCED9B9CF9</vt:lpwstr>
  </property>
</Properties>
</file>