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1013" documentId="13_ncr:1_{D88D1B51-14FE-4272-97DE-8EFF2EAEAACD}" xr6:coauthVersionLast="47" xr6:coauthVersionMax="47" xr10:uidLastSave="{F3541F35-81D0-444F-BB60-CFC026EDE73D}"/>
  <bookViews>
    <workbookView xWindow="14985" yWindow="-16320" windowWidth="29040" windowHeight="15720" tabRatio="776" xr2:uid="{3EC9A5B1-3779-4A4E-BEF3-C9F0233E4A17}"/>
  </bookViews>
  <sheets>
    <sheet name="README" sheetId="8" r:id="rId1"/>
    <sheet name="Table 1" sheetId="5" r:id="rId2"/>
    <sheet name="Table 2" sheetId="7" r:id="rId3"/>
    <sheet name="Delta Table 1" sheetId="11" r:id="rId4"/>
    <sheet name="Delta Table 2" sheetId="1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5" l="1"/>
  <c r="D7" i="5"/>
  <c r="D8" i="5"/>
  <c r="D9" i="5"/>
  <c r="D10" i="5"/>
  <c r="D11" i="5"/>
  <c r="D12" i="5"/>
  <c r="D13" i="5"/>
  <c r="D14" i="5"/>
  <c r="D5" i="5"/>
  <c r="F13" i="7"/>
  <c r="G13" i="7"/>
  <c r="H13" i="7"/>
  <c r="I13" i="7"/>
  <c r="I14" i="5"/>
  <c r="D13" i="7" s="1"/>
  <c r="Q14" i="5"/>
  <c r="W14" i="5"/>
  <c r="K14" i="5" s="1"/>
  <c r="B14" i="5" s="1"/>
  <c r="U14" i="5"/>
  <c r="E13" i="7" s="1"/>
  <c r="I12" i="12"/>
  <c r="H12" i="12"/>
  <c r="C13" i="7" l="1"/>
  <c r="B13" i="7" s="1"/>
  <c r="F12" i="12"/>
  <c r="F5" i="7" l="1"/>
  <c r="Q13" i="5" l="1"/>
  <c r="G12" i="12"/>
  <c r="Q12" i="5"/>
  <c r="Q11" i="5"/>
  <c r="Q10" i="5"/>
  <c r="Q9" i="5"/>
  <c r="Q8" i="5"/>
  <c r="Q7" i="5"/>
  <c r="Q6" i="5"/>
  <c r="Q5" i="5"/>
  <c r="I12" i="5"/>
  <c r="I11" i="5"/>
  <c r="I10" i="5"/>
  <c r="I9" i="5"/>
  <c r="I8" i="5"/>
  <c r="I7" i="5"/>
  <c r="I6" i="5"/>
  <c r="I5" i="5"/>
  <c r="I13" i="5"/>
  <c r="D12" i="7" l="1"/>
  <c r="D12" i="12"/>
  <c r="D5" i="7"/>
  <c r="D9" i="7"/>
  <c r="D11" i="7"/>
  <c r="D8" i="7"/>
  <c r="D4" i="7"/>
  <c r="D6" i="7"/>
  <c r="D10" i="7"/>
  <c r="D7" i="7"/>
  <c r="F12" i="7"/>
  <c r="G12" i="7"/>
  <c r="H12" i="7"/>
  <c r="I12" i="7"/>
  <c r="H4" i="7"/>
  <c r="H5" i="7"/>
  <c r="H6" i="7"/>
  <c r="H7" i="7"/>
  <c r="H8" i="7"/>
  <c r="H9" i="7"/>
  <c r="H10" i="7"/>
  <c r="H11" i="7"/>
  <c r="W13" i="5"/>
  <c r="W5" i="5"/>
  <c r="W6" i="5"/>
  <c r="W7" i="5"/>
  <c r="W8" i="5"/>
  <c r="W9" i="5"/>
  <c r="W10" i="5"/>
  <c r="W11" i="5"/>
  <c r="W12" i="5"/>
  <c r="U13" i="5"/>
  <c r="E12" i="12" l="1"/>
  <c r="C12" i="12" s="1"/>
  <c r="B12" i="12" s="1"/>
  <c r="K13" i="5"/>
  <c r="B13" i="5" s="1"/>
  <c r="K5" i="5"/>
  <c r="B5" i="5" s="1"/>
  <c r="K10" i="5"/>
  <c r="B10" i="5" s="1"/>
  <c r="K9" i="5"/>
  <c r="B9" i="5" s="1"/>
  <c r="K8" i="5"/>
  <c r="B8" i="5" s="1"/>
  <c r="K7" i="5"/>
  <c r="B7" i="5" s="1"/>
  <c r="K6" i="5"/>
  <c r="B6" i="5" s="1"/>
  <c r="K12" i="5"/>
  <c r="B12" i="5" s="1"/>
  <c r="K11" i="5"/>
  <c r="B11" i="5" s="1"/>
  <c r="E12" i="7"/>
  <c r="C12" i="7" s="1"/>
  <c r="B12" i="7" s="1"/>
  <c r="H4" i="12"/>
  <c r="H5" i="12"/>
  <c r="H6" i="12"/>
  <c r="H7" i="12"/>
  <c r="H8" i="12"/>
  <c r="H9" i="12"/>
  <c r="H10" i="12"/>
  <c r="H11" i="12"/>
  <c r="G4" i="7" l="1"/>
  <c r="G5" i="7"/>
  <c r="G6" i="7"/>
  <c r="G7" i="7"/>
  <c r="G8" i="7"/>
  <c r="G9" i="7"/>
  <c r="G10" i="7"/>
  <c r="G11" i="7"/>
  <c r="I4" i="12"/>
  <c r="I5" i="12"/>
  <c r="I6" i="12"/>
  <c r="I7" i="12"/>
  <c r="I8" i="12"/>
  <c r="I9" i="12"/>
  <c r="I10" i="12"/>
  <c r="I11" i="12"/>
  <c r="G4" i="12"/>
  <c r="G5" i="12"/>
  <c r="G6" i="12"/>
  <c r="G7" i="12"/>
  <c r="G8" i="12"/>
  <c r="G9" i="12"/>
  <c r="G10" i="12"/>
  <c r="G11" i="12"/>
  <c r="F6" i="12" l="1"/>
  <c r="F9" i="12"/>
  <c r="F10" i="12"/>
  <c r="F5" i="12"/>
  <c r="F8" i="12"/>
  <c r="F7" i="12"/>
  <c r="F11" i="12"/>
  <c r="F4" i="12"/>
  <c r="F11" i="7" l="1"/>
  <c r="I11" i="7"/>
  <c r="F10" i="7"/>
  <c r="I10" i="7"/>
  <c r="U12" i="5" l="1"/>
  <c r="D4" i="12"/>
  <c r="D5" i="12"/>
  <c r="D6" i="12"/>
  <c r="D7" i="12"/>
  <c r="D8" i="12"/>
  <c r="D9" i="12"/>
  <c r="D10" i="12"/>
  <c r="I5" i="7"/>
  <c r="I6" i="7"/>
  <c r="I4" i="7"/>
  <c r="I7" i="7"/>
  <c r="I8" i="7"/>
  <c r="I9" i="7"/>
  <c r="E11" i="12" l="1"/>
  <c r="D11" i="12"/>
  <c r="E11" i="7"/>
  <c r="U5" i="5"/>
  <c r="U6" i="5"/>
  <c r="U7" i="5"/>
  <c r="U8" i="5"/>
  <c r="U9" i="5"/>
  <c r="U10" i="5"/>
  <c r="U11" i="5"/>
  <c r="E10" i="12" l="1"/>
  <c r="C10" i="12" s="1"/>
  <c r="B10" i="12" s="1"/>
  <c r="E9" i="12"/>
  <c r="C9" i="12" s="1"/>
  <c r="B9" i="12" s="1"/>
  <c r="E8" i="12"/>
  <c r="C8" i="12" s="1"/>
  <c r="B8" i="12" s="1"/>
  <c r="E7" i="12"/>
  <c r="C7" i="12" s="1"/>
  <c r="B7" i="12" s="1"/>
  <c r="E6" i="12"/>
  <c r="C6" i="12" s="1"/>
  <c r="B6" i="12" s="1"/>
  <c r="E5" i="12"/>
  <c r="C5" i="12" s="1"/>
  <c r="B5" i="12" s="1"/>
  <c r="E4" i="12"/>
  <c r="C4" i="12" s="1"/>
  <c r="B4" i="12" s="1"/>
  <c r="C11" i="12"/>
  <c r="B11" i="12" s="1"/>
  <c r="C11" i="7"/>
  <c r="B11" i="7" s="1"/>
  <c r="E10" i="7"/>
  <c r="C10" i="7" l="1"/>
  <c r="F9" i="7"/>
  <c r="F7" i="7"/>
  <c r="F8" i="7"/>
  <c r="F6" i="7"/>
  <c r="F4" i="7"/>
  <c r="B10" i="7" l="1"/>
  <c r="E7" i="7" l="1"/>
  <c r="E6" i="7"/>
  <c r="E5" i="7"/>
  <c r="E4" i="7"/>
  <c r="E9" i="7"/>
  <c r="E8" i="7"/>
  <c r="C6" i="7" l="1"/>
  <c r="C8" i="7"/>
  <c r="C9" i="7"/>
  <c r="C4" i="7"/>
  <c r="C5" i="7"/>
  <c r="C7" i="7"/>
  <c r="B4" i="7" l="1"/>
  <c r="B7" i="7"/>
  <c r="B5" i="7"/>
  <c r="B9" i="7"/>
  <c r="B8" i="7"/>
  <c r="B6" i="7"/>
</calcChain>
</file>

<file path=xl/sharedStrings.xml><?xml version="1.0" encoding="utf-8"?>
<sst xmlns="http://schemas.openxmlformats.org/spreadsheetml/2006/main" count="117" uniqueCount="43">
  <si>
    <t>This file presents data for the Hutchins Center Fiscal Impact Measure Breakdown.</t>
  </si>
  <si>
    <t>Table 1 breaks down the components of the FIM for the current quarter and our forecast for the next eight quarters. For purchases, it shows how much is due to the One Big Beautiful Bill Act, to the government shutdown, and to underlying fiscal policy. For taxes and transfers, it shows how much is due to OBBBA, to tariffs, and to other factors.</t>
  </si>
  <si>
    <t>Table 2 decomposes FIM inputs into underlying factors (purchases and transfers), the effects of the One Big Beautiful Bill Act, the impacts of tariffs and uncertainty around them, effects of supply-side policies, and effects of the government shutdown that began on Oct. 1, 2025 for the current quarter and eight-quarter forecast.</t>
  </si>
  <si>
    <t>Table 1: Breakdown of FIM by component</t>
  </si>
  <si>
    <t>Total</t>
  </si>
  <si>
    <t>Purchases</t>
  </si>
  <si>
    <t>Taxes Transfers and Subsidies (includes supply side and uncertainty effects)</t>
  </si>
  <si>
    <t>Taxes</t>
  </si>
  <si>
    <t>Transfers</t>
  </si>
  <si>
    <t>Supply Side</t>
  </si>
  <si>
    <t>Subcomponents of Federal Purchases</t>
  </si>
  <si>
    <t>Subcomponents of Taxes</t>
  </si>
  <si>
    <t>Subcomponents of Transfers</t>
  </si>
  <si>
    <t>Federal</t>
  </si>
  <si>
    <t>State and Local</t>
  </si>
  <si>
    <t>OBBBA</t>
  </si>
  <si>
    <t>Government Shutdown</t>
  </si>
  <si>
    <t>Other</t>
  </si>
  <si>
    <t>Tariffs</t>
  </si>
  <si>
    <t>IRA/CHIPS</t>
  </si>
  <si>
    <t>Supply Side Effects of OBBBA</t>
  </si>
  <si>
    <t>2026 Q1</t>
  </si>
  <si>
    <t>2026 Q2</t>
  </si>
  <si>
    <t>2026 Q3</t>
  </si>
  <si>
    <t>2026 Q4</t>
  </si>
  <si>
    <t>2027 Q1</t>
  </si>
  <si>
    <t>2027 Q2</t>
  </si>
  <si>
    <t>2027 Q3</t>
  </si>
  <si>
    <t>2027 Q4</t>
  </si>
  <si>
    <t>Table 2: Decomposing FIM into effects of OBBBA, other supply side effects, tariffs and tariff uncertainty, and underlying FIM</t>
  </si>
  <si>
    <t>Components of the Underlying FIM</t>
  </si>
  <si>
    <t>Underlying FIM</t>
  </si>
  <si>
    <t>Underlying FIM Purchases</t>
  </si>
  <si>
    <t>Underlying FIM Net Transfers</t>
  </si>
  <si>
    <t>Government shutdown</t>
  </si>
  <si>
    <t>Delta Table 1: Changes to Table 1 from Last FIM</t>
  </si>
  <si>
    <t>Delta Table 2: Changes to Table 2 from Last FIM</t>
  </si>
  <si>
    <t>2028 Q1</t>
  </si>
  <si>
    <t>IRA, CHIPS</t>
  </si>
  <si>
    <t>Tariff Rebates</t>
  </si>
  <si>
    <t>2028 Q2</t>
  </si>
  <si>
    <t>Delta Table 1 shows the changes to Table 1 from the last time the FIM was updated on June 26, 2026.</t>
  </si>
  <si>
    <t>Delta Table 2 shows the changes to Table 2 from the last time the FIM was updated on June 26,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</si>
</sst>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Calibri"/>
      <family val="2"/>
      <scheme val="minor"/>
    </font>
    <font>
      <sz val="12"/>
      <color theme="1"/>
      <name val="Calibri"/>
      <family val="2"/>
      <scheme val="minor"/>
    </font>
    <font>
      <b/>
      <sz val="12"/>
      <name val="Calibri"/>
      <family val="2"/>
      <scheme val="minor"/>
    </font>
    <font>
      <sz val="12"/>
      <name val="Calibri"/>
      <family val="2"/>
      <scheme val="minor"/>
    </font>
    <font>
      <sz val="11"/>
      <color rgb="FF000000"/>
      <name val="Calibri"/>
      <family val="2"/>
      <scheme val="minor"/>
    </font>
    <font>
      <sz val="12"/>
      <color rgb="FF000000"/>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s>
  <cellStyleXfs count="1">
    <xf numFmtId="0" fontId="0" fillId="0" borderId="0"/>
  </cellStyleXfs>
  <cellXfs count="38">
    <xf numFmtId="0" fontId="0" fillId="0" borderId="0" xfId="0"/>
    <xf numFmtId="0" fontId="2" fillId="0" borderId="0" xfId="0" applyFont="1"/>
    <xf numFmtId="0" fontId="1" fillId="0" borderId="0" xfId="0" applyFont="1" applyAlignment="1">
      <alignment horizontal="center" wrapText="1"/>
    </xf>
    <xf numFmtId="0" fontId="2" fillId="0" borderId="0" xfId="0" applyFont="1" applyAlignment="1">
      <alignment horizontal="center" wrapText="1"/>
    </xf>
    <xf numFmtId="2" fontId="2" fillId="0" borderId="0" xfId="0" applyNumberFormat="1" applyFont="1" applyAlignment="1">
      <alignment horizontal="center" vertical="center"/>
    </xf>
    <xf numFmtId="0" fontId="2" fillId="0" borderId="0" xfId="0" quotePrefix="1" applyFont="1" applyAlignment="1">
      <alignment horizontal="center" wrapText="1"/>
    </xf>
    <xf numFmtId="0" fontId="3" fillId="0" borderId="0" xfId="0" applyFont="1" applyAlignment="1">
      <alignment horizontal="center" wrapText="1"/>
    </xf>
    <xf numFmtId="0" fontId="1" fillId="0" borderId="0" xfId="0" applyFont="1" applyAlignment="1">
      <alignment wrapText="1"/>
    </xf>
    <xf numFmtId="0" fontId="1" fillId="0" borderId="0" xfId="0" applyFont="1"/>
    <xf numFmtId="2" fontId="2" fillId="0" borderId="3" xfId="0" applyNumberFormat="1" applyFont="1" applyBorder="1" applyAlignment="1">
      <alignment horizontal="center" vertical="center"/>
    </xf>
    <xf numFmtId="0" fontId="4" fillId="0" borderId="0" xfId="0" applyFont="1" applyAlignment="1">
      <alignment horizontal="center" wrapText="1"/>
    </xf>
    <xf numFmtId="0" fontId="1" fillId="0" borderId="0" xfId="0" applyFont="1" applyAlignment="1">
      <alignment vertical="center"/>
    </xf>
    <xf numFmtId="0" fontId="2" fillId="0" borderId="0" xfId="0" applyFont="1" applyAlignment="1">
      <alignment vertical="center"/>
    </xf>
    <xf numFmtId="2" fontId="2" fillId="0" borderId="0" xfId="0" applyNumberFormat="1" applyFont="1" applyAlignment="1">
      <alignment vertical="center"/>
    </xf>
    <xf numFmtId="0" fontId="5" fillId="0" borderId="0" xfId="0" applyFont="1"/>
    <xf numFmtId="0" fontId="5" fillId="0" borderId="0" xfId="0" applyFont="1" applyAlignment="1">
      <alignment horizontal="left" vertical="center" wrapText="1"/>
    </xf>
    <xf numFmtId="0" fontId="1" fillId="0" borderId="0" xfId="0" applyFont="1" applyAlignment="1">
      <alignment horizontal="center" vertical="center" wrapText="1"/>
    </xf>
    <xf numFmtId="2" fontId="2" fillId="0" borderId="0" xfId="0" applyNumberFormat="1" applyFont="1"/>
    <xf numFmtId="2" fontId="4" fillId="0" borderId="1" xfId="0" applyNumberFormat="1" applyFont="1" applyBorder="1" applyAlignment="1">
      <alignment horizontal="center" vertical="center"/>
    </xf>
    <xf numFmtId="2" fontId="2" fillId="0" borderId="0" xfId="0" applyNumberFormat="1"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xf>
    <xf numFmtId="0" fontId="6" fillId="0" borderId="0" xfId="0" applyFont="1" applyAlignment="1">
      <alignment wrapText="1"/>
    </xf>
    <xf numFmtId="2" fontId="2" fillId="0" borderId="2" xfId="0" applyNumberFormat="1" applyFont="1" applyBorder="1" applyAlignment="1">
      <alignment horizontal="center" vertical="center"/>
    </xf>
    <xf numFmtId="2" fontId="2" fillId="0" borderId="1" xfId="0" applyNumberFormat="1" applyFont="1" applyBorder="1" applyAlignment="1">
      <alignment horizontal="center" vertical="center"/>
    </xf>
    <xf numFmtId="2" fontId="2" fillId="0" borderId="1" xfId="0" applyNumberFormat="1" applyFont="1" applyBorder="1" applyAlignment="1">
      <alignment horizontal="center"/>
    </xf>
    <xf numFmtId="2" fontId="2" fillId="0" borderId="2" xfId="0" applyNumberFormat="1" applyFont="1" applyBorder="1" applyAlignment="1">
      <alignment horizontal="center"/>
    </xf>
    <xf numFmtId="2" fontId="1" fillId="0" borderId="0" xfId="0" applyNumberFormat="1" applyFont="1" applyAlignment="1">
      <alignment horizontal="center" vertical="center"/>
    </xf>
    <xf numFmtId="0" fontId="2" fillId="0" borderId="3" xfId="0" applyFont="1" applyBorder="1"/>
    <xf numFmtId="0" fontId="1"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center" wrapText="1"/>
    </xf>
    <xf numFmtId="0" fontId="3" fillId="0" borderId="0" xfId="0" quotePrefix="1"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75DCC-3D0F-4B00-9436-8BFB41C48B0B}">
  <dimension ref="A1:A6"/>
  <sheetViews>
    <sheetView tabSelected="1" zoomScaleNormal="100" workbookViewId="0"/>
  </sheetViews>
  <sheetFormatPr defaultRowHeight="14.5" x14ac:dyDescent="0.35"/>
  <cols>
    <col min="1" max="1" width="99.1796875" customWidth="1"/>
  </cols>
  <sheetData>
    <row r="1" spans="1:1" ht="15.5" x14ac:dyDescent="0.35">
      <c r="A1" s="23" t="s">
        <v>0</v>
      </c>
    </row>
    <row r="2" spans="1:1" x14ac:dyDescent="0.35">
      <c r="A2" s="14"/>
    </row>
    <row r="3" spans="1:1" ht="58" x14ac:dyDescent="0.35">
      <c r="A3" s="15" t="s">
        <v>1</v>
      </c>
    </row>
    <row r="4" spans="1:1" ht="49.5" customHeight="1" x14ac:dyDescent="0.35">
      <c r="A4" s="15" t="s">
        <v>2</v>
      </c>
    </row>
    <row r="5" spans="1:1" x14ac:dyDescent="0.35">
      <c r="A5" t="s">
        <v>41</v>
      </c>
    </row>
    <row r="6" spans="1:1" x14ac:dyDescent="0.35">
      <c r="A6" t="s">
        <v>42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02000-093A-44C6-9557-294504852FFC}">
  <dimension ref="A1:Y14"/>
  <sheetViews>
    <sheetView zoomScaleNormal="100" workbookViewId="0">
      <pane xSplit="2" ySplit="1" topLeftCell="C2" activePane="bottomRight" state="frozen"/>
      <selection pane="topRight" activeCell="C1" sqref="C1"/>
      <selection pane="bottomLeft" activeCell="A5" sqref="A5"/>
      <selection pane="bottomRight" activeCell="A2" sqref="A2"/>
    </sheetView>
  </sheetViews>
  <sheetFormatPr defaultColWidth="8.7265625" defaultRowHeight="15.5" x14ac:dyDescent="0.35"/>
  <cols>
    <col min="1" max="1" width="10.54296875" style="1" customWidth="1"/>
    <col min="2" max="2" width="8.7265625" style="1"/>
    <col min="3" max="3" width="3" style="1" customWidth="1"/>
    <col min="4" max="4" width="10.453125" style="1" customWidth="1"/>
    <col min="5" max="6" width="11.81640625" style="1" customWidth="1"/>
    <col min="7" max="8" width="13" style="1" customWidth="1"/>
    <col min="9" max="9" width="12.7265625" style="1" customWidth="1"/>
    <col min="10" max="10" width="2.54296875" style="1" customWidth="1"/>
    <col min="11" max="11" width="28.81640625" style="1" bestFit="1" customWidth="1"/>
    <col min="12" max="12" width="2.54296875" style="1" customWidth="1"/>
    <col min="13" max="13" width="10.26953125" style="1" customWidth="1"/>
    <col min="14" max="17" width="12.81640625" style="1" customWidth="1"/>
    <col min="18" max="18" width="2.54296875" style="1" customWidth="1"/>
    <col min="19" max="19" width="15.1796875" style="1" customWidth="1"/>
    <col min="20" max="20" width="14.81640625" style="1" customWidth="1"/>
    <col min="21" max="21" width="13.81640625" style="1" customWidth="1"/>
    <col min="22" max="22" width="2.54296875" style="1" customWidth="1"/>
    <col min="23" max="23" width="13.1796875" style="1" customWidth="1"/>
    <col min="24" max="24" width="14.453125" style="1" customWidth="1"/>
    <col min="25" max="25" width="11.7265625" style="1" customWidth="1"/>
    <col min="26" max="16384" width="8.7265625" style="1"/>
  </cols>
  <sheetData>
    <row r="1" spans="1:25" x14ac:dyDescent="0.35">
      <c r="A1" s="11" t="s">
        <v>3</v>
      </c>
      <c r="B1" s="11"/>
      <c r="C1" s="11"/>
      <c r="D1" s="11"/>
      <c r="E1" s="11"/>
    </row>
    <row r="2" spans="1:25" ht="46.5" x14ac:dyDescent="0.35">
      <c r="B2" s="16" t="s">
        <v>4</v>
      </c>
      <c r="D2" s="33" t="s">
        <v>5</v>
      </c>
      <c r="E2" s="33"/>
      <c r="F2" s="33"/>
      <c r="G2" s="33"/>
      <c r="H2" s="33"/>
      <c r="I2" s="33"/>
      <c r="K2" s="16" t="s">
        <v>6</v>
      </c>
      <c r="M2" s="33" t="s">
        <v>7</v>
      </c>
      <c r="N2" s="34"/>
      <c r="O2" s="34"/>
      <c r="P2" s="34"/>
      <c r="Q2" s="34"/>
      <c r="R2" s="7"/>
      <c r="S2" s="33" t="s">
        <v>8</v>
      </c>
      <c r="T2" s="34"/>
      <c r="U2" s="34"/>
      <c r="W2" s="30" t="s">
        <v>9</v>
      </c>
      <c r="X2" s="30"/>
      <c r="Y2" s="30"/>
    </row>
    <row r="3" spans="1:25" x14ac:dyDescent="0.35">
      <c r="D3" s="6" t="s">
        <v>4</v>
      </c>
      <c r="G3" s="32" t="s">
        <v>10</v>
      </c>
      <c r="H3" s="32"/>
      <c r="I3" s="32"/>
      <c r="M3" s="2" t="s">
        <v>4</v>
      </c>
      <c r="N3" s="32" t="s">
        <v>11</v>
      </c>
      <c r="O3" s="32"/>
      <c r="P3" s="32"/>
      <c r="Q3" s="32"/>
      <c r="R3" s="8"/>
      <c r="S3" s="2" t="s">
        <v>4</v>
      </c>
      <c r="T3" s="31" t="s">
        <v>12</v>
      </c>
      <c r="U3" s="31"/>
      <c r="W3" s="2" t="s">
        <v>4</v>
      </c>
      <c r="X3" s="31"/>
      <c r="Y3" s="31"/>
    </row>
    <row r="4" spans="1:25" s="3" customFormat="1" ht="46.5" x14ac:dyDescent="0.35">
      <c r="E4" s="10" t="s">
        <v>13</v>
      </c>
      <c r="F4" s="3" t="s">
        <v>14</v>
      </c>
      <c r="G4" s="3" t="s">
        <v>15</v>
      </c>
      <c r="H4" s="3" t="s">
        <v>16</v>
      </c>
      <c r="I4" s="3" t="s">
        <v>17</v>
      </c>
      <c r="M4" s="6"/>
      <c r="N4" s="3" t="s">
        <v>15</v>
      </c>
      <c r="O4" s="3" t="s">
        <v>18</v>
      </c>
      <c r="P4" s="3" t="s">
        <v>39</v>
      </c>
      <c r="Q4" s="3" t="s">
        <v>17</v>
      </c>
      <c r="T4" s="3" t="s">
        <v>15</v>
      </c>
      <c r="U4" s="3" t="s">
        <v>17</v>
      </c>
      <c r="X4" s="3" t="s">
        <v>19</v>
      </c>
      <c r="Y4" s="3" t="s">
        <v>20</v>
      </c>
    </row>
    <row r="5" spans="1:25" x14ac:dyDescent="0.35">
      <c r="A5" s="1" t="s">
        <v>21</v>
      </c>
      <c r="B5" s="18">
        <f>D5+K5</f>
        <v>0.8185713511612116</v>
      </c>
      <c r="C5" s="17"/>
      <c r="D5" s="18">
        <f>E5+F5</f>
        <v>0.37274152381774495</v>
      </c>
      <c r="E5" s="4">
        <v>0.44027877139031202</v>
      </c>
      <c r="F5" s="4">
        <v>-6.75372475725671E-2</v>
      </c>
      <c r="G5" s="24">
        <v>0.20781064721154097</v>
      </c>
      <c r="H5" s="4">
        <v>1.1000000000000001</v>
      </c>
      <c r="I5" s="9">
        <f t="shared" ref="I5:I14" si="0">E5-G5-H5</f>
        <v>-0.86753187582122904</v>
      </c>
      <c r="J5" s="17"/>
      <c r="K5" s="18">
        <f>M5+S5+W5</f>
        <v>0.44582982734346666</v>
      </c>
      <c r="L5" s="17"/>
      <c r="M5" s="25">
        <v>0.143565841710704</v>
      </c>
      <c r="N5" s="4">
        <v>0.52365204165539525</v>
      </c>
      <c r="O5" s="4">
        <v>-0.18697642327032349</v>
      </c>
      <c r="P5" s="4">
        <v>0</v>
      </c>
      <c r="Q5" s="9">
        <f t="shared" ref="Q5:Q14" si="1">M5-N5-O5-P5</f>
        <v>-0.19310977667436779</v>
      </c>
      <c r="R5" s="4"/>
      <c r="S5" s="25">
        <v>-6.9609575802808299E-2</v>
      </c>
      <c r="T5" s="4">
        <v>-5.3981092403922015E-2</v>
      </c>
      <c r="U5" s="9">
        <f t="shared" ref="U5:U11" si="2">S5-T5</f>
        <v>-1.5628483398886284E-2</v>
      </c>
      <c r="W5" s="26">
        <f t="shared" ref="W5:W14" si="3">X5+Y5</f>
        <v>0.37187356143557099</v>
      </c>
      <c r="X5" s="4">
        <v>0.31187356143557099</v>
      </c>
      <c r="Y5" s="9">
        <v>0.06</v>
      </c>
    </row>
    <row r="6" spans="1:25" x14ac:dyDescent="0.35">
      <c r="A6" s="1" t="s">
        <v>22</v>
      </c>
      <c r="B6" s="18">
        <f t="shared" ref="B6:B14" si="4">D6+K6</f>
        <v>-0.16112223175294393</v>
      </c>
      <c r="C6" s="17"/>
      <c r="D6" s="18">
        <f t="shared" ref="D6:D14" si="5">E6+F6</f>
        <v>-0.49288324598783795</v>
      </c>
      <c r="E6" s="4">
        <v>-0.39005194949585797</v>
      </c>
      <c r="F6" s="4">
        <v>-0.10283129649198</v>
      </c>
      <c r="G6" s="24">
        <v>0.11553895556373803</v>
      </c>
      <c r="H6" s="4">
        <v>0</v>
      </c>
      <c r="I6" s="9">
        <f t="shared" si="0"/>
        <v>-0.50559090505959603</v>
      </c>
      <c r="J6" s="17"/>
      <c r="K6" s="18">
        <f t="shared" ref="K6:K14" si="6">M6+S6+W6</f>
        <v>0.33176101423489401</v>
      </c>
      <c r="L6" s="17"/>
      <c r="M6" s="25">
        <v>0.41767187141717799</v>
      </c>
      <c r="N6" s="4">
        <v>0.50693322549689035</v>
      </c>
      <c r="O6" s="4">
        <v>-5.3090297376100701E-2</v>
      </c>
      <c r="P6" s="4">
        <v>0.1302244287440904</v>
      </c>
      <c r="Q6" s="9">
        <f t="shared" si="1"/>
        <v>-0.16639548544770205</v>
      </c>
      <c r="R6" s="4"/>
      <c r="S6" s="25">
        <v>-0.39304161375991498</v>
      </c>
      <c r="T6" s="4">
        <v>-5.2459904741132588E-2</v>
      </c>
      <c r="U6" s="9">
        <f t="shared" si="2"/>
        <v>-0.34058170901878237</v>
      </c>
      <c r="W6" s="26">
        <f t="shared" si="3"/>
        <v>0.307130756577631</v>
      </c>
      <c r="X6" s="4">
        <v>0.24713075657763101</v>
      </c>
      <c r="Y6" s="9">
        <v>0.06</v>
      </c>
    </row>
    <row r="7" spans="1:25" x14ac:dyDescent="0.35">
      <c r="A7" s="1" t="s">
        <v>23</v>
      </c>
      <c r="B7" s="18">
        <f t="shared" si="4"/>
        <v>-0.42014691984536168</v>
      </c>
      <c r="C7" s="17"/>
      <c r="D7" s="18">
        <f t="shared" si="5"/>
        <v>-0.48283528225287398</v>
      </c>
      <c r="E7" s="4">
        <v>-0.30317137305401498</v>
      </c>
      <c r="F7" s="4">
        <v>-0.179663909198859</v>
      </c>
      <c r="G7" s="24">
        <v>6.4685875013442001E-2</v>
      </c>
      <c r="H7" s="4">
        <v>-0.1</v>
      </c>
      <c r="I7" s="9">
        <f t="shared" si="0"/>
        <v>-0.26785724806745703</v>
      </c>
      <c r="J7" s="17"/>
      <c r="K7" s="18">
        <f t="shared" si="6"/>
        <v>6.2688362407512299E-2</v>
      </c>
      <c r="L7" s="17"/>
      <c r="M7" s="25">
        <v>-3.5785896057970203E-2</v>
      </c>
      <c r="N7" s="4">
        <v>0.28886868888245609</v>
      </c>
      <c r="O7" s="4">
        <v>-6.8619953535890899E-2</v>
      </c>
      <c r="P7" s="4">
        <v>0.1231572800136581</v>
      </c>
      <c r="Q7" s="9">
        <f t="shared" si="1"/>
        <v>-0.37919191141819353</v>
      </c>
      <c r="R7" s="4"/>
      <c r="S7" s="25">
        <v>-3.8874136548803201E-2</v>
      </c>
      <c r="T7" s="4">
        <v>-5.0963161238670812E-2</v>
      </c>
      <c r="U7" s="9">
        <f t="shared" si="2"/>
        <v>1.2089024689867611E-2</v>
      </c>
      <c r="W7" s="26">
        <f t="shared" si="3"/>
        <v>0.1373483950142857</v>
      </c>
      <c r="X7" s="4">
        <v>7.7348395014285698E-2</v>
      </c>
      <c r="Y7" s="9">
        <v>0.06</v>
      </c>
    </row>
    <row r="8" spans="1:25" x14ac:dyDescent="0.35">
      <c r="A8" s="1" t="s">
        <v>24</v>
      </c>
      <c r="B8" s="18">
        <f t="shared" si="4"/>
        <v>-0.47108015143625503</v>
      </c>
      <c r="C8" s="17"/>
      <c r="D8" s="18">
        <f t="shared" si="5"/>
        <v>-0.30893249059998001</v>
      </c>
      <c r="E8" s="4">
        <v>-0.10509706538087001</v>
      </c>
      <c r="F8" s="4">
        <v>-0.20383542521910999</v>
      </c>
      <c r="G8" s="24">
        <v>-5.4281453748960123E-3</v>
      </c>
      <c r="H8" s="4">
        <v>0</v>
      </c>
      <c r="I8" s="9">
        <f t="shared" si="0"/>
        <v>-9.9668920005973993E-2</v>
      </c>
      <c r="J8" s="17"/>
      <c r="K8" s="18">
        <f t="shared" si="6"/>
        <v>-0.16214766083627502</v>
      </c>
      <c r="L8" s="17"/>
      <c r="M8" s="25">
        <v>-0.161029071650163</v>
      </c>
      <c r="N8" s="4">
        <v>0.28226065289242247</v>
      </c>
      <c r="O8" s="4">
        <v>-0.12297404491783989</v>
      </c>
      <c r="P8" s="4">
        <v>-9.7799722802010998E-3</v>
      </c>
      <c r="Q8" s="9">
        <f t="shared" si="1"/>
        <v>-0.3105357073445445</v>
      </c>
      <c r="R8" s="4"/>
      <c r="S8" s="25">
        <v>-9.2178408278518198E-3</v>
      </c>
      <c r="T8" s="4">
        <v>-8.5867201991901398E-2</v>
      </c>
      <c r="U8" s="9">
        <f t="shared" si="2"/>
        <v>7.6649361164049579E-2</v>
      </c>
      <c r="W8" s="26">
        <f t="shared" si="3"/>
        <v>8.099251641739795E-3</v>
      </c>
      <c r="X8" s="4">
        <v>-5.1900748358260203E-2</v>
      </c>
      <c r="Y8" s="9">
        <v>0.06</v>
      </c>
    </row>
    <row r="9" spans="1:25" x14ac:dyDescent="0.35">
      <c r="A9" s="1" t="s">
        <v>25</v>
      </c>
      <c r="B9" s="18">
        <f t="shared" si="4"/>
        <v>-0.76763369665750392</v>
      </c>
      <c r="C9" s="17"/>
      <c r="D9" s="18">
        <f t="shared" si="5"/>
        <v>-0.30191487851485799</v>
      </c>
      <c r="E9" s="4">
        <v>-0.11207855689100001</v>
      </c>
      <c r="F9" s="4">
        <v>-0.189836321623858</v>
      </c>
      <c r="G9" s="24">
        <v>-7.6241491499750014E-3</v>
      </c>
      <c r="H9" s="4">
        <v>0</v>
      </c>
      <c r="I9" s="9">
        <f t="shared" si="0"/>
        <v>-0.104454407741025</v>
      </c>
      <c r="J9" s="17"/>
      <c r="K9" s="18">
        <f t="shared" si="6"/>
        <v>-0.46571881814264598</v>
      </c>
      <c r="L9" s="17"/>
      <c r="M9" s="25">
        <v>-0.32316357713694499</v>
      </c>
      <c r="N9" s="4">
        <v>0.41531322672398002</v>
      </c>
      <c r="O9" s="4">
        <v>-0.12356936103660199</v>
      </c>
      <c r="P9" s="4">
        <v>-9.5864404344534991E-3</v>
      </c>
      <c r="Q9" s="9">
        <f t="shared" si="1"/>
        <v>-0.60532100238986963</v>
      </c>
      <c r="R9" s="4"/>
      <c r="S9" s="25">
        <v>6.2322220140975E-2</v>
      </c>
      <c r="T9" s="4">
        <v>-9.9962456757422255E-2</v>
      </c>
      <c r="U9" s="9">
        <f t="shared" si="2"/>
        <v>0.16228467689839726</v>
      </c>
      <c r="W9" s="26">
        <f t="shared" si="3"/>
        <v>-0.20487746114667599</v>
      </c>
      <c r="X9" s="4">
        <v>-0.26487746114667599</v>
      </c>
      <c r="Y9" s="9">
        <v>0.06</v>
      </c>
    </row>
    <row r="10" spans="1:25" x14ac:dyDescent="0.35">
      <c r="A10" s="1" t="s">
        <v>26</v>
      </c>
      <c r="B10" s="18">
        <f t="shared" si="4"/>
        <v>-0.80343352886413588</v>
      </c>
      <c r="C10" s="17"/>
      <c r="D10" s="18">
        <f t="shared" si="5"/>
        <v>-0.28016210738596731</v>
      </c>
      <c r="E10" s="4">
        <v>-9.5905552595394294E-2</v>
      </c>
      <c r="F10" s="4">
        <v>-0.18425655479057301</v>
      </c>
      <c r="G10" s="24">
        <v>-6.7573908328201066E-3</v>
      </c>
      <c r="H10" s="4">
        <v>0</v>
      </c>
      <c r="I10" s="9">
        <f t="shared" si="0"/>
        <v>-8.9148161762574188E-2</v>
      </c>
      <c r="J10" s="17"/>
      <c r="K10" s="18">
        <f t="shared" si="6"/>
        <v>-0.52327142147816863</v>
      </c>
      <c r="L10" s="17"/>
      <c r="M10" s="25">
        <v>-0.17696801410715199</v>
      </c>
      <c r="N10" s="4">
        <v>0.4057090400197218</v>
      </c>
      <c r="O10" s="4">
        <v>3.0835255336810197E-3</v>
      </c>
      <c r="P10" s="4">
        <v>-9.4211056322935013E-3</v>
      </c>
      <c r="Q10" s="9">
        <f t="shared" si="1"/>
        <v>-0.57633947402826124</v>
      </c>
      <c r="R10" s="4"/>
      <c r="S10" s="25">
        <v>-4.5203787483730697E-2</v>
      </c>
      <c r="T10" s="4">
        <v>-9.360550407263378E-2</v>
      </c>
      <c r="U10" s="9">
        <f t="shared" si="2"/>
        <v>4.8401716588903083E-2</v>
      </c>
      <c r="W10" s="26">
        <f t="shared" si="3"/>
        <v>-0.30109961988728601</v>
      </c>
      <c r="X10" s="4">
        <v>-0.36109961988728601</v>
      </c>
      <c r="Y10" s="9">
        <v>0.06</v>
      </c>
    </row>
    <row r="11" spans="1:25" x14ac:dyDescent="0.35">
      <c r="A11" s="1" t="s">
        <v>27</v>
      </c>
      <c r="B11" s="18">
        <f t="shared" si="4"/>
        <v>-0.69047879919078248</v>
      </c>
      <c r="D11" s="18">
        <f t="shared" si="5"/>
        <v>-0.29410131958493702</v>
      </c>
      <c r="E11" s="4">
        <v>-0.10242118850399599</v>
      </c>
      <c r="F11" s="4">
        <v>-0.19168013108094101</v>
      </c>
      <c r="G11" s="24">
        <v>-7.0858850176907101E-3</v>
      </c>
      <c r="H11" s="4">
        <v>0</v>
      </c>
      <c r="I11" s="9">
        <f t="shared" si="0"/>
        <v>-9.5335303486305284E-2</v>
      </c>
      <c r="J11" s="4"/>
      <c r="K11" s="18">
        <f t="shared" si="6"/>
        <v>-0.39637747960584546</v>
      </c>
      <c r="L11" s="4"/>
      <c r="M11" s="25">
        <v>3.1522321594926198E-2</v>
      </c>
      <c r="N11" s="4">
        <v>0.24402937346095277</v>
      </c>
      <c r="O11" s="4">
        <v>4.6540645766720699E-2</v>
      </c>
      <c r="P11" s="4">
        <v>-9.2937361430736019E-3</v>
      </c>
      <c r="Q11" s="9">
        <f t="shared" si="1"/>
        <v>-0.24975396148967366</v>
      </c>
      <c r="R11" s="4"/>
      <c r="S11" s="25">
        <v>-4.43627604894977E-2</v>
      </c>
      <c r="T11" s="4">
        <v>-8.7670944870807607E-2</v>
      </c>
      <c r="U11" s="9">
        <f t="shared" si="2"/>
        <v>4.3308184381309907E-2</v>
      </c>
      <c r="W11" s="26">
        <f t="shared" si="3"/>
        <v>-0.38353704071127398</v>
      </c>
      <c r="X11" s="4">
        <v>-0.38353704071127398</v>
      </c>
      <c r="Y11" s="9">
        <v>0</v>
      </c>
    </row>
    <row r="12" spans="1:25" x14ac:dyDescent="0.35">
      <c r="A12" s="1" t="s">
        <v>28</v>
      </c>
      <c r="B12" s="18">
        <f t="shared" si="4"/>
        <v>-0.68986905074091409</v>
      </c>
      <c r="C12" s="17"/>
      <c r="D12" s="18">
        <f t="shared" si="5"/>
        <v>-0.35721687970798499</v>
      </c>
      <c r="E12" s="4">
        <v>-0.16913335266464699</v>
      </c>
      <c r="F12" s="4">
        <v>-0.188083527043338</v>
      </c>
      <c r="G12" s="24">
        <v>-7.1427005629469964E-3</v>
      </c>
      <c r="H12" s="4">
        <v>0</v>
      </c>
      <c r="I12" s="9">
        <f t="shared" si="0"/>
        <v>-0.16199065210169999</v>
      </c>
      <c r="K12" s="18">
        <f t="shared" si="6"/>
        <v>-0.3326521710329291</v>
      </c>
      <c r="L12" s="4"/>
      <c r="M12" s="25">
        <v>7.2707711903192696E-2</v>
      </c>
      <c r="N12" s="4">
        <v>0.23867004118819241</v>
      </c>
      <c r="O12" s="4">
        <v>6.6262514254487703E-2</v>
      </c>
      <c r="P12" s="4">
        <v>-9.1545921236896033E-3</v>
      </c>
      <c r="Q12" s="9">
        <f t="shared" si="1"/>
        <v>-0.22307025141579781</v>
      </c>
      <c r="R12" s="4"/>
      <c r="S12" s="25">
        <v>2.01478063545492E-2</v>
      </c>
      <c r="T12" s="4">
        <v>-9.49384998222082E-2</v>
      </c>
      <c r="U12" s="9">
        <f>S12-T12</f>
        <v>0.1150863061767574</v>
      </c>
      <c r="W12" s="26">
        <f t="shared" si="3"/>
        <v>-0.42550768929067101</v>
      </c>
      <c r="X12" s="4">
        <v>-0.42550768929067101</v>
      </c>
      <c r="Y12" s="9">
        <v>0</v>
      </c>
    </row>
    <row r="13" spans="1:25" x14ac:dyDescent="0.35">
      <c r="A13" s="1" t="s">
        <v>37</v>
      </c>
      <c r="B13" s="18">
        <f t="shared" si="4"/>
        <v>-0.78355243965793886</v>
      </c>
      <c r="D13" s="18">
        <f t="shared" si="5"/>
        <v>-0.38887544968176602</v>
      </c>
      <c r="E13" s="4">
        <v>-0.201727138018337</v>
      </c>
      <c r="F13" s="4">
        <v>-0.18714831166342899</v>
      </c>
      <c r="G13" s="27">
        <v>-7.3890013420450096E-3</v>
      </c>
      <c r="H13" s="4">
        <v>0</v>
      </c>
      <c r="I13" s="9">
        <f t="shared" si="0"/>
        <v>-0.19433813667629199</v>
      </c>
      <c r="K13" s="18">
        <f t="shared" si="6"/>
        <v>-0.39467698997617284</v>
      </c>
      <c r="L13" s="4"/>
      <c r="M13" s="25">
        <v>-9.0729902596894202E-2</v>
      </c>
      <c r="N13" s="24">
        <v>4.3759904694448674E-2</v>
      </c>
      <c r="O13" s="4">
        <v>4.9599228577114698E-2</v>
      </c>
      <c r="P13" s="4">
        <v>-9.0361920061469009E-3</v>
      </c>
      <c r="Q13" s="9">
        <f t="shared" si="1"/>
        <v>-0.17505284386231068</v>
      </c>
      <c r="R13" s="4"/>
      <c r="S13" s="25">
        <v>-3.1976063715726602E-2</v>
      </c>
      <c r="T13" s="24">
        <v>-0.106977689721723</v>
      </c>
      <c r="U13" s="9">
        <f>S13-T13</f>
        <v>7.50016260059964E-2</v>
      </c>
      <c r="V13" s="17"/>
      <c r="W13" s="26">
        <f t="shared" si="3"/>
        <v>-0.27197102366355203</v>
      </c>
      <c r="X13" s="4">
        <v>-0.27197102366355203</v>
      </c>
      <c r="Y13" s="9">
        <v>0</v>
      </c>
    </row>
    <row r="14" spans="1:25" x14ac:dyDescent="0.35">
      <c r="A14" s="29" t="s">
        <v>40</v>
      </c>
      <c r="B14" s="18">
        <f t="shared" si="4"/>
        <v>-0.61702585400814713</v>
      </c>
      <c r="D14" s="18">
        <f t="shared" si="5"/>
        <v>-0.350227197181815</v>
      </c>
      <c r="E14" s="4">
        <v>-0.16725343862470901</v>
      </c>
      <c r="F14" s="4">
        <v>-0.18297375855710599</v>
      </c>
      <c r="G14" s="27">
        <v>-7.3890013420450096E-3</v>
      </c>
      <c r="H14" s="4">
        <v>0</v>
      </c>
      <c r="I14" s="9">
        <f t="shared" si="0"/>
        <v>-0.159864437282664</v>
      </c>
      <c r="K14" s="18">
        <f t="shared" si="6"/>
        <v>-0.26679865682633214</v>
      </c>
      <c r="L14" s="4"/>
      <c r="M14" s="25">
        <v>-8.4597864400019804E-2</v>
      </c>
      <c r="N14" s="24">
        <v>4.3759904694448674E-2</v>
      </c>
      <c r="O14" s="4">
        <v>4.9599228577114698E-2</v>
      </c>
      <c r="P14" s="4">
        <v>-9.0361920061469009E-3</v>
      </c>
      <c r="Q14" s="9">
        <f t="shared" si="1"/>
        <v>-0.16892080566543627</v>
      </c>
      <c r="R14" s="4"/>
      <c r="S14" s="25">
        <v>2.8259698964821701E-2</v>
      </c>
      <c r="T14" s="24">
        <v>-0.106977689721723</v>
      </c>
      <c r="U14" s="9">
        <f>S14-T14</f>
        <v>0.1352373886865447</v>
      </c>
      <c r="V14" s="17"/>
      <c r="W14" s="26">
        <f t="shared" si="3"/>
        <v>-0.21046049139113401</v>
      </c>
      <c r="X14" s="4">
        <v>-0.21046049139113401</v>
      </c>
      <c r="Y14" s="9">
        <v>0</v>
      </c>
    </row>
  </sheetData>
  <mergeCells count="8">
    <mergeCell ref="W2:Y2"/>
    <mergeCell ref="X3:Y3"/>
    <mergeCell ref="G3:I3"/>
    <mergeCell ref="N3:Q3"/>
    <mergeCell ref="T3:U3"/>
    <mergeCell ref="D2:I2"/>
    <mergeCell ref="M2:Q2"/>
    <mergeCell ref="S2:U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AFB68-DBBF-40E7-A3C8-F6F7CB448EFC}">
  <dimension ref="A1:J14"/>
  <sheetViews>
    <sheetView workbookViewId="0">
      <selection activeCell="J4" sqref="J4"/>
    </sheetView>
  </sheetViews>
  <sheetFormatPr defaultColWidth="8.7265625" defaultRowHeight="15.5" x14ac:dyDescent="0.35"/>
  <cols>
    <col min="1" max="1" width="11.1796875" style="1" customWidth="1"/>
    <col min="2" max="2" width="8.7265625" style="1"/>
    <col min="3" max="3" width="10.81640625" style="1" customWidth="1"/>
    <col min="4" max="5" width="16.54296875" style="1" customWidth="1"/>
    <col min="6" max="6" width="8.7265625" style="1"/>
    <col min="7" max="7" width="14.54296875" style="1" customWidth="1"/>
    <col min="8" max="8" width="15.81640625" style="1" customWidth="1"/>
    <col min="9" max="9" width="12.1796875" style="1" customWidth="1"/>
    <col min="10" max="16384" width="8.7265625" style="1"/>
  </cols>
  <sheetData>
    <row r="1" spans="1:10" x14ac:dyDescent="0.35">
      <c r="A1" s="11" t="s">
        <v>29</v>
      </c>
      <c r="B1" s="11"/>
      <c r="C1" s="11"/>
      <c r="D1" s="12"/>
      <c r="E1" s="12"/>
      <c r="F1" s="12"/>
      <c r="G1" s="12"/>
      <c r="H1" s="12"/>
      <c r="I1" s="13"/>
      <c r="J1" s="12"/>
    </row>
    <row r="2" spans="1:10" x14ac:dyDescent="0.35">
      <c r="A2" s="11"/>
      <c r="B2" s="11"/>
      <c r="C2" s="11"/>
      <c r="D2" s="35" t="s">
        <v>30</v>
      </c>
      <c r="E2" s="35"/>
      <c r="F2" s="12"/>
      <c r="G2" s="12"/>
      <c r="H2" s="12"/>
      <c r="I2" s="13"/>
      <c r="J2" s="12"/>
    </row>
    <row r="3" spans="1:10" ht="31" x14ac:dyDescent="0.35">
      <c r="A3" s="3"/>
      <c r="B3" s="3" t="s">
        <v>4</v>
      </c>
      <c r="C3" s="5" t="s">
        <v>31</v>
      </c>
      <c r="D3" s="3" t="s">
        <v>32</v>
      </c>
      <c r="E3" s="3" t="s">
        <v>33</v>
      </c>
      <c r="F3" s="3" t="s">
        <v>15</v>
      </c>
      <c r="G3" s="3" t="s">
        <v>18</v>
      </c>
      <c r="H3" s="3" t="s">
        <v>38</v>
      </c>
      <c r="I3" s="3" t="s">
        <v>34</v>
      </c>
      <c r="J3" s="3"/>
    </row>
    <row r="4" spans="1:10" x14ac:dyDescent="0.35">
      <c r="A4" s="1" t="s">
        <v>21</v>
      </c>
      <c r="B4" s="4">
        <f t="shared" ref="B4:B12" si="0">C4+SUM(F4:I4)</f>
        <v>0.8185713511612116</v>
      </c>
      <c r="C4" s="4">
        <f t="shared" ref="C4:C9" si="1">D4+E4</f>
        <v>-1.1438073834670501</v>
      </c>
      <c r="D4" s="19">
        <f>'Table 1'!F5+'Table 1'!I5</f>
        <v>-0.93506912339379611</v>
      </c>
      <c r="E4" s="19">
        <f>'Table 1'!Q5+'Table 1'!U5</f>
        <v>-0.20873826007325408</v>
      </c>
      <c r="F4" s="4">
        <f>'Table 1'!G5+'Table 1'!N5+'Table 1'!T5+'Table 1'!Y5</f>
        <v>0.73748159646301414</v>
      </c>
      <c r="G4" s="4">
        <f>'Table 1'!O5</f>
        <v>-0.18697642327032349</v>
      </c>
      <c r="H4" s="4">
        <f>'Table 1'!X5</f>
        <v>0.31187356143557099</v>
      </c>
      <c r="I4" s="19">
        <f>'Table 1'!H5</f>
        <v>1.1000000000000001</v>
      </c>
      <c r="J4" s="4"/>
    </row>
    <row r="5" spans="1:10" s="8" customFormat="1" x14ac:dyDescent="0.35">
      <c r="A5" s="1" t="s">
        <v>22</v>
      </c>
      <c r="B5" s="4">
        <f t="shared" si="0"/>
        <v>-0.2913466604970345</v>
      </c>
      <c r="C5" s="4">
        <f t="shared" si="1"/>
        <v>-1.1153993960180606</v>
      </c>
      <c r="D5" s="19">
        <f>'Table 1'!F6+'Table 1'!I6</f>
        <v>-0.608422201551576</v>
      </c>
      <c r="E5" s="19">
        <f>'Table 1'!Q6+'Table 1'!U6</f>
        <v>-0.50697719446648448</v>
      </c>
      <c r="F5" s="4">
        <f>'Table 1'!G6+'Table 1'!N6+'Table 1'!T6+'Table 1'!Y6</f>
        <v>0.63001227631949575</v>
      </c>
      <c r="G5" s="4">
        <f>'Table 1'!O6</f>
        <v>-5.3090297376100701E-2</v>
      </c>
      <c r="H5" s="4">
        <f>'Table 1'!X6</f>
        <v>0.24713075657763101</v>
      </c>
      <c r="I5" s="19">
        <f>'Table 1'!H6</f>
        <v>0</v>
      </c>
      <c r="J5" s="28"/>
    </row>
    <row r="6" spans="1:10" s="8" customFormat="1" x14ac:dyDescent="0.35">
      <c r="A6" s="1" t="s">
        <v>23</v>
      </c>
      <c r="B6" s="4">
        <f t="shared" si="0"/>
        <v>-0.5433041998590199</v>
      </c>
      <c r="C6" s="4">
        <f t="shared" si="1"/>
        <v>-0.81462404399464194</v>
      </c>
      <c r="D6" s="19">
        <f>'Table 1'!F7+'Table 1'!I7</f>
        <v>-0.44752115726631603</v>
      </c>
      <c r="E6" s="19">
        <f>'Table 1'!Q7+'Table 1'!U7</f>
        <v>-0.36710288672832592</v>
      </c>
      <c r="F6" s="4">
        <f>'Table 1'!G7+'Table 1'!N7+'Table 1'!T7+'Table 1'!Y7</f>
        <v>0.36259140265722728</v>
      </c>
      <c r="G6" s="4">
        <f>'Table 1'!O7</f>
        <v>-6.8619953535890899E-2</v>
      </c>
      <c r="H6" s="4">
        <f>'Table 1'!X7</f>
        <v>7.7348395014285698E-2</v>
      </c>
      <c r="I6" s="19">
        <f>'Table 1'!H7</f>
        <v>-0.1</v>
      </c>
      <c r="J6" s="28"/>
    </row>
    <row r="7" spans="1:10" s="8" customFormat="1" x14ac:dyDescent="0.35">
      <c r="A7" s="1" t="s">
        <v>24</v>
      </c>
      <c r="B7" s="4">
        <f t="shared" si="0"/>
        <v>-0.46130017915605381</v>
      </c>
      <c r="C7" s="4">
        <f t="shared" si="1"/>
        <v>-0.53739069140557882</v>
      </c>
      <c r="D7" s="19">
        <f>'Table 1'!F8+'Table 1'!I8</f>
        <v>-0.30350434522508396</v>
      </c>
      <c r="E7" s="19">
        <f>'Table 1'!Q8+'Table 1'!U8</f>
        <v>-0.23388634618049492</v>
      </c>
      <c r="F7" s="4">
        <f>'Table 1'!G8+'Table 1'!N8+'Table 1'!T8+'Table 1'!Y8</f>
        <v>0.25096530552562507</v>
      </c>
      <c r="G7" s="4">
        <f>'Table 1'!O8</f>
        <v>-0.12297404491783989</v>
      </c>
      <c r="H7" s="4">
        <f>'Table 1'!X8</f>
        <v>-5.1900748358260203E-2</v>
      </c>
      <c r="I7" s="19">
        <f>'Table 1'!H8</f>
        <v>0</v>
      </c>
      <c r="J7" s="28"/>
    </row>
    <row r="8" spans="1:10" x14ac:dyDescent="0.35">
      <c r="A8" s="1" t="s">
        <v>25</v>
      </c>
      <c r="B8" s="4">
        <f t="shared" si="0"/>
        <v>-0.75804725622305047</v>
      </c>
      <c r="C8" s="4">
        <f t="shared" si="1"/>
        <v>-0.7373270548563553</v>
      </c>
      <c r="D8" s="19">
        <f>'Table 1'!F9+'Table 1'!I9</f>
        <v>-0.29429072936488299</v>
      </c>
      <c r="E8" s="19">
        <f>'Table 1'!Q9+'Table 1'!U9</f>
        <v>-0.44303632549147237</v>
      </c>
      <c r="F8" s="4">
        <f>'Table 1'!G9+'Table 1'!N9+'Table 1'!T9+'Table 1'!Y9</f>
        <v>0.36772662081658275</v>
      </c>
      <c r="G8" s="4">
        <f>'Table 1'!O9</f>
        <v>-0.12356936103660199</v>
      </c>
      <c r="H8" s="4">
        <f>'Table 1'!X9</f>
        <v>-0.26487746114667599</v>
      </c>
      <c r="I8" s="19">
        <f>'Table 1'!H9</f>
        <v>0</v>
      </c>
      <c r="J8" s="4"/>
    </row>
    <row r="9" spans="1:10" x14ac:dyDescent="0.35">
      <c r="A9" s="1" t="s">
        <v>26</v>
      </c>
      <c r="B9" s="4">
        <f t="shared" si="0"/>
        <v>-0.7940124232318424</v>
      </c>
      <c r="C9" s="4">
        <f t="shared" si="1"/>
        <v>-0.80134247399250524</v>
      </c>
      <c r="D9" s="19">
        <f>'Table 1'!F10+'Table 1'!I10</f>
        <v>-0.27340471655314719</v>
      </c>
      <c r="E9" s="19">
        <f>'Table 1'!Q10+'Table 1'!U10</f>
        <v>-0.52793775743935811</v>
      </c>
      <c r="F9" s="4">
        <f>'Table 1'!G10+'Table 1'!N10+'Table 1'!T10+'Table 1'!Y10</f>
        <v>0.36534614511426788</v>
      </c>
      <c r="G9" s="4">
        <f>'Table 1'!O10</f>
        <v>3.0835255336810197E-3</v>
      </c>
      <c r="H9" s="4">
        <f>'Table 1'!X10</f>
        <v>-0.36109961988728601</v>
      </c>
      <c r="I9" s="19">
        <f>'Table 1'!H10</f>
        <v>0</v>
      </c>
      <c r="J9" s="4"/>
    </row>
    <row r="10" spans="1:10" x14ac:dyDescent="0.35">
      <c r="A10" s="1" t="s">
        <v>27</v>
      </c>
      <c r="B10" s="4">
        <f t="shared" si="0"/>
        <v>-0.68118506304770887</v>
      </c>
      <c r="C10" s="4">
        <f t="shared" ref="C10" si="2">D10+E10</f>
        <v>-0.49346121167561008</v>
      </c>
      <c r="D10" s="19">
        <f>'Table 1'!F11+'Table 1'!I11</f>
        <v>-0.28701543456724632</v>
      </c>
      <c r="E10" s="19">
        <f>'Table 1'!Q11+'Table 1'!U11</f>
        <v>-0.20644577710836376</v>
      </c>
      <c r="F10" s="4">
        <f>'Table 1'!G11+'Table 1'!N11+'Table 1'!T11+'Table 1'!Y11</f>
        <v>0.14927254357245445</v>
      </c>
      <c r="G10" s="4">
        <f>'Table 1'!O11</f>
        <v>4.6540645766720699E-2</v>
      </c>
      <c r="H10" s="4">
        <f>'Table 1'!X11</f>
        <v>-0.38353704071127398</v>
      </c>
      <c r="I10" s="19">
        <f>'Table 1'!H11</f>
        <v>0</v>
      </c>
    </row>
    <row r="11" spans="1:10" x14ac:dyDescent="0.35">
      <c r="A11" s="1" t="s">
        <v>28</v>
      </c>
      <c r="B11" s="4">
        <f t="shared" si="0"/>
        <v>-0.68071445861722457</v>
      </c>
      <c r="C11" s="4">
        <f>D11+E11</f>
        <v>-0.45805812438407845</v>
      </c>
      <c r="D11" s="19">
        <f>'Table 1'!F12+'Table 1'!I12</f>
        <v>-0.35007417914503802</v>
      </c>
      <c r="E11" s="19">
        <f>'Table 1'!Q12+'Table 1'!U12</f>
        <v>-0.10798394523904041</v>
      </c>
      <c r="F11" s="4">
        <f>'Table 1'!G12+'Table 1'!N12+'Table 1'!T12+'Table 1'!Y12</f>
        <v>0.13658884080303721</v>
      </c>
      <c r="G11" s="4">
        <f>'Table 1'!O12</f>
        <v>6.6262514254487703E-2</v>
      </c>
      <c r="H11" s="4">
        <f>'Table 1'!X12</f>
        <v>-0.42550768929067101</v>
      </c>
      <c r="I11" s="19">
        <f>'Table 1'!H12</f>
        <v>0</v>
      </c>
    </row>
    <row r="12" spans="1:10" x14ac:dyDescent="0.35">
      <c r="A12" s="1" t="s">
        <v>37</v>
      </c>
      <c r="B12" s="4">
        <f t="shared" si="0"/>
        <v>-0.77451624765179194</v>
      </c>
      <c r="C12" s="4">
        <f>D12+E12</f>
        <v>-0.48153766619603527</v>
      </c>
      <c r="D12" s="19">
        <f>'Table 1'!F13+'Table 1'!I13</f>
        <v>-0.38148644833972101</v>
      </c>
      <c r="E12" s="19">
        <f>'Table 1'!Q13+'Table 1'!U13</f>
        <v>-0.10005121785631428</v>
      </c>
      <c r="F12" s="4">
        <f>'Table 1'!G13+'Table 1'!N13+'Table 1'!T13+'Table 1'!Y13</f>
        <v>-7.060678636931933E-2</v>
      </c>
      <c r="G12" s="4">
        <f>'Table 1'!O13</f>
        <v>4.9599228577114698E-2</v>
      </c>
      <c r="H12" s="4">
        <f>'Table 1'!X13</f>
        <v>-0.27197102366355203</v>
      </c>
      <c r="I12" s="19">
        <f>'Table 1'!H13</f>
        <v>0</v>
      </c>
    </row>
    <row r="13" spans="1:10" x14ac:dyDescent="0.35">
      <c r="A13" s="1" t="s">
        <v>40</v>
      </c>
      <c r="B13" s="4">
        <f t="shared" ref="B13" si="3">C13+SUM(F13:I13)</f>
        <v>-0.60798966200200022</v>
      </c>
      <c r="C13" s="4">
        <f>D13+E13</f>
        <v>-0.37652161281866159</v>
      </c>
      <c r="D13" s="19">
        <f>'Table 1'!F14+'Table 1'!I14</f>
        <v>-0.34283819583976999</v>
      </c>
      <c r="E13" s="19">
        <f>'Table 1'!Q14+'Table 1'!U14</f>
        <v>-3.3683416978891573E-2</v>
      </c>
      <c r="F13" s="4">
        <f>'Table 1'!G14+'Table 1'!N14+'Table 1'!T14+'Table 1'!Y14</f>
        <v>-7.060678636931933E-2</v>
      </c>
      <c r="G13" s="4">
        <f>'Table 1'!O14</f>
        <v>4.9599228577114698E-2</v>
      </c>
      <c r="H13" s="4">
        <f>'Table 1'!X14</f>
        <v>-0.21046049139113401</v>
      </c>
      <c r="I13" s="19">
        <f>'Table 1'!H14</f>
        <v>0</v>
      </c>
    </row>
    <row r="14" spans="1:10" x14ac:dyDescent="0.35">
      <c r="E14" s="17"/>
    </row>
  </sheetData>
  <mergeCells count="1">
    <mergeCell ref="D2:E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652BE-C7BE-4DCC-A6FD-B027AABD9B07}">
  <dimension ref="A1:Y13"/>
  <sheetViews>
    <sheetView zoomScaleNormal="100" workbookViewId="0">
      <selection activeCell="X8" sqref="X8"/>
    </sheetView>
  </sheetViews>
  <sheetFormatPr defaultColWidth="8.7265625" defaultRowHeight="15.5" x14ac:dyDescent="0.35"/>
  <cols>
    <col min="1" max="1" width="8.453125" style="1" bestFit="1" customWidth="1"/>
    <col min="2" max="2" width="8.7265625" style="1"/>
    <col min="3" max="3" width="2.54296875" style="1" customWidth="1"/>
    <col min="4" max="4" width="10.1796875" style="1" bestFit="1" customWidth="1"/>
    <col min="5" max="5" width="7.54296875" style="1" bestFit="1" customWidth="1"/>
    <col min="6" max="6" width="9.453125" style="1" bestFit="1" customWidth="1"/>
    <col min="7" max="7" width="9.81640625" style="1" bestFit="1" customWidth="1"/>
    <col min="8" max="8" width="15.54296875" style="1" customWidth="1"/>
    <col min="9" max="9" width="9.81640625" style="1" bestFit="1" customWidth="1"/>
    <col min="10" max="10" width="2.54296875" style="1" customWidth="1"/>
    <col min="11" max="11" width="19.453125" style="1" customWidth="1"/>
    <col min="12" max="12" width="2.54296875" style="1" customWidth="1"/>
    <col min="13" max="13" width="6.54296875" style="1" bestFit="1" customWidth="1"/>
    <col min="14" max="14" width="7.54296875" style="1" bestFit="1" customWidth="1"/>
    <col min="15" max="16" width="8.81640625" style="1" customWidth="1"/>
    <col min="17" max="17" width="8.453125" style="1" customWidth="1"/>
    <col min="18" max="18" width="2.54296875" style="1" customWidth="1"/>
    <col min="19" max="19" width="6" style="1" customWidth="1"/>
    <col min="20" max="20" width="14.81640625" style="1" customWidth="1"/>
    <col min="21" max="21" width="13.81640625" style="1" customWidth="1"/>
    <col min="22" max="22" width="2.54296875" style="1" customWidth="1"/>
    <col min="23" max="23" width="13.1796875" style="1" customWidth="1"/>
    <col min="24" max="24" width="14.453125" style="1" customWidth="1"/>
    <col min="25" max="25" width="11.7265625" style="1" customWidth="1"/>
    <col min="26" max="16384" width="8.7265625" style="1"/>
  </cols>
  <sheetData>
    <row r="1" spans="1:25" x14ac:dyDescent="0.35">
      <c r="A1" s="11" t="s">
        <v>35</v>
      </c>
      <c r="B1" s="11"/>
      <c r="C1" s="11"/>
      <c r="D1" s="11"/>
      <c r="E1" s="11"/>
    </row>
    <row r="2" spans="1:25" s="20" customFormat="1" ht="62" x14ac:dyDescent="0.35">
      <c r="B2" s="16" t="s">
        <v>4</v>
      </c>
      <c r="D2" s="33" t="s">
        <v>5</v>
      </c>
      <c r="E2" s="33"/>
      <c r="F2" s="33"/>
      <c r="G2" s="33"/>
      <c r="H2" s="33"/>
      <c r="I2" s="33"/>
      <c r="K2" s="16" t="s">
        <v>6</v>
      </c>
      <c r="M2" s="33" t="s">
        <v>7</v>
      </c>
      <c r="N2" s="34"/>
      <c r="O2" s="34"/>
      <c r="P2" s="34"/>
      <c r="Q2" s="34"/>
      <c r="R2" s="16"/>
      <c r="S2" s="33" t="s">
        <v>8</v>
      </c>
      <c r="T2" s="34"/>
      <c r="U2" s="34"/>
      <c r="W2" s="30" t="s">
        <v>9</v>
      </c>
      <c r="X2" s="30"/>
      <c r="Y2" s="30"/>
    </row>
    <row r="3" spans="1:25" s="20" customFormat="1" x14ac:dyDescent="0.35">
      <c r="D3" s="21" t="s">
        <v>4</v>
      </c>
      <c r="G3" s="30" t="s">
        <v>10</v>
      </c>
      <c r="H3" s="30"/>
      <c r="I3" s="30"/>
      <c r="M3" s="16" t="s">
        <v>4</v>
      </c>
      <c r="N3" s="30" t="s">
        <v>11</v>
      </c>
      <c r="O3" s="30"/>
      <c r="P3" s="30"/>
      <c r="Q3" s="30"/>
      <c r="R3" s="22"/>
      <c r="S3" s="16" t="s">
        <v>4</v>
      </c>
      <c r="T3" s="36" t="s">
        <v>12</v>
      </c>
      <c r="U3" s="36"/>
      <c r="W3" s="16" t="s">
        <v>4</v>
      </c>
      <c r="X3" s="36"/>
      <c r="Y3" s="36"/>
    </row>
    <row r="4" spans="1:25" s="3" customFormat="1" ht="46.5" x14ac:dyDescent="0.35">
      <c r="E4" s="10" t="s">
        <v>13</v>
      </c>
      <c r="F4" s="3" t="s">
        <v>14</v>
      </c>
      <c r="G4" s="3" t="s">
        <v>15</v>
      </c>
      <c r="H4" s="3" t="s">
        <v>16</v>
      </c>
      <c r="I4" s="3" t="s">
        <v>17</v>
      </c>
      <c r="M4" s="6"/>
      <c r="N4" s="3" t="s">
        <v>15</v>
      </c>
      <c r="O4" s="3" t="s">
        <v>18</v>
      </c>
      <c r="P4" s="3" t="s">
        <v>39</v>
      </c>
      <c r="Q4" s="3" t="s">
        <v>17</v>
      </c>
      <c r="T4" s="3" t="s">
        <v>15</v>
      </c>
      <c r="U4" s="3" t="s">
        <v>17</v>
      </c>
      <c r="X4" s="3" t="s">
        <v>19</v>
      </c>
      <c r="Y4" s="3" t="s">
        <v>20</v>
      </c>
    </row>
    <row r="5" spans="1:25" x14ac:dyDescent="0.35">
      <c r="A5" s="1" t="s">
        <v>21</v>
      </c>
      <c r="B5" s="18">
        <v>-6.3770443388855402E-2</v>
      </c>
      <c r="C5" s="18"/>
      <c r="D5" s="18">
        <v>0</v>
      </c>
      <c r="E5" s="18">
        <v>0</v>
      </c>
      <c r="F5" s="18">
        <v>0</v>
      </c>
      <c r="G5" s="18">
        <v>0</v>
      </c>
      <c r="H5" s="18">
        <v>0</v>
      </c>
      <c r="I5" s="18">
        <v>0</v>
      </c>
      <c r="J5" s="18"/>
      <c r="K5" s="18">
        <v>-6.5486850224082072E-2</v>
      </c>
      <c r="L5" s="18"/>
      <c r="M5" s="18">
        <v>-6.3391363791157007E-2</v>
      </c>
      <c r="N5" s="18">
        <v>0</v>
      </c>
      <c r="O5" s="18">
        <v>0</v>
      </c>
      <c r="P5" s="18">
        <v>0</v>
      </c>
      <c r="Q5" s="18">
        <v>-6.3391363791157063E-2</v>
      </c>
      <c r="R5" s="18"/>
      <c r="S5" s="18">
        <v>0</v>
      </c>
      <c r="T5" s="18">
        <v>0</v>
      </c>
      <c r="U5" s="18">
        <v>0</v>
      </c>
      <c r="V5" s="18"/>
      <c r="W5" s="18">
        <v>-2.0954864329250089E-3</v>
      </c>
      <c r="X5" s="18">
        <v>-2.0954864329250089E-3</v>
      </c>
      <c r="Y5" s="18">
        <v>0</v>
      </c>
    </row>
    <row r="6" spans="1:25" x14ac:dyDescent="0.35">
      <c r="A6" s="1" t="s">
        <v>22</v>
      </c>
      <c r="B6" s="18">
        <v>-5.653850226578494E-2</v>
      </c>
      <c r="C6" s="18"/>
      <c r="D6" s="18">
        <v>-6.9779443776181949E-2</v>
      </c>
      <c r="E6" s="18">
        <v>-0.14422385782633099</v>
      </c>
      <c r="F6" s="18">
        <v>7.444441405014901E-2</v>
      </c>
      <c r="G6" s="18">
        <v>0</v>
      </c>
      <c r="H6" s="18">
        <v>0</v>
      </c>
      <c r="I6" s="18">
        <v>-0.14422385782633101</v>
      </c>
      <c r="J6" s="18"/>
      <c r="K6" s="18">
        <v>1.3907921788128053E-2</v>
      </c>
      <c r="L6" s="18"/>
      <c r="M6" s="18">
        <v>0.201584747286955</v>
      </c>
      <c r="N6" s="18">
        <v>0</v>
      </c>
      <c r="O6" s="18">
        <v>0</v>
      </c>
      <c r="P6" s="18">
        <v>0</v>
      </c>
      <c r="Q6" s="18">
        <v>0.20158474728695497</v>
      </c>
      <c r="R6" s="18"/>
      <c r="S6" s="18">
        <v>-0.18297311805051397</v>
      </c>
      <c r="T6" s="18">
        <v>0</v>
      </c>
      <c r="U6" s="18">
        <v>-0.18297311805051397</v>
      </c>
      <c r="V6" s="18"/>
      <c r="W6" s="18">
        <v>-4.7037074483129993E-3</v>
      </c>
      <c r="X6" s="18">
        <v>-4.7037074483129993E-3</v>
      </c>
      <c r="Y6" s="18">
        <v>0</v>
      </c>
    </row>
    <row r="7" spans="1:25" x14ac:dyDescent="0.35">
      <c r="A7" s="1" t="s">
        <v>23</v>
      </c>
      <c r="B7" s="18">
        <v>-0.11703038979996166</v>
      </c>
      <c r="C7" s="18"/>
      <c r="D7" s="18">
        <v>-9.8546086708795055E-4</v>
      </c>
      <c r="E7" s="18">
        <v>2.5504990137040218E-3</v>
      </c>
      <c r="F7" s="18">
        <v>-3.5359598807920001E-3</v>
      </c>
      <c r="G7" s="18">
        <v>0</v>
      </c>
      <c r="H7" s="18">
        <v>0</v>
      </c>
      <c r="I7" s="18">
        <v>2.5504990137039663E-3</v>
      </c>
      <c r="J7" s="18"/>
      <c r="K7" s="18">
        <v>-0.1158804222621343</v>
      </c>
      <c r="L7" s="18"/>
      <c r="M7" s="18">
        <v>-0.18978339879858919</v>
      </c>
      <c r="N7" s="18">
        <v>0</v>
      </c>
      <c r="O7" s="18">
        <v>0</v>
      </c>
      <c r="P7" s="18">
        <v>0</v>
      </c>
      <c r="Q7" s="18">
        <v>-0.18978339879858924</v>
      </c>
      <c r="R7" s="18"/>
      <c r="S7" s="18">
        <v>7.4575311213626802E-2</v>
      </c>
      <c r="T7" s="18">
        <v>0</v>
      </c>
      <c r="U7" s="18">
        <v>7.4575311213626802E-2</v>
      </c>
      <c r="V7" s="18"/>
      <c r="W7" s="18">
        <v>-6.7233467717189854E-4</v>
      </c>
      <c r="X7" s="18">
        <v>-6.7233467717189854E-4</v>
      </c>
      <c r="Y7" s="18">
        <v>0</v>
      </c>
    </row>
    <row r="8" spans="1:25" x14ac:dyDescent="0.35">
      <c r="A8" s="1" t="s">
        <v>24</v>
      </c>
      <c r="B8" s="18">
        <v>-8.0414181980872024E-2</v>
      </c>
      <c r="C8" s="18"/>
      <c r="D8" s="18">
        <v>-2.9929927258490197E-3</v>
      </c>
      <c r="E8" s="18">
        <v>1.0186860196080005E-3</v>
      </c>
      <c r="F8" s="18">
        <v>-4.0116787454569924E-3</v>
      </c>
      <c r="G8" s="18">
        <v>0</v>
      </c>
      <c r="H8" s="18">
        <v>0</v>
      </c>
      <c r="I8" s="18">
        <v>1.0186860196080005E-3</v>
      </c>
      <c r="J8" s="18"/>
      <c r="K8" s="18">
        <v>-7.7399780903969928E-2</v>
      </c>
      <c r="L8" s="18"/>
      <c r="M8" s="18">
        <v>-0.15030615890127119</v>
      </c>
      <c r="N8" s="18">
        <v>0</v>
      </c>
      <c r="O8" s="18">
        <v>0</v>
      </c>
      <c r="P8" s="18">
        <v>0</v>
      </c>
      <c r="Q8" s="18">
        <v>-0.15030615890127122</v>
      </c>
      <c r="R8" s="18"/>
      <c r="S8" s="18">
        <v>7.2455031673460776E-2</v>
      </c>
      <c r="T8" s="18">
        <v>0</v>
      </c>
      <c r="U8" s="18">
        <v>7.2455031673460776E-2</v>
      </c>
      <c r="V8" s="18"/>
      <c r="W8" s="18">
        <v>4.5134632384049439E-4</v>
      </c>
      <c r="X8" s="18">
        <v>4.5134632384049439E-4</v>
      </c>
      <c r="Y8" s="18">
        <v>0</v>
      </c>
    </row>
    <row r="9" spans="1:25" x14ac:dyDescent="0.35">
      <c r="A9" s="1" t="s">
        <v>25</v>
      </c>
      <c r="B9" s="18">
        <v>-1.1995712674153891E-2</v>
      </c>
      <c r="C9" s="18"/>
      <c r="D9" s="18">
        <v>-2.6498065182199992E-3</v>
      </c>
      <c r="E9" s="18">
        <v>1.0863562991879905E-3</v>
      </c>
      <c r="F9" s="18">
        <v>-3.7361628174079897E-3</v>
      </c>
      <c r="G9" s="18">
        <v>0</v>
      </c>
      <c r="H9" s="18">
        <v>0</v>
      </c>
      <c r="I9" s="18">
        <v>1.0863562991879905E-3</v>
      </c>
      <c r="J9" s="18"/>
      <c r="K9" s="18">
        <v>-9.0059327476104678E-3</v>
      </c>
      <c r="L9" s="18"/>
      <c r="M9" s="18">
        <v>-8.2289915534322994E-2</v>
      </c>
      <c r="N9" s="18">
        <v>0</v>
      </c>
      <c r="O9" s="18">
        <v>0</v>
      </c>
      <c r="P9" s="18">
        <v>0</v>
      </c>
      <c r="Q9" s="18">
        <v>-8.2289915534323077E-2</v>
      </c>
      <c r="R9" s="18"/>
      <c r="S9" s="18">
        <v>7.0978745997644546E-2</v>
      </c>
      <c r="T9" s="18">
        <v>0</v>
      </c>
      <c r="U9" s="18">
        <v>7.0978745997644546E-2</v>
      </c>
      <c r="V9" s="18"/>
      <c r="W9" s="18">
        <v>2.3052367890680214E-3</v>
      </c>
      <c r="X9" s="18">
        <v>2.3052367890680214E-3</v>
      </c>
      <c r="Y9" s="18">
        <v>0</v>
      </c>
    </row>
    <row r="10" spans="1:25" x14ac:dyDescent="0.35">
      <c r="A10" s="1" t="s">
        <v>26</v>
      </c>
      <c r="B10" s="18">
        <v>-0.16773312954916486</v>
      </c>
      <c r="C10" s="18"/>
      <c r="D10" s="18">
        <v>-2.6967531767704833E-3</v>
      </c>
      <c r="E10" s="18">
        <v>9.295944209065099E-4</v>
      </c>
      <c r="F10" s="18">
        <v>-3.626347597677021E-3</v>
      </c>
      <c r="G10" s="18">
        <v>0</v>
      </c>
      <c r="H10" s="18">
        <v>0</v>
      </c>
      <c r="I10" s="18">
        <v>9.295944209065099E-4</v>
      </c>
      <c r="J10" s="18"/>
      <c r="K10" s="18">
        <v>-0.16431536709434424</v>
      </c>
      <c r="L10" s="18"/>
      <c r="M10" s="18">
        <v>-8.2412559043809189E-2</v>
      </c>
      <c r="N10" s="18">
        <v>0</v>
      </c>
      <c r="O10" s="18">
        <v>0</v>
      </c>
      <c r="P10" s="18">
        <v>0</v>
      </c>
      <c r="Q10" s="18">
        <v>-8.2412559043809175E-2</v>
      </c>
      <c r="R10" s="18"/>
      <c r="S10" s="18">
        <v>-8.50465680366011E-2</v>
      </c>
      <c r="T10" s="18">
        <v>0</v>
      </c>
      <c r="U10" s="18">
        <v>-8.50465680366011E-2</v>
      </c>
      <c r="V10" s="18"/>
      <c r="W10" s="18">
        <v>3.1437599860659748E-3</v>
      </c>
      <c r="X10" s="18">
        <v>3.1437599860659748E-3</v>
      </c>
      <c r="Y10" s="18">
        <v>0</v>
      </c>
    </row>
    <row r="11" spans="1:25" x14ac:dyDescent="0.35">
      <c r="A11" s="1" t="s">
        <v>27</v>
      </c>
      <c r="B11" s="18">
        <v>-0.11071152316008048</v>
      </c>
      <c r="C11" s="18"/>
      <c r="D11" s="18">
        <v>-2.7797015246620038E-3</v>
      </c>
      <c r="E11" s="18">
        <v>9.9274925006199999E-4</v>
      </c>
      <c r="F11" s="18">
        <v>-3.7724507747240177E-3</v>
      </c>
      <c r="G11" s="18">
        <v>0</v>
      </c>
      <c r="H11" s="18">
        <v>0</v>
      </c>
      <c r="I11" s="18">
        <v>9.9274925006199999E-4</v>
      </c>
      <c r="J11" s="18"/>
      <c r="K11" s="18">
        <v>-0.10747558601259116</v>
      </c>
      <c r="L11" s="18"/>
      <c r="M11" s="18">
        <v>-0.10531123568055779</v>
      </c>
      <c r="N11" s="18">
        <v>0</v>
      </c>
      <c r="O11" s="18">
        <v>0</v>
      </c>
      <c r="P11" s="18">
        <v>0</v>
      </c>
      <c r="Q11" s="18">
        <v>-0.10531123568055778</v>
      </c>
      <c r="R11" s="18"/>
      <c r="S11" s="18">
        <v>-5.5037186395024001E-3</v>
      </c>
      <c r="T11" s="18">
        <v>0</v>
      </c>
      <c r="U11" s="18">
        <v>-5.5037186395024001E-3</v>
      </c>
      <c r="V11" s="18"/>
      <c r="W11" s="18">
        <v>3.3393683074690039E-3</v>
      </c>
      <c r="X11" s="18">
        <v>3.3393683074690039E-3</v>
      </c>
      <c r="Y11" s="18">
        <v>0</v>
      </c>
    </row>
    <row r="12" spans="1:25" x14ac:dyDescent="0.35">
      <c r="A12" s="1" t="s">
        <v>28</v>
      </c>
      <c r="B12" s="18">
        <v>-0.10014890041631108</v>
      </c>
      <c r="C12" s="18"/>
      <c r="D12" s="18">
        <v>-2.0622884545009601E-3</v>
      </c>
      <c r="E12" s="18">
        <v>1.6393776665840076E-3</v>
      </c>
      <c r="F12" s="18">
        <v>-3.7016661210849955E-3</v>
      </c>
      <c r="G12" s="18">
        <v>0</v>
      </c>
      <c r="H12" s="18">
        <v>0</v>
      </c>
      <c r="I12" s="18">
        <v>1.6393776665840076E-3</v>
      </c>
      <c r="J12" s="18"/>
      <c r="K12" s="18">
        <v>-9.7420371189059218E-2</v>
      </c>
      <c r="L12" s="18"/>
      <c r="M12" s="18">
        <v>-0.10415828532022131</v>
      </c>
      <c r="N12" s="18">
        <v>0</v>
      </c>
      <c r="O12" s="18">
        <v>0</v>
      </c>
      <c r="P12" s="18">
        <v>0</v>
      </c>
      <c r="Q12" s="18">
        <v>-0.10415828532022131</v>
      </c>
      <c r="R12" s="18"/>
      <c r="S12" s="18">
        <v>3.0325502259700987E-3</v>
      </c>
      <c r="T12" s="18">
        <v>0</v>
      </c>
      <c r="U12" s="18">
        <v>3.0325502259700987E-3</v>
      </c>
      <c r="V12" s="18"/>
      <c r="W12" s="18">
        <v>3.705363905191994E-3</v>
      </c>
      <c r="X12" s="18">
        <v>3.705363905191994E-3</v>
      </c>
      <c r="Y12" s="18">
        <v>0</v>
      </c>
    </row>
    <row r="13" spans="1:25" x14ac:dyDescent="0.35">
      <c r="A13" s="1" t="s">
        <v>37</v>
      </c>
      <c r="B13" s="18">
        <v>0.25343191622449124</v>
      </c>
      <c r="C13" s="18"/>
      <c r="D13" s="18">
        <v>-1.7279570993640192E-3</v>
      </c>
      <c r="E13" s="18">
        <v>1.9553030765420143E-3</v>
      </c>
      <c r="F13" s="18">
        <v>-3.683260175905978E-3</v>
      </c>
      <c r="G13" s="18">
        <v>0</v>
      </c>
      <c r="H13" s="18">
        <v>0</v>
      </c>
      <c r="I13" s="18">
        <v>1.9553030765420143E-3</v>
      </c>
      <c r="J13" s="18"/>
      <c r="K13" s="18">
        <v>0.25576900135871627</v>
      </c>
      <c r="L13" s="18"/>
      <c r="M13" s="18">
        <v>-0.1016844534027546</v>
      </c>
      <c r="N13" s="18">
        <v>0</v>
      </c>
      <c r="O13" s="18">
        <v>0</v>
      </c>
      <c r="P13" s="18">
        <v>0</v>
      </c>
      <c r="Q13" s="18">
        <v>-0.1016844534027546</v>
      </c>
      <c r="R13" s="18"/>
      <c r="S13" s="18">
        <v>1.1834316821017897E-2</v>
      </c>
      <c r="T13" s="18">
        <v>0</v>
      </c>
      <c r="U13" s="18">
        <v>1.183431682101789E-2</v>
      </c>
      <c r="V13" s="18"/>
      <c r="W13" s="18">
        <v>0.34561913794045301</v>
      </c>
      <c r="X13" s="18">
        <v>0.34561913794045301</v>
      </c>
      <c r="Y13" s="18">
        <v>0</v>
      </c>
    </row>
  </sheetData>
  <mergeCells count="8">
    <mergeCell ref="G3:I3"/>
    <mergeCell ref="N3:Q3"/>
    <mergeCell ref="T3:U3"/>
    <mergeCell ref="X3:Y3"/>
    <mergeCell ref="D2:I2"/>
    <mergeCell ref="M2:Q2"/>
    <mergeCell ref="S2:U2"/>
    <mergeCell ref="W2:Y2"/>
  </mergeCells>
  <phoneticPr fontId="7" type="noConversion"/>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63FCB-A3CC-430A-8FCE-F13A4115C50F}">
  <dimension ref="A1:J12"/>
  <sheetViews>
    <sheetView workbookViewId="0">
      <selection activeCell="D6" sqref="D6"/>
    </sheetView>
  </sheetViews>
  <sheetFormatPr defaultRowHeight="14.5" x14ac:dyDescent="0.35"/>
  <cols>
    <col min="1" max="1" width="14.81640625" customWidth="1"/>
    <col min="3" max="3" width="12.453125" customWidth="1"/>
    <col min="4" max="5" width="16.54296875" customWidth="1"/>
    <col min="7" max="7" width="14.54296875" customWidth="1"/>
    <col min="8" max="8" width="15.81640625" customWidth="1"/>
    <col min="9" max="9" width="13.26953125" customWidth="1"/>
  </cols>
  <sheetData>
    <row r="1" spans="1:10" ht="15.5" x14ac:dyDescent="0.35">
      <c r="A1" s="37" t="s">
        <v>36</v>
      </c>
      <c r="B1" s="37"/>
      <c r="C1" s="37"/>
      <c r="D1" s="37"/>
      <c r="E1" s="37"/>
      <c r="F1" s="12"/>
      <c r="G1" s="12"/>
      <c r="H1" s="12"/>
      <c r="I1" s="13"/>
      <c r="J1" s="12"/>
    </row>
    <row r="2" spans="1:10" ht="28.5" customHeight="1" x14ac:dyDescent="0.35">
      <c r="A2" s="11"/>
      <c r="B2" s="11"/>
      <c r="C2" s="11"/>
      <c r="D2" s="35" t="s">
        <v>30</v>
      </c>
      <c r="E2" s="35"/>
      <c r="F2" s="12"/>
      <c r="G2" s="12"/>
      <c r="H2" s="12"/>
      <c r="I2" s="13"/>
      <c r="J2" s="12"/>
    </row>
    <row r="3" spans="1:10" ht="31" x14ac:dyDescent="0.35">
      <c r="A3" s="3"/>
      <c r="B3" s="3" t="s">
        <v>4</v>
      </c>
      <c r="C3" s="5" t="s">
        <v>31</v>
      </c>
      <c r="D3" s="3" t="s">
        <v>32</v>
      </c>
      <c r="E3" s="3" t="s">
        <v>33</v>
      </c>
      <c r="F3" s="3" t="s">
        <v>15</v>
      </c>
      <c r="G3" s="3" t="s">
        <v>18</v>
      </c>
      <c r="H3" s="3" t="s">
        <v>38</v>
      </c>
      <c r="I3" s="3" t="s">
        <v>34</v>
      </c>
    </row>
    <row r="4" spans="1:10" ht="15.5" x14ac:dyDescent="0.35">
      <c r="A4" s="1" t="s">
        <v>21</v>
      </c>
      <c r="B4" s="4">
        <f t="shared" ref="B4:B11" si="0">C4+SUM(F4:I4)</f>
        <v>-6.5486850224082072E-2</v>
      </c>
      <c r="C4" s="4">
        <f t="shared" ref="C4:C11" si="1">D4+E4</f>
        <v>-6.3391363791157063E-2</v>
      </c>
      <c r="D4" s="19">
        <f>'Delta Table 1'!F5+'Delta Table 1'!I5</f>
        <v>0</v>
      </c>
      <c r="E4" s="19">
        <f>'Delta Table 1'!Q5+'Delta Table 1'!U5</f>
        <v>-6.3391363791157063E-2</v>
      </c>
      <c r="F4" s="4">
        <f>'Delta Table 1'!G5+'Delta Table 1'!N5+'Delta Table 1'!T5+'Delta Table 1'!Y5</f>
        <v>0</v>
      </c>
      <c r="G4" s="4">
        <f>'Delta Table 1'!O5</f>
        <v>0</v>
      </c>
      <c r="H4" s="4">
        <f>'Delta Table 1'!X5</f>
        <v>-2.0954864329250089E-3</v>
      </c>
      <c r="I4" s="19">
        <f>'Delta Table 1'!H5</f>
        <v>0</v>
      </c>
    </row>
    <row r="5" spans="1:10" ht="15.5" x14ac:dyDescent="0.35">
      <c r="A5" s="1" t="s">
        <v>22</v>
      </c>
      <c r="B5" s="4">
        <f t="shared" si="0"/>
        <v>-5.5871521988054007E-2</v>
      </c>
      <c r="C5" s="4">
        <f t="shared" si="1"/>
        <v>-5.1167814539741008E-2</v>
      </c>
      <c r="D5" s="19">
        <f>'Delta Table 1'!F6+'Delta Table 1'!I6</f>
        <v>-6.9779443776182004E-2</v>
      </c>
      <c r="E5" s="19">
        <f>'Delta Table 1'!Q6+'Delta Table 1'!U6</f>
        <v>1.8611629236440996E-2</v>
      </c>
      <c r="F5" s="4">
        <f>'Delta Table 1'!G6+'Delta Table 1'!N6+'Delta Table 1'!T6+'Delta Table 1'!Y6</f>
        <v>0</v>
      </c>
      <c r="G5" s="4">
        <f>'Delta Table 1'!O6</f>
        <v>0</v>
      </c>
      <c r="H5" s="4">
        <f>'Delta Table 1'!X6</f>
        <v>-4.7037074483129993E-3</v>
      </c>
      <c r="I5" s="19">
        <f>'Delta Table 1'!H6</f>
        <v>0</v>
      </c>
    </row>
    <row r="6" spans="1:10" ht="15.5" x14ac:dyDescent="0.35">
      <c r="A6" s="1" t="s">
        <v>23</v>
      </c>
      <c r="B6" s="4">
        <f t="shared" si="0"/>
        <v>-0.11686588312922237</v>
      </c>
      <c r="C6" s="4">
        <f t="shared" si="1"/>
        <v>-0.11619354845205047</v>
      </c>
      <c r="D6" s="19">
        <f>'Delta Table 1'!F7+'Delta Table 1'!I7</f>
        <v>-9.8546086708803382E-4</v>
      </c>
      <c r="E6" s="19">
        <f>'Delta Table 1'!Q7+'Delta Table 1'!U7</f>
        <v>-0.11520808758496244</v>
      </c>
      <c r="F6" s="4">
        <f>'Delta Table 1'!G7+'Delta Table 1'!N7+'Delta Table 1'!T7+'Delta Table 1'!Y7</f>
        <v>0</v>
      </c>
      <c r="G6" s="4">
        <f>'Delta Table 1'!O7</f>
        <v>0</v>
      </c>
      <c r="H6" s="4">
        <f>'Delta Table 1'!X7</f>
        <v>-6.7233467717189854E-4</v>
      </c>
      <c r="I6" s="19">
        <f>'Delta Table 1'!H7</f>
        <v>0</v>
      </c>
    </row>
    <row r="7" spans="1:10" ht="15.5" x14ac:dyDescent="0.35">
      <c r="A7" s="1" t="s">
        <v>24</v>
      </c>
      <c r="B7" s="4">
        <f t="shared" si="0"/>
        <v>-8.0392773629818948E-2</v>
      </c>
      <c r="C7" s="4">
        <f t="shared" si="1"/>
        <v>-8.0844119953659435E-2</v>
      </c>
      <c r="D7" s="19">
        <f>'Delta Table 1'!F8+'Delta Table 1'!I8</f>
        <v>-2.9929927258489919E-3</v>
      </c>
      <c r="E7" s="19">
        <f>'Delta Table 1'!Q8+'Delta Table 1'!U8</f>
        <v>-7.7851127227810443E-2</v>
      </c>
      <c r="F7" s="4">
        <f>'Delta Table 1'!G8+'Delta Table 1'!N8+'Delta Table 1'!T8+'Delta Table 1'!Y8</f>
        <v>0</v>
      </c>
      <c r="G7" s="4">
        <f>'Delta Table 1'!O8</f>
        <v>0</v>
      </c>
      <c r="H7" s="4">
        <f>'Delta Table 1'!X8</f>
        <v>4.5134632384049439E-4</v>
      </c>
      <c r="I7" s="19">
        <f>'Delta Table 1'!H8</f>
        <v>0</v>
      </c>
    </row>
    <row r="8" spans="1:10" ht="15.5" x14ac:dyDescent="0.35">
      <c r="A8" s="1" t="s">
        <v>25</v>
      </c>
      <c r="B8" s="4">
        <f t="shared" si="0"/>
        <v>-1.1655739265830509E-2</v>
      </c>
      <c r="C8" s="4">
        <f t="shared" si="1"/>
        <v>-1.396097605489853E-2</v>
      </c>
      <c r="D8" s="19">
        <f>'Delta Table 1'!F9+'Delta Table 1'!I9</f>
        <v>-2.6498065182199992E-3</v>
      </c>
      <c r="E8" s="19">
        <f>'Delta Table 1'!Q9+'Delta Table 1'!U9</f>
        <v>-1.1311169536678531E-2</v>
      </c>
      <c r="F8" s="4">
        <f>'Delta Table 1'!G9+'Delta Table 1'!N9+'Delta Table 1'!T9+'Delta Table 1'!Y9</f>
        <v>0</v>
      </c>
      <c r="G8" s="4">
        <f>'Delta Table 1'!O9</f>
        <v>0</v>
      </c>
      <c r="H8" s="4">
        <f>'Delta Table 1'!X9</f>
        <v>2.3052367890680214E-3</v>
      </c>
      <c r="I8" s="19">
        <f>'Delta Table 1'!H9</f>
        <v>0</v>
      </c>
    </row>
    <row r="9" spans="1:10" ht="15.5" x14ac:dyDescent="0.35">
      <c r="A9" s="1" t="s">
        <v>26</v>
      </c>
      <c r="B9" s="4">
        <f t="shared" si="0"/>
        <v>-0.16701212027111481</v>
      </c>
      <c r="C9" s="4">
        <f t="shared" si="1"/>
        <v>-0.17015588025718079</v>
      </c>
      <c r="D9" s="19">
        <f>'Delta Table 1'!F10+'Delta Table 1'!I10</f>
        <v>-2.6967531767705111E-3</v>
      </c>
      <c r="E9" s="19">
        <f>'Delta Table 1'!Q10+'Delta Table 1'!U10</f>
        <v>-0.16745912708041027</v>
      </c>
      <c r="F9" s="4">
        <f>'Delta Table 1'!G10+'Delta Table 1'!N10+'Delta Table 1'!T10+'Delta Table 1'!Y10</f>
        <v>0</v>
      </c>
      <c r="G9" s="4">
        <f>'Delta Table 1'!O10</f>
        <v>0</v>
      </c>
      <c r="H9" s="4">
        <f>'Delta Table 1'!X10</f>
        <v>3.1437599860659748E-3</v>
      </c>
      <c r="I9" s="19">
        <f>'Delta Table 1'!H10</f>
        <v>0</v>
      </c>
    </row>
    <row r="10" spans="1:10" ht="15.5" x14ac:dyDescent="0.35">
      <c r="A10" s="1" t="s">
        <v>27</v>
      </c>
      <c r="B10" s="4">
        <f t="shared" si="0"/>
        <v>-0.11025528753725319</v>
      </c>
      <c r="C10" s="4">
        <f t="shared" si="1"/>
        <v>-0.1135946558447222</v>
      </c>
      <c r="D10" s="19">
        <f>'Delta Table 1'!F11+'Delta Table 1'!I11</f>
        <v>-2.7797015246620177E-3</v>
      </c>
      <c r="E10" s="19">
        <f>'Delta Table 1'!Q11+'Delta Table 1'!U11</f>
        <v>-0.11081495432006018</v>
      </c>
      <c r="F10" s="4">
        <f>'Delta Table 1'!G11+'Delta Table 1'!N11+'Delta Table 1'!T11+'Delta Table 1'!Y11</f>
        <v>0</v>
      </c>
      <c r="G10" s="4">
        <f>'Delta Table 1'!O11</f>
        <v>0</v>
      </c>
      <c r="H10" s="4">
        <f>'Delta Table 1'!X11</f>
        <v>3.3393683074690039E-3</v>
      </c>
      <c r="I10" s="19">
        <f>'Delta Table 1'!H11</f>
        <v>0</v>
      </c>
    </row>
    <row r="11" spans="1:10" ht="15.5" x14ac:dyDescent="0.35">
      <c r="A11" s="1" t="s">
        <v>28</v>
      </c>
      <c r="B11" s="4">
        <f t="shared" si="0"/>
        <v>-9.9482659643560206E-2</v>
      </c>
      <c r="C11" s="4">
        <f t="shared" si="1"/>
        <v>-0.1031880235487522</v>
      </c>
      <c r="D11" s="19">
        <f>'Delta Table 1'!F12+'Delta Table 1'!I12</f>
        <v>-2.0622884545009879E-3</v>
      </c>
      <c r="E11" s="19">
        <f>'Delta Table 1'!Q12+'Delta Table 1'!U12</f>
        <v>-0.10112573509425121</v>
      </c>
      <c r="F11" s="4">
        <f>'Delta Table 1'!G12+'Delta Table 1'!N12+'Delta Table 1'!T12+'Delta Table 1'!Y12</f>
        <v>0</v>
      </c>
      <c r="G11" s="4">
        <f>'Delta Table 1'!O12</f>
        <v>0</v>
      </c>
      <c r="H11" s="4">
        <f>'Delta Table 1'!X12</f>
        <v>3.705363905191994E-3</v>
      </c>
      <c r="I11" s="19">
        <f>'Delta Table 1'!H12</f>
        <v>0</v>
      </c>
    </row>
    <row r="12" spans="1:10" ht="15.5" x14ac:dyDescent="0.35">
      <c r="A12" s="1" t="s">
        <v>37</v>
      </c>
      <c r="B12" s="4">
        <f t="shared" ref="B12" si="2">C12+SUM(F12:I12)</f>
        <v>0.25404104425935237</v>
      </c>
      <c r="C12" s="4">
        <f t="shared" ref="C12" si="3">D12+E12</f>
        <v>-9.1578093681100675E-2</v>
      </c>
      <c r="D12" s="19">
        <f>'Delta Table 1'!F13+'Delta Table 1'!I13</f>
        <v>-1.7279570993639637E-3</v>
      </c>
      <c r="E12" s="19">
        <f>'Delta Table 1'!Q13+'Delta Table 1'!U13</f>
        <v>-8.9850136581736711E-2</v>
      </c>
      <c r="F12" s="4">
        <f>'Delta Table 1'!G13+'Delta Table 1'!N13+'Delta Table 1'!T13+'Delta Table 1'!Y13</f>
        <v>0</v>
      </c>
      <c r="G12" s="4">
        <f>'Delta Table 1'!O13</f>
        <v>0</v>
      </c>
      <c r="H12" s="4">
        <f>'Delta Table 1'!X13</f>
        <v>0.34561913794045301</v>
      </c>
      <c r="I12" s="19">
        <f>'Delta Table 1'!H13</f>
        <v>0</v>
      </c>
    </row>
  </sheetData>
  <mergeCells count="2">
    <mergeCell ref="D2:E2"/>
    <mergeCell ref="A1:E1"/>
  </mergeCells>
  <pageMargins left="0.7" right="0.7" top="0.75" bottom="0.75" header="0.3" footer="0.3"/>
  <pageSetup orientation="portrait" r:id="rId1"/>
</worksheet>
</file>

<file path=docMetadata/LabelInfo.xml><?xml version="1.0" encoding="utf-8"?>
<clbl:labelList xmlns:clbl="http://schemas.microsoft.com/office/2020/mipLabelMetadata">
  <clbl:label id="{a6274e99-f707-4183-90a3-28f81526dfab}" enabled="1" method="Standard" siteId="{0a02388e-6178-4513-9b82-88b9dc6bf45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Table 1</vt:lpstr>
      <vt:lpstr>Table 2</vt:lpstr>
      <vt:lpstr>Delta Table 1</vt:lpstr>
      <vt:lpstr>Delta Table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2026-08-12T21:51:07Z</dcterms:created>
  <dcterms:modified xsi:type="dcterms:W3CDTF">2026-08-12T21:51:22Z</dcterms:modified>
  <cp:category/>
  <cp:contentStatus/>
</cp:coreProperties>
</file>