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873" documentId="13_ncr:1_{D88D1B51-14FE-4272-97DE-8EFF2EAEAACD}" xr6:coauthVersionLast="47" xr6:coauthVersionMax="47" xr10:uidLastSave="{12321637-7738-42E4-822B-1911131DDB94}"/>
  <bookViews>
    <workbookView xWindow="-13815" yWindow="-16320" windowWidth="29040" windowHeight="15720" tabRatio="776" xr2:uid="{3EC9A5B1-3779-4A4E-BEF3-C9F0233E4A17}"/>
  </bookViews>
  <sheets>
    <sheet name="README" sheetId="8" r:id="rId1"/>
    <sheet name="Table 1" sheetId="5" r:id="rId2"/>
    <sheet name="Table 2" sheetId="7" r:id="rId3"/>
    <sheet name="Delta Table 1" sheetId="11" r:id="rId4"/>
    <sheet name="Delta Table 2"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 l="1"/>
  <c r="F13" i="12"/>
  <c r="H13" i="12"/>
  <c r="I13" i="12"/>
  <c r="G13" i="12"/>
  <c r="F6" i="7" l="1"/>
  <c r="Q14" i="5" l="1"/>
  <c r="E13" i="12" s="1"/>
  <c r="C13" i="12" s="1"/>
  <c r="B13" i="12" s="1"/>
  <c r="D5" i="5"/>
  <c r="Q13" i="5" l="1"/>
  <c r="Q12" i="5"/>
  <c r="Q11" i="5"/>
  <c r="Q10" i="5"/>
  <c r="Q9" i="5"/>
  <c r="Q8" i="5"/>
  <c r="Q7" i="5"/>
  <c r="Q6" i="5"/>
  <c r="D13" i="5"/>
  <c r="D12" i="5"/>
  <c r="D11" i="5"/>
  <c r="D10" i="5"/>
  <c r="D9" i="5"/>
  <c r="D8" i="5"/>
  <c r="D7" i="5"/>
  <c r="D6" i="5"/>
  <c r="I13" i="5"/>
  <c r="I12" i="5"/>
  <c r="I11" i="5"/>
  <c r="I10" i="5"/>
  <c r="I9" i="5"/>
  <c r="I8" i="5"/>
  <c r="I7" i="5"/>
  <c r="I6" i="5"/>
  <c r="I5" i="5"/>
  <c r="I14" i="5"/>
  <c r="D13" i="7" s="1"/>
  <c r="D14" i="5"/>
  <c r="D6" i="7" l="1"/>
  <c r="D10" i="7"/>
  <c r="D12" i="7"/>
  <c r="D9" i="7"/>
  <c r="D5" i="7"/>
  <c r="D7" i="7"/>
  <c r="D11" i="7"/>
  <c r="D8" i="7"/>
  <c r="D4" i="7"/>
  <c r="F13" i="7"/>
  <c r="G13" i="7"/>
  <c r="H13" i="7"/>
  <c r="I13" i="7"/>
  <c r="H5" i="7"/>
  <c r="H6" i="7"/>
  <c r="H7" i="7"/>
  <c r="H8" i="7"/>
  <c r="H9" i="7"/>
  <c r="H10" i="7"/>
  <c r="H11" i="7"/>
  <c r="H12" i="7"/>
  <c r="H4" i="7"/>
  <c r="W14" i="5"/>
  <c r="K14" i="5" s="1"/>
  <c r="W6" i="5"/>
  <c r="W7" i="5"/>
  <c r="W8" i="5"/>
  <c r="W9" i="5"/>
  <c r="W10" i="5"/>
  <c r="W11" i="5"/>
  <c r="W12" i="5"/>
  <c r="W13" i="5"/>
  <c r="W5" i="5"/>
  <c r="U14" i="5"/>
  <c r="K11" i="5" l="1"/>
  <c r="K10" i="5"/>
  <c r="K9" i="5"/>
  <c r="K8" i="5"/>
  <c r="K7" i="5"/>
  <c r="K6" i="5"/>
  <c r="K13" i="5"/>
  <c r="K12" i="5"/>
  <c r="E13" i="7"/>
  <c r="C13" i="7" s="1"/>
  <c r="B13" i="7" s="1"/>
  <c r="H5" i="12"/>
  <c r="H6" i="12"/>
  <c r="H7" i="12"/>
  <c r="H8" i="12"/>
  <c r="H9" i="12"/>
  <c r="H10" i="12"/>
  <c r="H11" i="12"/>
  <c r="H12" i="12"/>
  <c r="H4" i="12"/>
  <c r="G5" i="7" l="1"/>
  <c r="G6" i="7"/>
  <c r="G7" i="7"/>
  <c r="G8" i="7"/>
  <c r="G9" i="7"/>
  <c r="G10" i="7"/>
  <c r="G11" i="7"/>
  <c r="G12" i="7"/>
  <c r="G4" i="7"/>
  <c r="I5" i="12"/>
  <c r="I6" i="12"/>
  <c r="I7" i="12"/>
  <c r="I8" i="12"/>
  <c r="I9" i="12"/>
  <c r="I10" i="12"/>
  <c r="I11" i="12"/>
  <c r="I12" i="12"/>
  <c r="G5" i="12"/>
  <c r="G6" i="12"/>
  <c r="G7" i="12"/>
  <c r="G8" i="12"/>
  <c r="G9" i="12"/>
  <c r="G10" i="12"/>
  <c r="G11" i="12"/>
  <c r="G12" i="12"/>
  <c r="G4" i="12"/>
  <c r="I4" i="12"/>
  <c r="F7" i="12" l="1"/>
  <c r="F4" i="12"/>
  <c r="F10" i="12"/>
  <c r="F11" i="12"/>
  <c r="F6" i="12"/>
  <c r="F9" i="12"/>
  <c r="F8" i="12"/>
  <c r="F12" i="12"/>
  <c r="F5" i="12"/>
  <c r="F12" i="7" l="1"/>
  <c r="I12" i="7"/>
  <c r="F11" i="7"/>
  <c r="I11" i="7"/>
  <c r="D4" i="12"/>
  <c r="U13" i="5" l="1"/>
  <c r="D5" i="12"/>
  <c r="D6" i="12"/>
  <c r="D7" i="12"/>
  <c r="D8" i="12"/>
  <c r="D9" i="12"/>
  <c r="D10" i="12"/>
  <c r="D11" i="12"/>
  <c r="I6" i="7"/>
  <c r="I7" i="7"/>
  <c r="I5" i="7"/>
  <c r="I4" i="7"/>
  <c r="I8" i="7"/>
  <c r="I9" i="7"/>
  <c r="I10" i="7"/>
  <c r="E12" i="12" l="1"/>
  <c r="D12" i="12"/>
  <c r="E12" i="7"/>
  <c r="U5" i="5"/>
  <c r="U6" i="5"/>
  <c r="U7" i="5"/>
  <c r="U8" i="5"/>
  <c r="U9" i="5"/>
  <c r="U10" i="5"/>
  <c r="U11" i="5"/>
  <c r="U12" i="5"/>
  <c r="E11" i="12" l="1"/>
  <c r="C11" i="12" s="1"/>
  <c r="B11" i="12" s="1"/>
  <c r="E10" i="12"/>
  <c r="C10" i="12" s="1"/>
  <c r="B10" i="12" s="1"/>
  <c r="E9" i="12"/>
  <c r="C9" i="12" s="1"/>
  <c r="B9" i="12" s="1"/>
  <c r="E8" i="12"/>
  <c r="C8" i="12" s="1"/>
  <c r="B8" i="12" s="1"/>
  <c r="E7" i="12"/>
  <c r="C7" i="12" s="1"/>
  <c r="B7" i="12" s="1"/>
  <c r="E6" i="12"/>
  <c r="C6" i="12" s="1"/>
  <c r="B6" i="12" s="1"/>
  <c r="E5" i="12"/>
  <c r="C5" i="12" s="1"/>
  <c r="B5" i="12" s="1"/>
  <c r="C12" i="12"/>
  <c r="B12" i="12" s="1"/>
  <c r="C12" i="7"/>
  <c r="B12" i="7" s="1"/>
  <c r="E11" i="7"/>
  <c r="C11" i="7" l="1"/>
  <c r="F10" i="7"/>
  <c r="F8" i="7"/>
  <c r="F9" i="7"/>
  <c r="F7" i="7"/>
  <c r="F5" i="7"/>
  <c r="F4" i="7"/>
  <c r="B11" i="7" l="1"/>
  <c r="E8" i="7" l="1"/>
  <c r="E7" i="7"/>
  <c r="E6" i="7"/>
  <c r="E5" i="7"/>
  <c r="E10" i="7"/>
  <c r="E9" i="7"/>
  <c r="C7" i="7" l="1"/>
  <c r="C9" i="7"/>
  <c r="C10" i="7"/>
  <c r="C5" i="7"/>
  <c r="C6" i="7"/>
  <c r="C8" i="7"/>
  <c r="B5" i="7" l="1"/>
  <c r="B8" i="7"/>
  <c r="B6" i="7"/>
  <c r="B10" i="7"/>
  <c r="B9" i="7"/>
  <c r="B7" i="7"/>
  <c r="K5" i="5" l="1"/>
  <c r="Q5" i="5"/>
  <c r="E4" i="7" l="1"/>
  <c r="C4" i="7" s="1"/>
  <c r="B4" i="7" s="1"/>
  <c r="E4" i="12"/>
  <c r="C4" i="12" s="1"/>
  <c r="B4" i="12" s="1"/>
</calcChain>
</file>

<file path=xl/sharedStrings.xml><?xml version="1.0" encoding="utf-8"?>
<sst xmlns="http://schemas.openxmlformats.org/spreadsheetml/2006/main" count="119" uniqueCount="43">
  <si>
    <t>This file presents data for the Hutchins Center Fiscal Impact Measure Breakdown.</t>
  </si>
  <si>
    <t>Table 1 breaks down the components of the FIM for the current quarter and our forecast for the next eight quarters. For purchases, it shows how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</si>
  <si>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</si>
  <si>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Table 1: Breakdown of FIM by component</t>
  </si>
  <si>
    <t>Total</t>
  </si>
  <si>
    <t>Purchases</t>
  </si>
  <si>
    <t>Taxes Transfers and Subsidies (includes supply side and uncertainty effects)</t>
  </si>
  <si>
    <t>Taxes</t>
  </si>
  <si>
    <t>Transfers</t>
  </si>
  <si>
    <t>Supply Side</t>
  </si>
  <si>
    <t>Subcomponents of Federal Purchases</t>
  </si>
  <si>
    <t>Subcomponents of Taxes</t>
  </si>
  <si>
    <t>Subcomponents of Transfers</t>
  </si>
  <si>
    <t>Federal</t>
  </si>
  <si>
    <t>State and Local</t>
  </si>
  <si>
    <t>OBBBA</t>
  </si>
  <si>
    <t>Government Shutdown</t>
  </si>
  <si>
    <t>Other</t>
  </si>
  <si>
    <t>Tariffs</t>
  </si>
  <si>
    <t>IRA/CHIPS</t>
  </si>
  <si>
    <t>Supply Side Effects of OBBBA</t>
  </si>
  <si>
    <t>2025 Q4</t>
  </si>
  <si>
    <t>2026 Q1</t>
  </si>
  <si>
    <t>2026 Q2</t>
  </si>
  <si>
    <t>2026 Q3</t>
  </si>
  <si>
    <t>2026 Q4</t>
  </si>
  <si>
    <t>2027 Q1</t>
  </si>
  <si>
    <t>2027 Q2</t>
  </si>
  <si>
    <t>2027 Q3</t>
  </si>
  <si>
    <t>2027 Q4</t>
  </si>
  <si>
    <t>Table 2: Decomposing FIM into effects of OBBBA, other supply side effects, tariffs and tariff uncertainty, and underlying FIM</t>
  </si>
  <si>
    <t>Components of the Underlying FIM</t>
  </si>
  <si>
    <t>Underlying FIM</t>
  </si>
  <si>
    <t>Underlying FIM Purchases</t>
  </si>
  <si>
    <t>Underlying FIM Net Transfers</t>
  </si>
  <si>
    <t>Government shutdown</t>
  </si>
  <si>
    <t>Delta Table 1: Changes to Table 1 from Last FIM</t>
  </si>
  <si>
    <t>Delta Table 2: Changes to Table 2 from Last FIM</t>
  </si>
  <si>
    <t>2028 Q1</t>
  </si>
  <si>
    <t>IRA, CHIPS</t>
  </si>
  <si>
    <t>Tariff Rebates</t>
  </si>
  <si>
    <t>Delta Table 1 shows the changes to Table 1 from the last time the FIM was updated on May 29, 2026.</t>
  </si>
  <si>
    <t>Delta Table 2 shows the changes to Table 2 from the last time the FIM was updated on May 29,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</si>
</sst>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
      <sz val="12"/>
      <color rgb="FF000000"/>
      <name val="Calibri"/>
      <family val="2"/>
      <scheme val="minor"/>
    </font>
    <font>
      <sz val="8"/>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8">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wrapText="1"/>
    </xf>
    <xf numFmtId="2" fontId="2" fillId="0" borderId="2"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 xfId="0" applyNumberFormat="1" applyFont="1" applyBorder="1" applyAlignment="1">
      <alignment horizontal="center"/>
    </xf>
    <xf numFmtId="2" fontId="1" fillId="0" borderId="0" xfId="0" applyNumberFormat="1"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tabSelected="1" zoomScaleNormal="100" workbookViewId="0"/>
  </sheetViews>
  <sheetFormatPr defaultRowHeight="14.5" x14ac:dyDescent="0.35"/>
  <cols>
    <col min="1" max="1" width="99.1796875" customWidth="1"/>
  </cols>
  <sheetData>
    <row r="1" spans="1:1" ht="15.5" x14ac:dyDescent="0.35">
      <c r="A1" s="24" t="s">
        <v>0</v>
      </c>
    </row>
    <row r="2" spans="1:1" x14ac:dyDescent="0.35">
      <c r="A2" s="14"/>
    </row>
    <row r="3" spans="1:1" ht="58" x14ac:dyDescent="0.35">
      <c r="A3" s="15" t="s">
        <v>1</v>
      </c>
    </row>
    <row r="4" spans="1:1" ht="49.5" customHeight="1" x14ac:dyDescent="0.35">
      <c r="A4" s="15" t="s">
        <v>2</v>
      </c>
    </row>
    <row r="5" spans="1:1" x14ac:dyDescent="0.35">
      <c r="A5" t="s">
        <v>41</v>
      </c>
    </row>
    <row r="6" spans="1:1" x14ac:dyDescent="0.35">
      <c r="A6"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Y17"/>
  <sheetViews>
    <sheetView zoomScaleNormal="100" workbookViewId="0">
      <pane xSplit="2" ySplit="1" topLeftCell="C2" activePane="bottomRight" state="frozen"/>
      <selection pane="topRight" activeCell="C1" sqref="C1"/>
      <selection pane="bottomLeft" activeCell="A5" sqref="A5"/>
      <selection pane="bottomRight" activeCell="B11" sqref="B11"/>
    </sheetView>
  </sheetViews>
  <sheetFormatPr defaultColWidth="8.7265625" defaultRowHeight="15.5" x14ac:dyDescent="0.35"/>
  <cols>
    <col min="1" max="1" width="10.54296875" style="1" customWidth="1"/>
    <col min="2" max="2" width="8.7265625" style="1"/>
    <col min="3" max="3" width="3"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81640625" style="1" bestFit="1" customWidth="1"/>
    <col min="12" max="12" width="2.54296875" style="1" customWidth="1"/>
    <col min="13" max="13" width="10.26953125" style="1" customWidth="1"/>
    <col min="14" max="17" width="12.81640625" style="1" customWidth="1"/>
    <col min="18" max="18" width="2.54296875" style="1" customWidth="1"/>
    <col min="19" max="19" width="15.1796875"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v>
      </c>
      <c r="B1" s="11"/>
      <c r="C1" s="11"/>
      <c r="D1" s="11"/>
      <c r="E1" s="11"/>
    </row>
    <row r="2" spans="1:25" ht="46.5" x14ac:dyDescent="0.35">
      <c r="B2" s="16" t="s">
        <v>4</v>
      </c>
      <c r="D2" s="34" t="s">
        <v>5</v>
      </c>
      <c r="E2" s="34"/>
      <c r="F2" s="34"/>
      <c r="G2" s="34"/>
      <c r="H2" s="34"/>
      <c r="I2" s="34"/>
      <c r="K2" s="16" t="s">
        <v>6</v>
      </c>
      <c r="M2" s="34" t="s">
        <v>7</v>
      </c>
      <c r="N2" s="35"/>
      <c r="O2" s="35"/>
      <c r="P2" s="35"/>
      <c r="Q2" s="35"/>
      <c r="R2" s="7"/>
      <c r="S2" s="34" t="s">
        <v>8</v>
      </c>
      <c r="T2" s="35"/>
      <c r="U2" s="35"/>
      <c r="W2" s="31" t="s">
        <v>9</v>
      </c>
      <c r="X2" s="31"/>
      <c r="Y2" s="31"/>
    </row>
    <row r="3" spans="1:25" x14ac:dyDescent="0.35">
      <c r="D3" s="6" t="s">
        <v>4</v>
      </c>
      <c r="G3" s="33" t="s">
        <v>10</v>
      </c>
      <c r="H3" s="33"/>
      <c r="I3" s="33"/>
      <c r="M3" s="2" t="s">
        <v>4</v>
      </c>
      <c r="N3" s="33" t="s">
        <v>11</v>
      </c>
      <c r="O3" s="33"/>
      <c r="P3" s="33"/>
      <c r="Q3" s="33"/>
      <c r="R3" s="8"/>
      <c r="S3" s="2" t="s">
        <v>4</v>
      </c>
      <c r="T3" s="32" t="s">
        <v>12</v>
      </c>
      <c r="U3" s="32"/>
      <c r="W3" s="2" t="s">
        <v>4</v>
      </c>
      <c r="X3" s="32"/>
      <c r="Y3" s="32"/>
    </row>
    <row r="4" spans="1:25" s="3" customFormat="1" ht="46.5" x14ac:dyDescent="0.35">
      <c r="E4" s="10" t="s">
        <v>13</v>
      </c>
      <c r="F4" s="3" t="s">
        <v>14</v>
      </c>
      <c r="G4" s="3" t="s">
        <v>15</v>
      </c>
      <c r="H4" s="3" t="s">
        <v>16</v>
      </c>
      <c r="I4" s="3" t="s">
        <v>17</v>
      </c>
      <c r="M4" s="6"/>
      <c r="N4" s="3" t="s">
        <v>15</v>
      </c>
      <c r="O4" s="3" t="s">
        <v>18</v>
      </c>
      <c r="P4" s="3" t="s">
        <v>40</v>
      </c>
      <c r="Q4" s="3" t="s">
        <v>17</v>
      </c>
      <c r="T4" s="3" t="s">
        <v>15</v>
      </c>
      <c r="U4" s="3" t="s">
        <v>17</v>
      </c>
      <c r="X4" s="3" t="s">
        <v>19</v>
      </c>
      <c r="Y4" s="3" t="s">
        <v>20</v>
      </c>
    </row>
    <row r="5" spans="1:25" x14ac:dyDescent="0.35">
      <c r="A5" s="1" t="s">
        <v>21</v>
      </c>
      <c r="B5" s="18">
        <v>-1.2242413366668301</v>
      </c>
      <c r="C5" s="17"/>
      <c r="D5" s="18">
        <f t="shared" ref="D5:D14" si="0">E5+F5</f>
        <v>-1.3177426627735822</v>
      </c>
      <c r="E5" s="4">
        <v>-1.2443727759132699</v>
      </c>
      <c r="F5" s="4">
        <v>-7.3369886860312303E-2</v>
      </c>
      <c r="G5" s="25">
        <v>0.10721820504980006</v>
      </c>
      <c r="H5" s="4">
        <v>-1</v>
      </c>
      <c r="I5" s="9">
        <f t="shared" ref="I5:I14" si="1">E5-G5-H5</f>
        <v>-0.35159098096306995</v>
      </c>
      <c r="J5" s="17"/>
      <c r="K5" s="18">
        <f t="shared" ref="K5:K14" si="2">M5+S5+W5</f>
        <v>9.268180141000501E-2</v>
      </c>
      <c r="L5" s="17"/>
      <c r="M5" s="26">
        <v>-0.37884772624153101</v>
      </c>
      <c r="N5" s="4">
        <v>0.19879984295733594</v>
      </c>
      <c r="O5" s="4">
        <v>-0.27768852375160297</v>
      </c>
      <c r="P5" s="4">
        <v>0</v>
      </c>
      <c r="Q5" s="9">
        <f t="shared" ref="Q5:Q14" si="3">M5-N5-O5-P5</f>
        <v>-0.29995904544726398</v>
      </c>
      <c r="R5" s="4"/>
      <c r="S5" s="26">
        <v>0.32904638986324403</v>
      </c>
      <c r="T5" s="4">
        <v>-7.7042373382864016E-2</v>
      </c>
      <c r="U5" s="9">
        <f t="shared" ref="U5:U12" si="4">S5-T5</f>
        <v>0.40608876324610804</v>
      </c>
      <c r="W5" s="27">
        <f t="shared" ref="W5:W14" si="5">X5+Y5</f>
        <v>0.142483137788292</v>
      </c>
      <c r="X5" s="4">
        <v>0.142483137788292</v>
      </c>
      <c r="Y5" s="9">
        <v>0</v>
      </c>
    </row>
    <row r="6" spans="1:25" x14ac:dyDescent="0.35">
      <c r="A6" s="1" t="s">
        <v>22</v>
      </c>
      <c r="B6" s="18">
        <v>0.882341794550067</v>
      </c>
      <c r="C6" s="17"/>
      <c r="D6" s="18">
        <f t="shared" si="0"/>
        <v>0.37274152381774495</v>
      </c>
      <c r="E6" s="4">
        <v>0.44027877139031202</v>
      </c>
      <c r="F6" s="4">
        <v>-6.75372475725671E-2</v>
      </c>
      <c r="G6" s="25">
        <v>0.20781064721154097</v>
      </c>
      <c r="H6" s="4">
        <v>1.1000000000000001</v>
      </c>
      <c r="I6" s="9">
        <f t="shared" si="1"/>
        <v>-0.86753187582122904</v>
      </c>
      <c r="J6" s="17"/>
      <c r="K6" s="18">
        <f t="shared" si="2"/>
        <v>0.51131667756754873</v>
      </c>
      <c r="L6" s="17"/>
      <c r="M6" s="26">
        <v>0.206957205501861</v>
      </c>
      <c r="N6" s="4">
        <v>0.52365204165539525</v>
      </c>
      <c r="O6" s="4">
        <v>-0.18697642327032349</v>
      </c>
      <c r="P6" s="4">
        <v>0</v>
      </c>
      <c r="Q6" s="9">
        <f t="shared" si="3"/>
        <v>-0.12971841288321073</v>
      </c>
      <c r="R6" s="4"/>
      <c r="S6" s="26">
        <v>-6.9609575802808299E-2</v>
      </c>
      <c r="T6" s="4">
        <v>-5.3981092403922015E-2</v>
      </c>
      <c r="U6" s="9">
        <f t="shared" si="4"/>
        <v>-1.5628483398886284E-2</v>
      </c>
      <c r="W6" s="27">
        <f t="shared" si="5"/>
        <v>0.373969047868496</v>
      </c>
      <c r="X6" s="4">
        <v>0.313969047868496</v>
      </c>
      <c r="Y6" s="9">
        <v>0.06</v>
      </c>
    </row>
    <row r="7" spans="1:25" x14ac:dyDescent="0.35">
      <c r="A7" s="1" t="s">
        <v>23</v>
      </c>
      <c r="B7" s="18">
        <v>-0.10458372948715899</v>
      </c>
      <c r="C7" s="17"/>
      <c r="D7" s="18">
        <f t="shared" si="0"/>
        <v>-0.423103802211656</v>
      </c>
      <c r="E7" s="4">
        <v>-0.24582809166952699</v>
      </c>
      <c r="F7" s="4">
        <v>-0.17727571054212901</v>
      </c>
      <c r="G7" s="25">
        <v>0.11553895556373803</v>
      </c>
      <c r="H7" s="4">
        <v>0</v>
      </c>
      <c r="I7" s="9">
        <f t="shared" si="1"/>
        <v>-0.36136704723326502</v>
      </c>
      <c r="J7" s="17"/>
      <c r="K7" s="18">
        <f t="shared" si="2"/>
        <v>0.31785309244676596</v>
      </c>
      <c r="L7" s="17"/>
      <c r="M7" s="26">
        <v>0.21608712413022299</v>
      </c>
      <c r="N7" s="4">
        <v>0.50693322549689035</v>
      </c>
      <c r="O7" s="4">
        <v>-5.3090297376100701E-2</v>
      </c>
      <c r="P7" s="4">
        <v>0.1302244287440904</v>
      </c>
      <c r="Q7" s="9">
        <f t="shared" si="3"/>
        <v>-0.36798023273465702</v>
      </c>
      <c r="R7" s="4"/>
      <c r="S7" s="26">
        <v>-0.210068495709401</v>
      </c>
      <c r="T7" s="4">
        <v>-5.2459904741132588E-2</v>
      </c>
      <c r="U7" s="9">
        <f t="shared" si="4"/>
        <v>-0.1576085909682684</v>
      </c>
      <c r="W7" s="27">
        <f t="shared" si="5"/>
        <v>0.311834464025944</v>
      </c>
      <c r="X7" s="4">
        <v>0.251834464025944</v>
      </c>
      <c r="Y7" s="9">
        <v>0.06</v>
      </c>
    </row>
    <row r="8" spans="1:25" x14ac:dyDescent="0.35">
      <c r="A8" s="1" t="s">
        <v>24</v>
      </c>
      <c r="B8" s="18">
        <v>-0.30311653004540001</v>
      </c>
      <c r="C8" s="17"/>
      <c r="D8" s="18">
        <f t="shared" si="0"/>
        <v>-0.48184982138578603</v>
      </c>
      <c r="E8" s="4">
        <v>-0.305721872067719</v>
      </c>
      <c r="F8" s="4">
        <v>-0.176127949318067</v>
      </c>
      <c r="G8" s="25">
        <v>6.4685875013442001E-2</v>
      </c>
      <c r="H8" s="4">
        <v>-0.1</v>
      </c>
      <c r="I8" s="9">
        <f t="shared" si="1"/>
        <v>-0.270407747081161</v>
      </c>
      <c r="J8" s="17"/>
      <c r="K8" s="18">
        <f t="shared" si="2"/>
        <v>0.1785687846696466</v>
      </c>
      <c r="L8" s="17"/>
      <c r="M8" s="26">
        <v>0.15399750274061899</v>
      </c>
      <c r="N8" s="4">
        <v>0.28886868888245609</v>
      </c>
      <c r="O8" s="4">
        <v>-6.8619953535890899E-2</v>
      </c>
      <c r="P8" s="4">
        <v>0.1231572800136581</v>
      </c>
      <c r="Q8" s="9">
        <f t="shared" si="3"/>
        <v>-0.18940851261960429</v>
      </c>
      <c r="R8" s="4"/>
      <c r="S8" s="26">
        <v>-0.11344944776243</v>
      </c>
      <c r="T8" s="4">
        <v>-5.0963161238670812E-2</v>
      </c>
      <c r="U8" s="9">
        <f t="shared" si="4"/>
        <v>-6.2486286523759191E-2</v>
      </c>
      <c r="W8" s="27">
        <f t="shared" si="5"/>
        <v>0.13802072969145759</v>
      </c>
      <c r="X8" s="4">
        <v>7.8020729691457597E-2</v>
      </c>
      <c r="Y8" s="9">
        <v>0.06</v>
      </c>
    </row>
    <row r="9" spans="1:25" x14ac:dyDescent="0.35">
      <c r="A9" s="1" t="s">
        <v>25</v>
      </c>
      <c r="B9" s="18">
        <v>-0.39066596945538301</v>
      </c>
      <c r="C9" s="17"/>
      <c r="D9" s="18">
        <f t="shared" si="0"/>
        <v>-0.30593949787413099</v>
      </c>
      <c r="E9" s="4">
        <v>-0.10611575140047801</v>
      </c>
      <c r="F9" s="4">
        <v>-0.199823746473653</v>
      </c>
      <c r="G9" s="25">
        <v>-5.4281453748960123E-3</v>
      </c>
      <c r="H9" s="4">
        <v>0</v>
      </c>
      <c r="I9" s="9">
        <f t="shared" si="1"/>
        <v>-0.10068760602558199</v>
      </c>
      <c r="J9" s="17"/>
      <c r="K9" s="18">
        <f t="shared" si="2"/>
        <v>-8.4747879932305092E-2</v>
      </c>
      <c r="L9" s="17"/>
      <c r="M9" s="26">
        <v>-1.07229127488918E-2</v>
      </c>
      <c r="N9" s="4">
        <v>0.28226065289242247</v>
      </c>
      <c r="O9" s="4">
        <v>-0.12297404491783989</v>
      </c>
      <c r="P9" s="4">
        <v>-9.7799722802010998E-3</v>
      </c>
      <c r="Q9" s="9">
        <f t="shared" si="3"/>
        <v>-0.16022954844327328</v>
      </c>
      <c r="R9" s="4"/>
      <c r="S9" s="26">
        <v>-8.1672872501312596E-2</v>
      </c>
      <c r="T9" s="4">
        <v>-8.5867201991901398E-2</v>
      </c>
      <c r="U9" s="9">
        <f t="shared" si="4"/>
        <v>4.1943294905888023E-3</v>
      </c>
      <c r="W9" s="27">
        <f t="shared" si="5"/>
        <v>7.6479053178993006E-3</v>
      </c>
      <c r="X9" s="4">
        <v>-5.2352094682100697E-2</v>
      </c>
      <c r="Y9" s="9">
        <v>0.06</v>
      </c>
    </row>
    <row r="10" spans="1:25" x14ac:dyDescent="0.35">
      <c r="A10" s="1" t="s">
        <v>26</v>
      </c>
      <c r="B10" s="18">
        <v>-0.75563798398335003</v>
      </c>
      <c r="C10" s="17"/>
      <c r="D10" s="18">
        <f t="shared" si="0"/>
        <v>-0.29926507199663799</v>
      </c>
      <c r="E10" s="4">
        <v>-0.113164913190188</v>
      </c>
      <c r="F10" s="4">
        <v>-0.18610015880645001</v>
      </c>
      <c r="G10" s="25">
        <v>-7.6241491499750014E-3</v>
      </c>
      <c r="H10" s="4">
        <v>0</v>
      </c>
      <c r="I10" s="9">
        <f t="shared" si="1"/>
        <v>-0.10554076404021299</v>
      </c>
      <c r="J10" s="17"/>
      <c r="K10" s="18">
        <f t="shared" si="2"/>
        <v>-0.45671288539503552</v>
      </c>
      <c r="L10" s="17"/>
      <c r="M10" s="26">
        <v>-0.240873661602622</v>
      </c>
      <c r="N10" s="4">
        <v>0.41531322672398002</v>
      </c>
      <c r="O10" s="4">
        <v>-0.12356936103660199</v>
      </c>
      <c r="P10" s="4">
        <v>-9.5864404344534991E-3</v>
      </c>
      <c r="Q10" s="9">
        <f t="shared" si="3"/>
        <v>-0.52303108685554656</v>
      </c>
      <c r="R10" s="4"/>
      <c r="S10" s="26">
        <v>-8.6565258566695408E-3</v>
      </c>
      <c r="T10" s="4">
        <v>-9.9962456757422255E-2</v>
      </c>
      <c r="U10" s="9">
        <f t="shared" si="4"/>
        <v>9.1305930900752716E-2</v>
      </c>
      <c r="W10" s="27">
        <f t="shared" si="5"/>
        <v>-0.20718269793574401</v>
      </c>
      <c r="X10" s="4">
        <v>-0.26718269793574401</v>
      </c>
      <c r="Y10" s="9">
        <v>0.06</v>
      </c>
    </row>
    <row r="11" spans="1:25" x14ac:dyDescent="0.35">
      <c r="A11" s="1" t="s">
        <v>27</v>
      </c>
      <c r="B11" s="18">
        <v>-0.63570039931497102</v>
      </c>
      <c r="C11" s="17"/>
      <c r="D11" s="18">
        <f t="shared" si="0"/>
        <v>-0.27746535420919682</v>
      </c>
      <c r="E11" s="4">
        <v>-9.6835147016300804E-2</v>
      </c>
      <c r="F11" s="4">
        <v>-0.18063020719289599</v>
      </c>
      <c r="G11" s="25">
        <v>-6.7573908328201066E-3</v>
      </c>
      <c r="H11" s="4">
        <v>0</v>
      </c>
      <c r="I11" s="9">
        <f t="shared" si="1"/>
        <v>-9.0077756183480698E-2</v>
      </c>
      <c r="J11" s="17"/>
      <c r="K11" s="18">
        <f t="shared" si="2"/>
        <v>-0.35895605438382439</v>
      </c>
      <c r="L11" s="17"/>
      <c r="M11" s="26">
        <v>-9.45554550633428E-2</v>
      </c>
      <c r="N11" s="4">
        <v>0.4057090400197218</v>
      </c>
      <c r="O11" s="4">
        <v>3.0835255336810197E-3</v>
      </c>
      <c r="P11" s="4">
        <v>-9.4211056322935013E-3</v>
      </c>
      <c r="Q11" s="9">
        <f t="shared" si="3"/>
        <v>-0.49392691498445207</v>
      </c>
      <c r="R11" s="4"/>
      <c r="S11" s="26">
        <v>3.9842780552870397E-2</v>
      </c>
      <c r="T11" s="4">
        <v>-9.360550407263378E-2</v>
      </c>
      <c r="U11" s="9">
        <f t="shared" si="4"/>
        <v>0.13344828462550418</v>
      </c>
      <c r="W11" s="27">
        <f t="shared" si="5"/>
        <v>-0.30424337987335198</v>
      </c>
      <c r="X11" s="4">
        <v>-0.36424337987335198</v>
      </c>
      <c r="Y11" s="9">
        <v>0.06</v>
      </c>
    </row>
    <row r="12" spans="1:25" x14ac:dyDescent="0.35">
      <c r="A12" s="1" t="s">
        <v>28</v>
      </c>
      <c r="B12" s="18">
        <v>-0.57976727603070199</v>
      </c>
      <c r="D12" s="18">
        <f t="shared" si="0"/>
        <v>-0.29132161806027501</v>
      </c>
      <c r="E12" s="4">
        <v>-0.10341393775405799</v>
      </c>
      <c r="F12" s="4">
        <v>-0.18790768030621699</v>
      </c>
      <c r="G12" s="25">
        <v>-7.0858850176907101E-3</v>
      </c>
      <c r="H12" s="4">
        <v>0</v>
      </c>
      <c r="I12" s="9">
        <f t="shared" si="1"/>
        <v>-9.6328052736367284E-2</v>
      </c>
      <c r="J12" s="4"/>
      <c r="K12" s="18">
        <f t="shared" si="2"/>
        <v>-0.2889018935932543</v>
      </c>
      <c r="L12" s="4"/>
      <c r="M12" s="26">
        <v>0.13683355727548399</v>
      </c>
      <c r="N12" s="4">
        <v>0.24402937346095277</v>
      </c>
      <c r="O12" s="4">
        <v>4.6540645766720699E-2</v>
      </c>
      <c r="P12" s="4">
        <v>-9.2937361430736019E-3</v>
      </c>
      <c r="Q12" s="9">
        <f t="shared" si="3"/>
        <v>-0.14444272580911588</v>
      </c>
      <c r="R12" s="4"/>
      <c r="S12" s="26">
        <v>-3.88590418499953E-2</v>
      </c>
      <c r="T12" s="4">
        <v>-8.7670944870807607E-2</v>
      </c>
      <c r="U12" s="9">
        <f t="shared" si="4"/>
        <v>4.8811903020812307E-2</v>
      </c>
      <c r="W12" s="27">
        <f t="shared" si="5"/>
        <v>-0.38687640901874298</v>
      </c>
      <c r="X12" s="4">
        <v>-0.38687640901874298</v>
      </c>
      <c r="Y12" s="9">
        <v>0</v>
      </c>
    </row>
    <row r="13" spans="1:25" x14ac:dyDescent="0.35">
      <c r="A13" s="1" t="s">
        <v>29</v>
      </c>
      <c r="B13" s="18">
        <v>-0.58972015032460301</v>
      </c>
      <c r="C13" s="17"/>
      <c r="D13" s="18">
        <f t="shared" si="0"/>
        <v>-0.35515459125348403</v>
      </c>
      <c r="E13" s="4">
        <v>-0.170772730331231</v>
      </c>
      <c r="F13" s="4">
        <v>-0.184381860922253</v>
      </c>
      <c r="G13" s="25">
        <v>-7.1427005629469964E-3</v>
      </c>
      <c r="H13" s="4">
        <v>0</v>
      </c>
      <c r="I13" s="9">
        <f t="shared" si="1"/>
        <v>-0.163630029768284</v>
      </c>
      <c r="K13" s="18">
        <f t="shared" si="2"/>
        <v>-0.23523179984386988</v>
      </c>
      <c r="L13" s="4"/>
      <c r="M13" s="26">
        <v>0.17686599722341401</v>
      </c>
      <c r="N13" s="4">
        <v>0.23867004118819241</v>
      </c>
      <c r="O13" s="4">
        <v>6.6262514254487703E-2</v>
      </c>
      <c r="P13" s="4">
        <v>-9.1545921236896033E-3</v>
      </c>
      <c r="Q13" s="9">
        <f t="shared" si="3"/>
        <v>-0.1189119660955765</v>
      </c>
      <c r="R13" s="4"/>
      <c r="S13" s="26">
        <v>1.7115256128579101E-2</v>
      </c>
      <c r="T13" s="4">
        <v>-9.49384998222082E-2</v>
      </c>
      <c r="U13" s="9">
        <f>S13-T13</f>
        <v>0.1120537559507873</v>
      </c>
      <c r="W13" s="27">
        <f t="shared" si="5"/>
        <v>-0.429213053195863</v>
      </c>
      <c r="X13" s="4">
        <v>-0.429213053195863</v>
      </c>
      <c r="Y13" s="9">
        <v>0</v>
      </c>
    </row>
    <row r="14" spans="1:25" x14ac:dyDescent="0.35">
      <c r="A14" s="1" t="s">
        <v>38</v>
      </c>
      <c r="B14" s="18">
        <v>-1.0369843558824301</v>
      </c>
      <c r="D14" s="18">
        <f t="shared" si="0"/>
        <v>-0.387147492582402</v>
      </c>
      <c r="E14" s="4">
        <v>-0.20368244109487901</v>
      </c>
      <c r="F14" s="4">
        <v>-0.18346505148752301</v>
      </c>
      <c r="G14" s="28">
        <v>-7.3890013420450096E-3</v>
      </c>
      <c r="H14" s="4">
        <v>0</v>
      </c>
      <c r="I14" s="9">
        <f t="shared" si="1"/>
        <v>-0.196293439752834</v>
      </c>
      <c r="K14" s="18">
        <f t="shared" si="2"/>
        <v>-0.65044599133488912</v>
      </c>
      <c r="L14" s="4"/>
      <c r="M14" s="26">
        <v>1.09545508058604E-2</v>
      </c>
      <c r="N14" s="25">
        <v>4.3759904694448674E-2</v>
      </c>
      <c r="O14" s="4">
        <v>4.9599228577114698E-2</v>
      </c>
      <c r="P14" s="4">
        <v>-9.0361920061469009E-3</v>
      </c>
      <c r="Q14" s="9">
        <f t="shared" si="3"/>
        <v>-7.3368390459556079E-2</v>
      </c>
      <c r="R14" s="4"/>
      <c r="S14" s="26">
        <v>-4.3810380536744499E-2</v>
      </c>
      <c r="T14" s="25">
        <v>-0.106977689721723</v>
      </c>
      <c r="U14" s="9">
        <f>S14-T14</f>
        <v>6.316730918497851E-2</v>
      </c>
      <c r="V14" s="17"/>
      <c r="W14" s="27">
        <f t="shared" si="5"/>
        <v>-0.61759016160400504</v>
      </c>
      <c r="X14" s="4">
        <v>-0.61759016160400504</v>
      </c>
      <c r="Y14" s="9">
        <v>0</v>
      </c>
    </row>
    <row r="15" spans="1:25" x14ac:dyDescent="0.35">
      <c r="A15" s="17"/>
      <c r="B15" s="20"/>
      <c r="D15" s="20"/>
      <c r="E15" s="4"/>
      <c r="F15" s="4"/>
      <c r="H15" s="4"/>
      <c r="K15" s="20"/>
      <c r="L15" s="4"/>
      <c r="M15" s="4"/>
      <c r="R15" s="4"/>
      <c r="S15" s="4"/>
      <c r="T15" s="4"/>
      <c r="U15" s="4"/>
      <c r="V15" s="17"/>
      <c r="W15" s="19"/>
      <c r="X15" s="4"/>
      <c r="Y15" s="4"/>
    </row>
    <row r="16" spans="1:25" x14ac:dyDescent="0.35">
      <c r="D16" s="17"/>
      <c r="E16" s="4"/>
    </row>
    <row r="17" spans="4:4" x14ac:dyDescent="0.35">
      <c r="D17" s="17"/>
    </row>
  </sheetData>
  <mergeCells count="8">
    <mergeCell ref="W2:Y2"/>
    <mergeCell ref="X3:Y3"/>
    <mergeCell ref="G3:I3"/>
    <mergeCell ref="N3:Q3"/>
    <mergeCell ref="T3:U3"/>
    <mergeCell ref="D2:I2"/>
    <mergeCell ref="M2:Q2"/>
    <mergeCell ref="S2:U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5"/>
  <sheetViews>
    <sheetView workbookViewId="0">
      <selection activeCell="A7" sqref="A7"/>
    </sheetView>
  </sheetViews>
  <sheetFormatPr defaultColWidth="8.7265625"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1" t="s">
        <v>30</v>
      </c>
      <c r="B1" s="11"/>
      <c r="C1" s="11"/>
      <c r="D1" s="12"/>
      <c r="E1" s="12"/>
      <c r="F1" s="12"/>
      <c r="G1" s="12"/>
      <c r="H1" s="12"/>
      <c r="I1" s="13"/>
      <c r="J1" s="12"/>
    </row>
    <row r="2" spans="1:10" x14ac:dyDescent="0.35">
      <c r="A2" s="11"/>
      <c r="B2" s="11"/>
      <c r="C2" s="11"/>
      <c r="D2" s="30" t="s">
        <v>31</v>
      </c>
      <c r="E2" s="30"/>
      <c r="F2" s="12"/>
      <c r="G2" s="12"/>
      <c r="H2" s="12"/>
      <c r="I2" s="13"/>
      <c r="J2" s="12"/>
    </row>
    <row r="3" spans="1:10" ht="31" x14ac:dyDescent="0.35">
      <c r="A3" s="3"/>
      <c r="B3" s="3" t="s">
        <v>4</v>
      </c>
      <c r="C3" s="5" t="s">
        <v>32</v>
      </c>
      <c r="D3" s="3" t="s">
        <v>33</v>
      </c>
      <c r="E3" s="3" t="s">
        <v>34</v>
      </c>
      <c r="F3" s="3" t="s">
        <v>15</v>
      </c>
      <c r="G3" s="3" t="s">
        <v>18</v>
      </c>
      <c r="H3" s="3" t="s">
        <v>39</v>
      </c>
      <c r="I3" s="3" t="s">
        <v>35</v>
      </c>
      <c r="J3" s="3"/>
    </row>
    <row r="4" spans="1:10" x14ac:dyDescent="0.35">
      <c r="A4" s="1" t="s">
        <v>21</v>
      </c>
      <c r="B4" s="4">
        <f t="shared" ref="B4:B13" si="0">C4+SUM(F4:I4)</f>
        <v>-1.2250608613635772</v>
      </c>
      <c r="C4" s="4">
        <f t="shared" ref="C4:C10" si="1">D4+E4</f>
        <v>-0.31883115002453821</v>
      </c>
      <c r="D4" s="19">
        <f>'Table 1'!F5+'Table 1'!I5</f>
        <v>-0.42496086782338227</v>
      </c>
      <c r="E4" s="19">
        <f>'Table 1'!Q5+'Table 1'!U5</f>
        <v>0.10612971779884406</v>
      </c>
      <c r="F4" s="4">
        <f>'Table 1'!G5+'Table 1'!N5+'Table 1'!T5+'Table 1'!Y5</f>
        <v>0.22897567462427199</v>
      </c>
      <c r="G4" s="4">
        <f>'Table 1'!O5</f>
        <v>-0.27768852375160297</v>
      </c>
      <c r="H4" s="4">
        <f>'Table 1'!X5</f>
        <v>0.142483137788292</v>
      </c>
      <c r="I4" s="19">
        <f>'Table 1'!H5</f>
        <v>-1</v>
      </c>
      <c r="J4" s="4"/>
    </row>
    <row r="5" spans="1:10" x14ac:dyDescent="0.35">
      <c r="A5" s="1" t="s">
        <v>22</v>
      </c>
      <c r="B5" s="4">
        <f t="shared" si="0"/>
        <v>0.88405820138529356</v>
      </c>
      <c r="C5" s="4">
        <f t="shared" si="1"/>
        <v>-1.0804160196758932</v>
      </c>
      <c r="D5" s="19">
        <f>'Table 1'!F6+'Table 1'!I6</f>
        <v>-0.93506912339379611</v>
      </c>
      <c r="E5" s="19">
        <f>'Table 1'!Q6+'Table 1'!U6</f>
        <v>-0.14534689628209702</v>
      </c>
      <c r="F5" s="4">
        <f>'Table 1'!G6+'Table 1'!N6+'Table 1'!T6+'Table 1'!Y6</f>
        <v>0.73748159646301414</v>
      </c>
      <c r="G5" s="4">
        <f>'Table 1'!O6</f>
        <v>-0.18697642327032349</v>
      </c>
      <c r="H5" s="4">
        <f>'Table 1'!X6</f>
        <v>0.313969047868496</v>
      </c>
      <c r="I5" s="19">
        <f>'Table 1'!H6</f>
        <v>1.1000000000000001</v>
      </c>
      <c r="J5" s="4"/>
    </row>
    <row r="6" spans="1:10" s="8" customFormat="1" x14ac:dyDescent="0.35">
      <c r="A6" s="1" t="s">
        <v>23</v>
      </c>
      <c r="B6" s="4">
        <f t="shared" si="0"/>
        <v>-0.23547513850898039</v>
      </c>
      <c r="C6" s="4">
        <f t="shared" si="1"/>
        <v>-1.0642315814783194</v>
      </c>
      <c r="D6" s="19">
        <f>'Table 1'!F7+'Table 1'!I7</f>
        <v>-0.53864275777539405</v>
      </c>
      <c r="E6" s="19">
        <f>'Table 1'!Q7+'Table 1'!U7</f>
        <v>-0.52558882370292537</v>
      </c>
      <c r="F6" s="4">
        <f>'Table 1'!G7+'Table 1'!N7+'Table 1'!T7+'Table 1'!Y7</f>
        <v>0.63001227631949575</v>
      </c>
      <c r="G6" s="4">
        <f>'Table 1'!O7</f>
        <v>-5.3090297376100701E-2</v>
      </c>
      <c r="H6" s="4">
        <f>'Table 1'!X7</f>
        <v>0.251834464025944</v>
      </c>
      <c r="I6" s="19">
        <f>'Table 1'!H7</f>
        <v>0</v>
      </c>
      <c r="J6" s="29"/>
    </row>
    <row r="7" spans="1:10" s="8" customFormat="1" x14ac:dyDescent="0.35">
      <c r="A7" s="1" t="s">
        <v>24</v>
      </c>
      <c r="B7" s="4">
        <f t="shared" si="0"/>
        <v>-0.42643831672979748</v>
      </c>
      <c r="C7" s="4">
        <f t="shared" si="1"/>
        <v>-0.69843049554259151</v>
      </c>
      <c r="D7" s="19">
        <f>'Table 1'!F8+'Table 1'!I8</f>
        <v>-0.44653569639922797</v>
      </c>
      <c r="E7" s="19">
        <f>'Table 1'!Q8+'Table 1'!U8</f>
        <v>-0.25189479914336349</v>
      </c>
      <c r="F7" s="4">
        <f>'Table 1'!G8+'Table 1'!N8+'Table 1'!T8+'Table 1'!Y8</f>
        <v>0.36259140265722728</v>
      </c>
      <c r="G7" s="4">
        <f>'Table 1'!O8</f>
        <v>-6.8619953535890899E-2</v>
      </c>
      <c r="H7" s="4">
        <f>'Table 1'!X8</f>
        <v>7.8020729691457597E-2</v>
      </c>
      <c r="I7" s="19">
        <f>'Table 1'!H8</f>
        <v>-0.1</v>
      </c>
      <c r="J7" s="29"/>
    </row>
    <row r="8" spans="1:10" s="8" customFormat="1" x14ac:dyDescent="0.35">
      <c r="A8" s="1" t="s">
        <v>25</v>
      </c>
      <c r="B8" s="4">
        <f t="shared" si="0"/>
        <v>-0.38090740552623498</v>
      </c>
      <c r="C8" s="4">
        <f t="shared" si="1"/>
        <v>-0.45654657145191946</v>
      </c>
      <c r="D8" s="19">
        <f>'Table 1'!F9+'Table 1'!I9</f>
        <v>-0.300511352499235</v>
      </c>
      <c r="E8" s="19">
        <f>'Table 1'!Q9+'Table 1'!U9</f>
        <v>-0.15603521895268446</v>
      </c>
      <c r="F8" s="4">
        <f>'Table 1'!G9+'Table 1'!N9+'Table 1'!T9+'Table 1'!Y9</f>
        <v>0.25096530552562507</v>
      </c>
      <c r="G8" s="4">
        <f>'Table 1'!O9</f>
        <v>-0.12297404491783989</v>
      </c>
      <c r="H8" s="4">
        <f>'Table 1'!X9</f>
        <v>-5.2352094682100697E-2</v>
      </c>
      <c r="I8" s="19">
        <f>'Table 1'!H9</f>
        <v>0</v>
      </c>
      <c r="J8" s="29"/>
    </row>
    <row r="9" spans="1:10" x14ac:dyDescent="0.35">
      <c r="A9" s="1" t="s">
        <v>26</v>
      </c>
      <c r="B9" s="4">
        <f t="shared" si="0"/>
        <v>-0.74639151695722017</v>
      </c>
      <c r="C9" s="4">
        <f t="shared" si="1"/>
        <v>-0.72336607880145687</v>
      </c>
      <c r="D9" s="19">
        <f>'Table 1'!F10+'Table 1'!I10</f>
        <v>-0.29164092284666299</v>
      </c>
      <c r="E9" s="19">
        <f>'Table 1'!Q10+'Table 1'!U10</f>
        <v>-0.43172515595479383</v>
      </c>
      <c r="F9" s="4">
        <f>'Table 1'!G10+'Table 1'!N10+'Table 1'!T10+'Table 1'!Y10</f>
        <v>0.36772662081658275</v>
      </c>
      <c r="G9" s="4">
        <f>'Table 1'!O10</f>
        <v>-0.12356936103660199</v>
      </c>
      <c r="H9" s="4">
        <f>'Table 1'!X10</f>
        <v>-0.26718269793574401</v>
      </c>
      <c r="I9" s="19">
        <f>'Table 1'!H10</f>
        <v>0</v>
      </c>
      <c r="J9" s="4"/>
    </row>
    <row r="10" spans="1:10" x14ac:dyDescent="0.35">
      <c r="A10" s="1" t="s">
        <v>27</v>
      </c>
      <c r="B10" s="4">
        <f t="shared" si="0"/>
        <v>-0.62700030296072762</v>
      </c>
      <c r="C10" s="4">
        <f t="shared" si="1"/>
        <v>-0.6311865937353246</v>
      </c>
      <c r="D10" s="19">
        <f>'Table 1'!F11+'Table 1'!I11</f>
        <v>-0.2707079633763767</v>
      </c>
      <c r="E10" s="19">
        <f>'Table 1'!Q11+'Table 1'!U11</f>
        <v>-0.36047863035894789</v>
      </c>
      <c r="F10" s="4">
        <f>'Table 1'!G11+'Table 1'!N11+'Table 1'!T11+'Table 1'!Y11</f>
        <v>0.36534614511426788</v>
      </c>
      <c r="G10" s="4">
        <f>'Table 1'!O11</f>
        <v>3.0835255336810197E-3</v>
      </c>
      <c r="H10" s="4">
        <f>'Table 1'!X11</f>
        <v>-0.36424337987335198</v>
      </c>
      <c r="I10" s="19">
        <f>'Table 1'!H11</f>
        <v>0</v>
      </c>
      <c r="J10" s="4"/>
    </row>
    <row r="11" spans="1:10" x14ac:dyDescent="0.35">
      <c r="A11" s="1" t="s">
        <v>28</v>
      </c>
      <c r="B11" s="4">
        <f t="shared" si="0"/>
        <v>-0.57092977551045565</v>
      </c>
      <c r="C11" s="4">
        <f t="shared" ref="C11" si="2">D11+E11</f>
        <v>-0.3798665558308878</v>
      </c>
      <c r="D11" s="19">
        <f>'Table 1'!F12+'Table 1'!I12</f>
        <v>-0.28423573304258426</v>
      </c>
      <c r="E11" s="19">
        <f>'Table 1'!Q12+'Table 1'!U12</f>
        <v>-9.5630822788303566E-2</v>
      </c>
      <c r="F11" s="4">
        <f>'Table 1'!G12+'Table 1'!N12+'Table 1'!T12+'Table 1'!Y12</f>
        <v>0.14927254357245445</v>
      </c>
      <c r="G11" s="4">
        <f>'Table 1'!O12</f>
        <v>4.6540645766720699E-2</v>
      </c>
      <c r="H11" s="4">
        <f>'Table 1'!X12</f>
        <v>-0.38687640901874298</v>
      </c>
      <c r="I11" s="19">
        <f>'Table 1'!H12</f>
        <v>0</v>
      </c>
    </row>
    <row r="12" spans="1:10" x14ac:dyDescent="0.35">
      <c r="A12" s="1" t="s">
        <v>29</v>
      </c>
      <c r="B12" s="4">
        <f t="shared" si="0"/>
        <v>-0.58123179897366428</v>
      </c>
      <c r="C12" s="4">
        <f>D12+E12</f>
        <v>-0.35487010083532622</v>
      </c>
      <c r="D12" s="19">
        <f>'Table 1'!F13+'Table 1'!I13</f>
        <v>-0.34801189069053701</v>
      </c>
      <c r="E12" s="19">
        <f>'Table 1'!Q13+'Table 1'!U13</f>
        <v>-6.858210144789198E-3</v>
      </c>
      <c r="F12" s="4">
        <f>'Table 1'!G13+'Table 1'!N13+'Table 1'!T13+'Table 1'!Y13</f>
        <v>0.13658884080303721</v>
      </c>
      <c r="G12" s="4">
        <f>'Table 1'!O13</f>
        <v>6.6262514254487703E-2</v>
      </c>
      <c r="H12" s="4">
        <f>'Table 1'!X13</f>
        <v>-0.429213053195863</v>
      </c>
      <c r="I12" s="19">
        <f>'Table 1'!H13</f>
        <v>0</v>
      </c>
    </row>
    <row r="13" spans="1:10" x14ac:dyDescent="0.35">
      <c r="A13" s="1" t="s">
        <v>38</v>
      </c>
      <c r="B13" s="4">
        <f t="shared" si="0"/>
        <v>-1.0285572919111443</v>
      </c>
      <c r="C13" s="4">
        <f>D13+E13</f>
        <v>-0.38995957251493457</v>
      </c>
      <c r="D13" s="19">
        <f>'Table 1'!F14+'Table 1'!I14</f>
        <v>-0.37975849124035699</v>
      </c>
      <c r="E13" s="19">
        <f>'Table 1'!Q14+'Table 1'!U14</f>
        <v>-1.020108127457757E-2</v>
      </c>
      <c r="F13" s="4">
        <f>'Table 1'!G14+'Table 1'!N14+'Table 1'!T14+'Table 1'!Y14</f>
        <v>-7.060678636931933E-2</v>
      </c>
      <c r="G13" s="4">
        <f>'Table 1'!O14</f>
        <v>4.9599228577114698E-2</v>
      </c>
      <c r="H13" s="4">
        <f>'Table 1'!X14</f>
        <v>-0.61759016160400504</v>
      </c>
      <c r="I13" s="19">
        <f>'Table 1'!H14</f>
        <v>0</v>
      </c>
    </row>
    <row r="15" spans="1:10" x14ac:dyDescent="0.35">
      <c r="E15" s="17"/>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Y15"/>
  <sheetViews>
    <sheetView zoomScaleNormal="100" workbookViewId="0">
      <selection activeCell="H22" sqref="H22"/>
    </sheetView>
  </sheetViews>
  <sheetFormatPr defaultColWidth="8.7265625"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453125" style="1" bestFit="1" customWidth="1"/>
    <col min="7" max="7" width="9.81640625" style="1" bestFit="1" customWidth="1"/>
    <col min="8" max="8" width="15.54296875" style="1" customWidth="1"/>
    <col min="9" max="9" width="9.81640625" style="1" bestFit="1" customWidth="1"/>
    <col min="10" max="10" width="2.54296875" style="1" customWidth="1"/>
    <col min="11" max="11" width="19.453125" style="1" customWidth="1"/>
    <col min="12" max="12" width="2.54296875" style="1" customWidth="1"/>
    <col min="13" max="13" width="6.54296875" style="1" bestFit="1" customWidth="1"/>
    <col min="14" max="14" width="7.54296875" style="1" bestFit="1" customWidth="1"/>
    <col min="15" max="16" width="8.81640625" style="1" customWidth="1"/>
    <col min="17" max="17" width="8.453125" style="1" customWidth="1"/>
    <col min="18" max="18" width="2.54296875" style="1" customWidth="1"/>
    <col min="19" max="19" width="6"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36</v>
      </c>
      <c r="B1" s="11"/>
      <c r="C1" s="11"/>
      <c r="D1" s="11"/>
      <c r="E1" s="11"/>
    </row>
    <row r="2" spans="1:25" s="21" customFormat="1" ht="62" x14ac:dyDescent="0.35">
      <c r="B2" s="16" t="s">
        <v>4</v>
      </c>
      <c r="D2" s="34" t="s">
        <v>5</v>
      </c>
      <c r="E2" s="34"/>
      <c r="F2" s="34"/>
      <c r="G2" s="34"/>
      <c r="H2" s="34"/>
      <c r="I2" s="34"/>
      <c r="K2" s="16" t="s">
        <v>6</v>
      </c>
      <c r="M2" s="34" t="s">
        <v>7</v>
      </c>
      <c r="N2" s="35"/>
      <c r="O2" s="35"/>
      <c r="P2" s="35"/>
      <c r="Q2" s="35"/>
      <c r="R2" s="16"/>
      <c r="S2" s="34" t="s">
        <v>8</v>
      </c>
      <c r="T2" s="35"/>
      <c r="U2" s="35"/>
      <c r="W2" s="31" t="s">
        <v>9</v>
      </c>
      <c r="X2" s="31"/>
      <c r="Y2" s="31"/>
    </row>
    <row r="3" spans="1:25" s="21" customFormat="1" x14ac:dyDescent="0.35">
      <c r="D3" s="22" t="s">
        <v>4</v>
      </c>
      <c r="G3" s="31" t="s">
        <v>10</v>
      </c>
      <c r="H3" s="31"/>
      <c r="I3" s="31"/>
      <c r="M3" s="16" t="s">
        <v>4</v>
      </c>
      <c r="N3" s="31" t="s">
        <v>11</v>
      </c>
      <c r="O3" s="31"/>
      <c r="P3" s="31"/>
      <c r="Q3" s="31"/>
      <c r="R3" s="23"/>
      <c r="S3" s="16" t="s">
        <v>4</v>
      </c>
      <c r="T3" s="36" t="s">
        <v>12</v>
      </c>
      <c r="U3" s="36"/>
      <c r="W3" s="16" t="s">
        <v>4</v>
      </c>
      <c r="X3" s="36"/>
      <c r="Y3" s="36"/>
    </row>
    <row r="4" spans="1:25" s="3" customFormat="1" ht="46.5" x14ac:dyDescent="0.35">
      <c r="E4" s="10" t="s">
        <v>13</v>
      </c>
      <c r="F4" s="3" t="s">
        <v>14</v>
      </c>
      <c r="G4" s="3" t="s">
        <v>15</v>
      </c>
      <c r="H4" s="3" t="s">
        <v>16</v>
      </c>
      <c r="I4" s="3" t="s">
        <v>17</v>
      </c>
      <c r="M4" s="6"/>
      <c r="N4" s="3" t="s">
        <v>15</v>
      </c>
      <c r="O4" s="3" t="s">
        <v>18</v>
      </c>
      <c r="P4" s="3" t="s">
        <v>40</v>
      </c>
      <c r="Q4" s="3" t="s">
        <v>17</v>
      </c>
      <c r="T4" s="3" t="s">
        <v>15</v>
      </c>
      <c r="U4" s="3" t="s">
        <v>17</v>
      </c>
      <c r="X4" s="3" t="s">
        <v>19</v>
      </c>
      <c r="Y4" s="3" t="s">
        <v>20</v>
      </c>
    </row>
    <row r="5" spans="1:25" x14ac:dyDescent="0.35">
      <c r="A5" s="1" t="s">
        <v>21</v>
      </c>
      <c r="B5" s="18">
        <v>8.1952469674706485E-4</v>
      </c>
      <c r="C5" s="18"/>
      <c r="D5" s="18">
        <v>0</v>
      </c>
      <c r="E5" s="18">
        <v>0</v>
      </c>
      <c r="F5" s="18">
        <v>0</v>
      </c>
      <c r="G5" s="18">
        <v>0</v>
      </c>
      <c r="H5" s="18">
        <v>0</v>
      </c>
      <c r="I5" s="18">
        <v>0</v>
      </c>
      <c r="J5" s="18"/>
      <c r="K5" s="18">
        <v>0</v>
      </c>
      <c r="L5" s="18"/>
      <c r="M5" s="18">
        <v>0</v>
      </c>
      <c r="N5" s="18">
        <v>0</v>
      </c>
      <c r="O5" s="18">
        <v>0</v>
      </c>
      <c r="P5" s="18">
        <v>0</v>
      </c>
      <c r="Q5" s="18">
        <v>0</v>
      </c>
      <c r="R5" s="18"/>
      <c r="S5" s="18">
        <v>0</v>
      </c>
      <c r="T5" s="18">
        <v>0</v>
      </c>
      <c r="U5" s="18">
        <v>0</v>
      </c>
      <c r="V5" s="18"/>
      <c r="W5" s="18">
        <v>0</v>
      </c>
      <c r="X5" s="18">
        <v>0</v>
      </c>
      <c r="Y5" s="18">
        <v>0</v>
      </c>
    </row>
    <row r="6" spans="1:25" x14ac:dyDescent="0.35">
      <c r="A6" s="1" t="s">
        <v>22</v>
      </c>
      <c r="B6" s="18">
        <v>4.4460736369642095E-2</v>
      </c>
      <c r="C6" s="18"/>
      <c r="D6" s="18">
        <v>1.2449287007855914E-2</v>
      </c>
      <c r="E6" s="18">
        <v>-4.2813185915600016E-3</v>
      </c>
      <c r="F6" s="18">
        <v>1.6730605599415901E-2</v>
      </c>
      <c r="G6" s="18">
        <v>0</v>
      </c>
      <c r="H6" s="18">
        <v>0</v>
      </c>
      <c r="I6" s="18">
        <v>-4.2813185915600016E-3</v>
      </c>
      <c r="J6" s="18"/>
      <c r="K6" s="18">
        <v>3.3727856197012851E-2</v>
      </c>
      <c r="L6" s="18"/>
      <c r="M6" s="18">
        <v>7.5869319001020119E-3</v>
      </c>
      <c r="N6" s="18">
        <v>0</v>
      </c>
      <c r="O6" s="18">
        <v>0</v>
      </c>
      <c r="P6" s="18">
        <v>0</v>
      </c>
      <c r="Q6" s="18">
        <v>7.5869319001020674E-3</v>
      </c>
      <c r="R6" s="18"/>
      <c r="S6" s="18">
        <v>2.6140924296910797E-2</v>
      </c>
      <c r="T6" s="18">
        <v>0</v>
      </c>
      <c r="U6" s="18">
        <v>2.6140924296910797E-2</v>
      </c>
      <c r="V6" s="18"/>
      <c r="W6" s="18">
        <v>0</v>
      </c>
      <c r="X6" s="18">
        <v>0</v>
      </c>
      <c r="Y6" s="18">
        <v>0</v>
      </c>
    </row>
    <row r="7" spans="1:25" x14ac:dyDescent="0.35">
      <c r="A7" s="1" t="s">
        <v>23</v>
      </c>
      <c r="B7" s="18">
        <v>-4.905299741103597E-2</v>
      </c>
      <c r="C7" s="18"/>
      <c r="D7" s="18">
        <v>6.4477573319099424E-4</v>
      </c>
      <c r="E7" s="18">
        <v>4.1843832387200575E-4</v>
      </c>
      <c r="F7" s="18">
        <v>2.2633740931898849E-4</v>
      </c>
      <c r="G7" s="18">
        <v>0</v>
      </c>
      <c r="H7" s="18">
        <v>0</v>
      </c>
      <c r="I7" s="18">
        <v>4.1843832387200575E-4</v>
      </c>
      <c r="J7" s="18"/>
      <c r="K7" s="18">
        <v>-5.0364753421958008E-2</v>
      </c>
      <c r="L7" s="18"/>
      <c r="M7" s="18">
        <v>-3.4679253697967011E-2</v>
      </c>
      <c r="N7" s="18">
        <v>0</v>
      </c>
      <c r="O7" s="18">
        <v>0</v>
      </c>
      <c r="P7" s="18">
        <v>0</v>
      </c>
      <c r="Q7" s="18">
        <v>-3.4679253697966983E-2</v>
      </c>
      <c r="R7" s="18"/>
      <c r="S7" s="18">
        <v>-1.5685499723990998E-2</v>
      </c>
      <c r="T7" s="18">
        <v>0</v>
      </c>
      <c r="U7" s="18">
        <v>-1.568549972399097E-2</v>
      </c>
      <c r="V7" s="18"/>
      <c r="W7" s="18">
        <v>0</v>
      </c>
      <c r="X7" s="18">
        <v>0</v>
      </c>
      <c r="Y7" s="18">
        <v>0</v>
      </c>
    </row>
    <row r="8" spans="1:25" x14ac:dyDescent="0.35">
      <c r="A8" s="1" t="s">
        <v>24</v>
      </c>
      <c r="B8" s="18">
        <v>-4.4527904434389587E-2</v>
      </c>
      <c r="C8" s="18"/>
      <c r="D8" s="18">
        <v>6.9096734018098127E-4</v>
      </c>
      <c r="E8" s="18">
        <v>4.6609533918701151E-4</v>
      </c>
      <c r="F8" s="18">
        <v>2.2487200099399751E-4</v>
      </c>
      <c r="G8" s="18">
        <v>0</v>
      </c>
      <c r="H8" s="18">
        <v>0</v>
      </c>
      <c r="I8" s="18">
        <v>4.6609533918706703E-4</v>
      </c>
      <c r="J8" s="18"/>
      <c r="K8" s="18">
        <v>-4.5383378445309985E-2</v>
      </c>
      <c r="L8" s="18"/>
      <c r="M8" s="18">
        <v>-3.3612058949540002E-2</v>
      </c>
      <c r="N8" s="18">
        <v>0</v>
      </c>
      <c r="O8" s="18">
        <v>0</v>
      </c>
      <c r="P8" s="18">
        <v>0</v>
      </c>
      <c r="Q8" s="18">
        <v>-3.3612058949540002E-2</v>
      </c>
      <c r="R8" s="18"/>
      <c r="S8" s="18">
        <v>-1.1771319495769997E-2</v>
      </c>
      <c r="T8" s="18">
        <v>0</v>
      </c>
      <c r="U8" s="18">
        <v>-1.1771319495769997E-2</v>
      </c>
      <c r="V8" s="18"/>
      <c r="W8" s="18">
        <v>0</v>
      </c>
      <c r="X8" s="18">
        <v>0</v>
      </c>
      <c r="Y8" s="18">
        <v>0</v>
      </c>
    </row>
    <row r="9" spans="1:25" x14ac:dyDescent="0.35">
      <c r="A9" s="1" t="s">
        <v>25</v>
      </c>
      <c r="B9" s="18">
        <v>-2.6924281364894442E-2</v>
      </c>
      <c r="C9" s="18"/>
      <c r="D9" s="18">
        <v>4.2524494681800418E-4</v>
      </c>
      <c r="E9" s="18">
        <v>1.7011925047299981E-4</v>
      </c>
      <c r="F9" s="18">
        <v>2.5512569634500437E-4</v>
      </c>
      <c r="G9" s="18">
        <v>0</v>
      </c>
      <c r="H9" s="18">
        <v>0</v>
      </c>
      <c r="I9" s="18">
        <v>1.7011925047299981E-4</v>
      </c>
      <c r="J9" s="18"/>
      <c r="K9" s="18">
        <v>-2.737093466276555E-2</v>
      </c>
      <c r="L9" s="18"/>
      <c r="M9" s="18">
        <v>-1.6197383358500059E-2</v>
      </c>
      <c r="N9" s="18">
        <v>0</v>
      </c>
      <c r="O9" s="18">
        <v>0</v>
      </c>
      <c r="P9" s="18">
        <v>0</v>
      </c>
      <c r="Q9" s="18">
        <v>-1.6197383358500073E-2</v>
      </c>
      <c r="R9" s="18"/>
      <c r="S9" s="18">
        <v>-1.1173551304265492E-2</v>
      </c>
      <c r="T9" s="18">
        <v>0</v>
      </c>
      <c r="U9" s="18">
        <v>-1.1173551304265492E-2</v>
      </c>
      <c r="V9" s="18"/>
      <c r="W9" s="18">
        <v>0</v>
      </c>
      <c r="X9" s="18">
        <v>0</v>
      </c>
      <c r="Y9" s="18">
        <v>0</v>
      </c>
    </row>
    <row r="10" spans="1:25" x14ac:dyDescent="0.35">
      <c r="A10" s="1" t="s">
        <v>26</v>
      </c>
      <c r="B10" s="18">
        <v>-3.1899357596732791E-2</v>
      </c>
      <c r="C10" s="18"/>
      <c r="D10" s="18">
        <v>4.1902415561301254E-4</v>
      </c>
      <c r="E10" s="18">
        <v>1.8142009982199947E-4</v>
      </c>
      <c r="F10" s="18">
        <v>2.3760405579098531E-4</v>
      </c>
      <c r="G10" s="18">
        <v>0</v>
      </c>
      <c r="H10" s="18">
        <v>0</v>
      </c>
      <c r="I10" s="18">
        <v>1.8142009982199947E-4</v>
      </c>
      <c r="J10" s="18"/>
      <c r="K10" s="18">
        <v>-3.2658355160669283E-2</v>
      </c>
      <c r="L10" s="18"/>
      <c r="M10" s="18">
        <v>1.1785609278615022E-2</v>
      </c>
      <c r="N10" s="18">
        <v>0</v>
      </c>
      <c r="O10" s="18">
        <v>0</v>
      </c>
      <c r="P10" s="18">
        <v>0</v>
      </c>
      <c r="Q10" s="18">
        <v>1.178560927861505E-2</v>
      </c>
      <c r="R10" s="18"/>
      <c r="S10" s="18">
        <v>-4.4443964439284341E-2</v>
      </c>
      <c r="T10" s="18">
        <v>0</v>
      </c>
      <c r="U10" s="18">
        <v>-4.4443964439284347E-2</v>
      </c>
      <c r="V10" s="18"/>
      <c r="W10" s="18">
        <v>0</v>
      </c>
      <c r="X10" s="18">
        <v>0</v>
      </c>
      <c r="Y10" s="18">
        <v>0</v>
      </c>
    </row>
    <row r="11" spans="1:25" x14ac:dyDescent="0.35">
      <c r="A11" s="1" t="s">
        <v>27</v>
      </c>
      <c r="B11" s="18">
        <v>1.6800899387887647E-2</v>
      </c>
      <c r="C11" s="18"/>
      <c r="D11" s="18">
        <v>3.8586134361878743E-4</v>
      </c>
      <c r="E11" s="18">
        <v>1.5524106847879249E-4</v>
      </c>
      <c r="F11" s="18">
        <v>2.3062027514000882E-4</v>
      </c>
      <c r="G11" s="18">
        <v>0</v>
      </c>
      <c r="H11" s="18">
        <v>0</v>
      </c>
      <c r="I11" s="18">
        <v>1.5524106847879249E-4</v>
      </c>
      <c r="J11" s="18"/>
      <c r="K11" s="18">
        <v>1.5694028766218615E-2</v>
      </c>
      <c r="L11" s="18"/>
      <c r="M11" s="18">
        <v>1.13385048569382E-2</v>
      </c>
      <c r="N11" s="18">
        <v>0</v>
      </c>
      <c r="O11" s="18">
        <v>0</v>
      </c>
      <c r="P11" s="18">
        <v>0</v>
      </c>
      <c r="Q11" s="18">
        <v>1.1338504856938325E-2</v>
      </c>
      <c r="R11" s="18"/>
      <c r="S11" s="18">
        <v>4.3555239092803941E-3</v>
      </c>
      <c r="T11" s="18">
        <v>0</v>
      </c>
      <c r="U11" s="18">
        <v>4.355523909280401E-3</v>
      </c>
      <c r="V11" s="18"/>
      <c r="W11" s="18">
        <v>0</v>
      </c>
      <c r="X11" s="18">
        <v>0</v>
      </c>
      <c r="Y11" s="18">
        <v>0</v>
      </c>
    </row>
    <row r="12" spans="1:25" x14ac:dyDescent="0.35">
      <c r="A12" s="1" t="s">
        <v>28</v>
      </c>
      <c r="B12" s="18">
        <v>-4.750946077469731E-4</v>
      </c>
      <c r="C12" s="18"/>
      <c r="D12" s="18">
        <v>4.0569965888698212E-4</v>
      </c>
      <c r="E12" s="18">
        <v>1.6578784343500297E-4</v>
      </c>
      <c r="F12" s="18">
        <v>2.3991181545202078E-4</v>
      </c>
      <c r="G12" s="18">
        <v>0</v>
      </c>
      <c r="H12" s="18">
        <v>0</v>
      </c>
      <c r="I12" s="18">
        <v>1.6578784343500297E-4</v>
      </c>
      <c r="J12" s="18"/>
      <c r="K12" s="18">
        <v>-1.3370298894612165E-3</v>
      </c>
      <c r="L12" s="18"/>
      <c r="M12" s="18">
        <v>-2.6166717168070175E-3</v>
      </c>
      <c r="N12" s="18">
        <v>0</v>
      </c>
      <c r="O12" s="18">
        <v>0</v>
      </c>
      <c r="P12" s="18">
        <v>0</v>
      </c>
      <c r="Q12" s="18">
        <v>-2.6166717168070175E-3</v>
      </c>
      <c r="R12" s="18"/>
      <c r="S12" s="18">
        <v>1.279641827345801E-3</v>
      </c>
      <c r="T12" s="18">
        <v>0</v>
      </c>
      <c r="U12" s="18">
        <v>1.279641827345801E-3</v>
      </c>
      <c r="V12" s="18"/>
      <c r="W12" s="18">
        <v>0</v>
      </c>
      <c r="X12" s="18">
        <v>0</v>
      </c>
      <c r="Y12" s="18">
        <v>0</v>
      </c>
    </row>
    <row r="13" spans="1:25" x14ac:dyDescent="0.35">
      <c r="A13" s="1" t="s">
        <v>29</v>
      </c>
      <c r="B13" s="18">
        <v>-3.5963717016737062E-3</v>
      </c>
      <c r="C13" s="18"/>
      <c r="D13" s="18">
        <v>5.0918416710798997E-4</v>
      </c>
      <c r="E13" s="18">
        <v>2.737739544010076E-4</v>
      </c>
      <c r="F13" s="18">
        <v>2.3541021270698237E-4</v>
      </c>
      <c r="G13" s="18">
        <v>0</v>
      </c>
      <c r="H13" s="18">
        <v>0</v>
      </c>
      <c r="I13" s="18">
        <v>2.737739544010076E-4</v>
      </c>
      <c r="J13" s="18"/>
      <c r="K13" s="18">
        <v>-4.7717966415325719E-3</v>
      </c>
      <c r="L13" s="18"/>
      <c r="M13" s="18">
        <v>-2.6512861032199908E-3</v>
      </c>
      <c r="N13" s="18">
        <v>0</v>
      </c>
      <c r="O13" s="18">
        <v>0</v>
      </c>
      <c r="P13" s="18">
        <v>0</v>
      </c>
      <c r="Q13" s="18">
        <v>-2.6512861032199908E-3</v>
      </c>
      <c r="R13" s="18"/>
      <c r="S13" s="18">
        <v>-2.1205105383125984E-3</v>
      </c>
      <c r="T13" s="18">
        <v>0</v>
      </c>
      <c r="U13" s="18">
        <v>-2.120510538312595E-3</v>
      </c>
      <c r="V13" s="18"/>
      <c r="W13" s="18">
        <v>0</v>
      </c>
      <c r="X13" s="18">
        <v>0</v>
      </c>
      <c r="Y13" s="18">
        <v>0</v>
      </c>
    </row>
    <row r="14" spans="1:25" x14ac:dyDescent="0.35">
      <c r="A14" s="1" t="s">
        <v>38</v>
      </c>
      <c r="B14" s="18">
        <v>-5.7933383258041982E-3</v>
      </c>
      <c r="C14" s="18"/>
      <c r="D14" s="18">
        <v>5.6077276302601842E-4</v>
      </c>
      <c r="E14" s="18">
        <v>3.2653309010499676E-4</v>
      </c>
      <c r="F14" s="18">
        <v>2.342396729209939E-4</v>
      </c>
      <c r="G14" s="18">
        <v>0</v>
      </c>
      <c r="H14" s="18">
        <v>0</v>
      </c>
      <c r="I14" s="18">
        <v>3.2653309010499676E-4</v>
      </c>
      <c r="J14" s="18"/>
      <c r="K14" s="18">
        <v>-6.9632391236912339E-3</v>
      </c>
      <c r="L14" s="18"/>
      <c r="M14" s="18">
        <v>-2.1338762710883009E-3</v>
      </c>
      <c r="N14" s="18">
        <v>0</v>
      </c>
      <c r="O14" s="18">
        <v>0</v>
      </c>
      <c r="P14" s="18">
        <v>0</v>
      </c>
      <c r="Q14" s="18">
        <v>-2.1338762710883113E-3</v>
      </c>
      <c r="R14" s="18"/>
      <c r="S14" s="18">
        <v>-4.8293628526029017E-3</v>
      </c>
      <c r="T14" s="18">
        <v>0</v>
      </c>
      <c r="U14" s="18">
        <v>-4.8293628526028948E-3</v>
      </c>
      <c r="V14" s="18"/>
      <c r="W14" s="18">
        <v>0</v>
      </c>
      <c r="X14" s="18">
        <v>0</v>
      </c>
      <c r="Y14" s="18">
        <v>0</v>
      </c>
    </row>
    <row r="15" spans="1:25" x14ac:dyDescent="0.35">
      <c r="C15" s="17"/>
      <c r="D15" s="17"/>
    </row>
  </sheetData>
  <mergeCells count="8">
    <mergeCell ref="G3:I3"/>
    <mergeCell ref="N3:Q3"/>
    <mergeCell ref="T3:U3"/>
    <mergeCell ref="X3:Y3"/>
    <mergeCell ref="D2:I2"/>
    <mergeCell ref="M2:Q2"/>
    <mergeCell ref="S2:U2"/>
    <mergeCell ref="W2:Y2"/>
  </mergeCells>
  <phoneticPr fontId="7"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3"/>
  <sheetViews>
    <sheetView workbookViewId="0">
      <selection activeCell="A7" sqref="A7"/>
    </sheetView>
  </sheetViews>
  <sheetFormatPr defaultRowHeight="14.5" x14ac:dyDescent="0.35"/>
  <cols>
    <col min="1" max="1" width="14.81640625" customWidth="1"/>
    <col min="3" max="3" width="12.453125" customWidth="1"/>
    <col min="4" max="5" width="16.54296875" customWidth="1"/>
    <col min="7" max="7" width="14.54296875" customWidth="1"/>
    <col min="8" max="8" width="15.81640625" customWidth="1"/>
    <col min="9" max="9" width="13.26953125" customWidth="1"/>
  </cols>
  <sheetData>
    <row r="1" spans="1:10" ht="15.5" x14ac:dyDescent="0.35">
      <c r="A1" s="37" t="s">
        <v>37</v>
      </c>
      <c r="B1" s="37"/>
      <c r="C1" s="37"/>
      <c r="D1" s="37"/>
      <c r="E1" s="37"/>
      <c r="F1" s="12"/>
      <c r="G1" s="12"/>
      <c r="H1" s="12"/>
      <c r="I1" s="13"/>
      <c r="J1" s="12"/>
    </row>
    <row r="2" spans="1:10" ht="28.5" customHeight="1" x14ac:dyDescent="0.35">
      <c r="A2" s="11"/>
      <c r="B2" s="11"/>
      <c r="C2" s="11"/>
      <c r="D2" s="30" t="s">
        <v>31</v>
      </c>
      <c r="E2" s="30"/>
      <c r="F2" s="12"/>
      <c r="G2" s="12"/>
      <c r="H2" s="12"/>
      <c r="I2" s="13"/>
      <c r="J2" s="12"/>
    </row>
    <row r="3" spans="1:10" ht="31" x14ac:dyDescent="0.35">
      <c r="A3" s="3"/>
      <c r="B3" s="3" t="s">
        <v>4</v>
      </c>
      <c r="C3" s="5" t="s">
        <v>32</v>
      </c>
      <c r="D3" s="3" t="s">
        <v>33</v>
      </c>
      <c r="E3" s="3" t="s">
        <v>34</v>
      </c>
      <c r="F3" s="3" t="s">
        <v>15</v>
      </c>
      <c r="G3" s="3" t="s">
        <v>18</v>
      </c>
      <c r="H3" s="3" t="s">
        <v>39</v>
      </c>
      <c r="I3" s="3" t="s">
        <v>35</v>
      </c>
    </row>
    <row r="4" spans="1:10" ht="15.5" x14ac:dyDescent="0.35">
      <c r="A4" s="1" t="s">
        <v>21</v>
      </c>
      <c r="B4" s="4">
        <f t="shared" ref="B4:B12" si="0">C4+SUM(F4:I4)</f>
        <v>0</v>
      </c>
      <c r="C4" s="4">
        <f t="shared" ref="C4:C12" si="1">D4+E4</f>
        <v>0</v>
      </c>
      <c r="D4" s="19">
        <f>'Delta Table 1'!F5+'Delta Table 1'!I5</f>
        <v>0</v>
      </c>
      <c r="E4" s="19">
        <f>'Delta Table 1'!Q5+'Delta Table 1'!U5</f>
        <v>0</v>
      </c>
      <c r="F4" s="4">
        <f>'Delta Table 1'!G5+'Delta Table 1'!N5+'Delta Table 1'!T5+'Delta Table 1'!Y5</f>
        <v>0</v>
      </c>
      <c r="G4" s="4">
        <f>'Delta Table 1'!O5</f>
        <v>0</v>
      </c>
      <c r="H4" s="4">
        <f>'Delta Table 1'!X5</f>
        <v>0</v>
      </c>
      <c r="I4" s="19">
        <f>'Delta Table 1'!H5</f>
        <v>0</v>
      </c>
    </row>
    <row r="5" spans="1:10" ht="15.5" x14ac:dyDescent="0.35">
      <c r="A5" s="1" t="s">
        <v>22</v>
      </c>
      <c r="B5" s="4">
        <f t="shared" si="0"/>
        <v>4.6177143204868765E-2</v>
      </c>
      <c r="C5" s="4">
        <f t="shared" si="1"/>
        <v>4.6177143204868765E-2</v>
      </c>
      <c r="D5" s="19">
        <f>'Delta Table 1'!F6+'Delta Table 1'!I6</f>
        <v>1.24492870078559E-2</v>
      </c>
      <c r="E5" s="19">
        <f>'Delta Table 1'!Q6+'Delta Table 1'!U6</f>
        <v>3.3727856197012865E-2</v>
      </c>
      <c r="F5" s="4">
        <f>'Delta Table 1'!G6+'Delta Table 1'!N6+'Delta Table 1'!T6+'Delta Table 1'!Y6</f>
        <v>0</v>
      </c>
      <c r="G5" s="4">
        <f>'Delta Table 1'!O6</f>
        <v>0</v>
      </c>
      <c r="H5" s="4">
        <f>'Delta Table 1'!X6</f>
        <v>0</v>
      </c>
      <c r="I5" s="19">
        <f>'Delta Table 1'!H6</f>
        <v>0</v>
      </c>
    </row>
    <row r="6" spans="1:10" ht="15.5" x14ac:dyDescent="0.35">
      <c r="A6" s="1" t="s">
        <v>23</v>
      </c>
      <c r="B6" s="4">
        <f t="shared" si="0"/>
        <v>-4.9719977688766959E-2</v>
      </c>
      <c r="C6" s="4">
        <f t="shared" si="1"/>
        <v>-4.9719977688766959E-2</v>
      </c>
      <c r="D6" s="19">
        <f>'Delta Table 1'!F7+'Delta Table 1'!I7</f>
        <v>6.4477573319099424E-4</v>
      </c>
      <c r="E6" s="19">
        <f>'Delta Table 1'!Q7+'Delta Table 1'!U7</f>
        <v>-5.0364753421957953E-2</v>
      </c>
      <c r="F6" s="4">
        <f>'Delta Table 1'!G7+'Delta Table 1'!N7+'Delta Table 1'!T7+'Delta Table 1'!Y7</f>
        <v>0</v>
      </c>
      <c r="G6" s="4">
        <f>'Delta Table 1'!O7</f>
        <v>0</v>
      </c>
      <c r="H6" s="4">
        <f>'Delta Table 1'!X7</f>
        <v>0</v>
      </c>
      <c r="I6" s="19">
        <f>'Delta Table 1'!H7</f>
        <v>0</v>
      </c>
    </row>
    <row r="7" spans="1:10" ht="15.5" x14ac:dyDescent="0.35">
      <c r="A7" s="1" t="s">
        <v>24</v>
      </c>
      <c r="B7" s="4">
        <f t="shared" si="0"/>
        <v>-4.4692411105128935E-2</v>
      </c>
      <c r="C7" s="4">
        <f t="shared" si="1"/>
        <v>-4.4692411105128935E-2</v>
      </c>
      <c r="D7" s="19">
        <f>'Delta Table 1'!F8+'Delta Table 1'!I8</f>
        <v>6.9096734018106454E-4</v>
      </c>
      <c r="E7" s="19">
        <f>'Delta Table 1'!Q8+'Delta Table 1'!U8</f>
        <v>-4.5383378445309999E-2</v>
      </c>
      <c r="F7" s="4">
        <f>'Delta Table 1'!G8+'Delta Table 1'!N8+'Delta Table 1'!T8+'Delta Table 1'!Y8</f>
        <v>0</v>
      </c>
      <c r="G7" s="4">
        <f>'Delta Table 1'!O8</f>
        <v>0</v>
      </c>
      <c r="H7" s="4">
        <f>'Delta Table 1'!X8</f>
        <v>0</v>
      </c>
      <c r="I7" s="19">
        <f>'Delta Table 1'!H8</f>
        <v>0</v>
      </c>
    </row>
    <row r="8" spans="1:10" ht="15.5" x14ac:dyDescent="0.35">
      <c r="A8" s="1" t="s">
        <v>25</v>
      </c>
      <c r="B8" s="4">
        <f t="shared" si="0"/>
        <v>-2.694568971594756E-2</v>
      </c>
      <c r="C8" s="4">
        <f t="shared" si="1"/>
        <v>-2.694568971594756E-2</v>
      </c>
      <c r="D8" s="19">
        <f>'Delta Table 1'!F9+'Delta Table 1'!I9</f>
        <v>4.2524494681800418E-4</v>
      </c>
      <c r="E8" s="19">
        <f>'Delta Table 1'!Q9+'Delta Table 1'!U9</f>
        <v>-2.7370934662765564E-2</v>
      </c>
      <c r="F8" s="4">
        <f>'Delta Table 1'!G9+'Delta Table 1'!N9+'Delta Table 1'!T9+'Delta Table 1'!Y9</f>
        <v>0</v>
      </c>
      <c r="G8" s="4">
        <f>'Delta Table 1'!O9</f>
        <v>0</v>
      </c>
      <c r="H8" s="4">
        <f>'Delta Table 1'!X9</f>
        <v>0</v>
      </c>
      <c r="I8" s="19">
        <f>'Delta Table 1'!H9</f>
        <v>0</v>
      </c>
    </row>
    <row r="9" spans="1:10" ht="15.5" x14ac:dyDescent="0.35">
      <c r="A9" s="1" t="s">
        <v>26</v>
      </c>
      <c r="B9" s="4">
        <f t="shared" si="0"/>
        <v>-3.2239331005056313E-2</v>
      </c>
      <c r="C9" s="4">
        <f t="shared" si="1"/>
        <v>-3.2239331005056313E-2</v>
      </c>
      <c r="D9" s="19">
        <f>'Delta Table 1'!F10+'Delta Table 1'!I10</f>
        <v>4.1902415561298478E-4</v>
      </c>
      <c r="E9" s="19">
        <f>'Delta Table 1'!Q10+'Delta Table 1'!U10</f>
        <v>-3.2658355160669297E-2</v>
      </c>
      <c r="F9" s="4">
        <f>'Delta Table 1'!G10+'Delta Table 1'!N10+'Delta Table 1'!T10+'Delta Table 1'!Y10</f>
        <v>0</v>
      </c>
      <c r="G9" s="4">
        <f>'Delta Table 1'!O10</f>
        <v>0</v>
      </c>
      <c r="H9" s="4">
        <f>'Delta Table 1'!X10</f>
        <v>0</v>
      </c>
      <c r="I9" s="19">
        <f>'Delta Table 1'!H10</f>
        <v>0</v>
      </c>
    </row>
    <row r="10" spans="1:10" ht="15.5" x14ac:dyDescent="0.35">
      <c r="A10" s="1" t="s">
        <v>27</v>
      </c>
      <c r="B10" s="4">
        <f t="shared" si="0"/>
        <v>1.6079890109837527E-2</v>
      </c>
      <c r="C10" s="4">
        <f t="shared" si="1"/>
        <v>1.6079890109837527E-2</v>
      </c>
      <c r="D10" s="19">
        <f>'Delta Table 1'!F11+'Delta Table 1'!I11</f>
        <v>3.8586134361880131E-4</v>
      </c>
      <c r="E10" s="19">
        <f>'Delta Table 1'!Q11+'Delta Table 1'!U11</f>
        <v>1.5694028766218726E-2</v>
      </c>
      <c r="F10" s="4">
        <f>'Delta Table 1'!G11+'Delta Table 1'!N11+'Delta Table 1'!T11+'Delta Table 1'!Y11</f>
        <v>0</v>
      </c>
      <c r="G10" s="4">
        <f>'Delta Table 1'!O11</f>
        <v>0</v>
      </c>
      <c r="H10" s="4">
        <f>'Delta Table 1'!X11</f>
        <v>0</v>
      </c>
      <c r="I10" s="19">
        <f>'Delta Table 1'!H11</f>
        <v>0</v>
      </c>
    </row>
    <row r="11" spans="1:10" ht="15.5" x14ac:dyDescent="0.35">
      <c r="A11" s="1" t="s">
        <v>28</v>
      </c>
      <c r="B11" s="4">
        <f t="shared" si="0"/>
        <v>-9.3133023057419273E-4</v>
      </c>
      <c r="C11" s="4">
        <f t="shared" si="1"/>
        <v>-9.3133023057419273E-4</v>
      </c>
      <c r="D11" s="19">
        <f>'Delta Table 1'!F12+'Delta Table 1'!I12</f>
        <v>4.0569965888702375E-4</v>
      </c>
      <c r="E11" s="19">
        <f>'Delta Table 1'!Q12+'Delta Table 1'!U12</f>
        <v>-1.3370298894612165E-3</v>
      </c>
      <c r="F11" s="4">
        <f>'Delta Table 1'!G12+'Delta Table 1'!N12+'Delta Table 1'!T12+'Delta Table 1'!Y12</f>
        <v>0</v>
      </c>
      <c r="G11" s="4">
        <f>'Delta Table 1'!O12</f>
        <v>0</v>
      </c>
      <c r="H11" s="4">
        <f>'Delta Table 1'!X12</f>
        <v>0</v>
      </c>
      <c r="I11" s="19">
        <f>'Delta Table 1'!H12</f>
        <v>0</v>
      </c>
    </row>
    <row r="12" spans="1:10" ht="15.5" x14ac:dyDescent="0.35">
      <c r="A12" s="1" t="s">
        <v>29</v>
      </c>
      <c r="B12" s="4">
        <f t="shared" si="0"/>
        <v>-4.2626124744245958E-3</v>
      </c>
      <c r="C12" s="4">
        <f t="shared" si="1"/>
        <v>-4.2626124744245958E-3</v>
      </c>
      <c r="D12" s="19">
        <f>'Delta Table 1'!F13+'Delta Table 1'!I13</f>
        <v>5.0918416710798997E-4</v>
      </c>
      <c r="E12" s="19">
        <f>'Delta Table 1'!Q13+'Delta Table 1'!U13</f>
        <v>-4.7717966415325858E-3</v>
      </c>
      <c r="F12" s="4">
        <f>'Delta Table 1'!G13+'Delta Table 1'!N13+'Delta Table 1'!T13+'Delta Table 1'!Y13</f>
        <v>0</v>
      </c>
      <c r="G12" s="4">
        <f>'Delta Table 1'!O13</f>
        <v>0</v>
      </c>
      <c r="H12" s="4">
        <f>'Delta Table 1'!X13</f>
        <v>0</v>
      </c>
      <c r="I12" s="19">
        <f>'Delta Table 1'!H13</f>
        <v>0</v>
      </c>
    </row>
    <row r="13" spans="1:10" ht="15.5" x14ac:dyDescent="0.35">
      <c r="A13" s="1" t="s">
        <v>38</v>
      </c>
      <c r="B13" s="4">
        <f t="shared" ref="B13" si="2">C13+SUM(F13:I13)</f>
        <v>-6.4024663606652155E-3</v>
      </c>
      <c r="C13" s="4">
        <f t="shared" ref="C13" si="3">D13+E13</f>
        <v>-6.4024663606652155E-3</v>
      </c>
      <c r="D13" s="19">
        <f>'Delta Table 1'!F14+'Delta Table 1'!I14</f>
        <v>5.6077276302599066E-4</v>
      </c>
      <c r="E13" s="19">
        <f>'Delta Table 1'!Q14+'Delta Table 1'!U14</f>
        <v>-6.9632391236912061E-3</v>
      </c>
      <c r="F13" s="4">
        <f>'Delta Table 1'!G14+'Delta Table 1'!N14+'Delta Table 1'!T14+'Delta Table 1'!Y14</f>
        <v>0</v>
      </c>
      <c r="G13" s="4">
        <f>'Delta Table 1'!O14</f>
        <v>0</v>
      </c>
      <c r="H13" s="4">
        <f>'Delta Table 1'!X14</f>
        <v>0</v>
      </c>
      <c r="I13" s="19">
        <f>'Delta Table 1'!H14</f>
        <v>0</v>
      </c>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2EDEEFE2-359B-4609-B614-71CF8C1A54EF}"/>
</file>

<file path=customXml/itemProps2.xml><?xml version="1.0" encoding="utf-8"?>
<ds:datastoreItem xmlns:ds="http://schemas.openxmlformats.org/officeDocument/2006/customXml" ds:itemID="{31E0DFA5-8EA3-47F9-AF3D-4F623DCCAFAD}"/>
</file>

<file path=customXml/itemProps3.xml><?xml version="1.0" encoding="utf-8"?>
<ds:datastoreItem xmlns:ds="http://schemas.openxmlformats.org/officeDocument/2006/customXml" ds:itemID="{A9B31677-D7E7-4D85-A2F3-30C6055B0BBC}"/>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2026-06-26T18:45:29Z</dcterms:created>
  <dcterms:modified xsi:type="dcterms:W3CDTF">2026-06-26T18:45:38Z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