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818" documentId="14_{2FECCDBA-C45B-445B-9243-1EA77E926AE7}" xr6:coauthVersionLast="47" xr6:coauthVersionMax="47" xr10:uidLastSave="{BB55D33A-B516-462D-A7F9-E860981C92A2}"/>
  <bookViews>
    <workbookView xWindow="28680" yWindow="-120" windowWidth="29040" windowHeight="15720" activeTab="1" xr2:uid="{3EC9A5B1-3779-4A4E-BEF3-C9F0233E4A17}"/>
  </bookViews>
  <sheets>
    <sheet name="README" sheetId="8" r:id="rId1"/>
    <sheet name="Table 1" sheetId="5" r:id="rId2"/>
    <sheet name="Table 2" sheetId="7" r:id="rId3"/>
    <sheet name="Delta Table 1" sheetId="11" r:id="rId4"/>
    <sheet name="Delta Table 2" sheetId="1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7" l="1"/>
  <c r="G12" i="7"/>
  <c r="H12" i="7"/>
  <c r="I12" i="7"/>
  <c r="F11" i="7"/>
  <c r="G11" i="7"/>
  <c r="H11" i="7"/>
  <c r="I11" i="7"/>
  <c r="I5" i="5"/>
  <c r="X13" i="5"/>
  <c r="T13" i="5" l="1"/>
  <c r="P13" i="5"/>
  <c r="K13" i="5"/>
  <c r="I6" i="5"/>
  <c r="I7" i="5"/>
  <c r="I8" i="5"/>
  <c r="I9" i="5"/>
  <c r="I10" i="5"/>
  <c r="I11" i="5"/>
  <c r="I12" i="5"/>
  <c r="I13" i="5"/>
  <c r="D12" i="7" s="1"/>
  <c r="D6" i="5"/>
  <c r="D7" i="5"/>
  <c r="D8" i="5"/>
  <c r="D9" i="5"/>
  <c r="D10" i="5"/>
  <c r="D11" i="5"/>
  <c r="D12" i="5"/>
  <c r="D13" i="5"/>
  <c r="D5" i="5"/>
  <c r="I6" i="7"/>
  <c r="I7" i="7"/>
  <c r="I5" i="7"/>
  <c r="I4" i="7"/>
  <c r="I8" i="7"/>
  <c r="I9" i="7"/>
  <c r="I10" i="7"/>
  <c r="X5" i="5"/>
  <c r="X6" i="5"/>
  <c r="X7" i="5"/>
  <c r="X8" i="5"/>
  <c r="X9" i="5"/>
  <c r="X10" i="5"/>
  <c r="X11" i="5"/>
  <c r="X12" i="5"/>
  <c r="P12" i="5"/>
  <c r="P11" i="5"/>
  <c r="P10" i="5"/>
  <c r="P9" i="5"/>
  <c r="P8" i="5"/>
  <c r="P7" i="5"/>
  <c r="P6" i="5"/>
  <c r="P5" i="5"/>
  <c r="B5" i="5" l="1"/>
  <c r="E12" i="7"/>
  <c r="C12" i="7"/>
  <c r="B12" i="7" s="1"/>
  <c r="B13" i="5"/>
  <c r="K5" i="5"/>
  <c r="K6" i="5"/>
  <c r="B6" i="5" s="1"/>
  <c r="K7" i="5"/>
  <c r="B7" i="5" s="1"/>
  <c r="K8" i="5"/>
  <c r="B8" i="5" s="1"/>
  <c r="K9" i="5"/>
  <c r="B9" i="5" s="1"/>
  <c r="K10" i="5"/>
  <c r="B10" i="5" s="1"/>
  <c r="K11" i="5"/>
  <c r="B11" i="5" s="1"/>
  <c r="K12" i="5"/>
  <c r="B12" i="5" s="1"/>
  <c r="T5" i="5"/>
  <c r="T6" i="5"/>
  <c r="T7" i="5"/>
  <c r="T8" i="5"/>
  <c r="T9" i="5"/>
  <c r="T10" i="5"/>
  <c r="T11" i="5"/>
  <c r="T12" i="5"/>
  <c r="E11" i="7" l="1"/>
  <c r="D11" i="7"/>
  <c r="H10" i="7"/>
  <c r="H9" i="7"/>
  <c r="H8" i="7"/>
  <c r="H7" i="7"/>
  <c r="H6" i="7"/>
  <c r="H5" i="7"/>
  <c r="H4" i="7"/>
  <c r="C11" i="7" l="1"/>
  <c r="D10" i="7"/>
  <c r="D4" i="7"/>
  <c r="D5" i="7"/>
  <c r="D9" i="7"/>
  <c r="F10" i="7"/>
  <c r="F8" i="7"/>
  <c r="F9" i="7"/>
  <c r="F7" i="7"/>
  <c r="F6" i="7"/>
  <c r="F5" i="7"/>
  <c r="F4" i="7"/>
  <c r="G4" i="7"/>
  <c r="G5" i="7"/>
  <c r="G6" i="7"/>
  <c r="G7" i="7"/>
  <c r="G8" i="7"/>
  <c r="G9" i="7"/>
  <c r="G10" i="7"/>
  <c r="B11" i="7" l="1"/>
  <c r="D6" i="7"/>
  <c r="D8" i="7"/>
  <c r="D7" i="7"/>
  <c r="E8" i="7" l="1"/>
  <c r="E7" i="7"/>
  <c r="E6" i="7"/>
  <c r="E5" i="7"/>
  <c r="E4" i="7"/>
  <c r="E10" i="7"/>
  <c r="E9" i="7"/>
  <c r="C4" i="7" l="1"/>
  <c r="C7" i="7"/>
  <c r="C9" i="7"/>
  <c r="C10" i="7"/>
  <c r="C5" i="7"/>
  <c r="C6" i="7"/>
  <c r="C8" i="7"/>
  <c r="B4" i="7" l="1"/>
  <c r="B5" i="7"/>
  <c r="B8" i="7"/>
  <c r="B6" i="7"/>
  <c r="B10" i="7"/>
  <c r="B9" i="7"/>
  <c r="B7" i="7"/>
</calcChain>
</file>

<file path=xl/sharedStrings.xml><?xml version="1.0" encoding="utf-8"?>
<sst xmlns="http://schemas.openxmlformats.org/spreadsheetml/2006/main" count="120" uniqueCount="49">
  <si>
    <t>Table 1: Breakdown of FIM by component</t>
  </si>
  <si>
    <t>Total</t>
  </si>
  <si>
    <t>Purchases</t>
  </si>
  <si>
    <t>Taxes Transfers and Subsidies (includes supply side and uncertainty effects)</t>
  </si>
  <si>
    <t>Taxes</t>
  </si>
  <si>
    <t>Transfers</t>
  </si>
  <si>
    <t>Uncertainty</t>
  </si>
  <si>
    <t>Supply Side</t>
  </si>
  <si>
    <t>Subcomponents of Federal Purchases</t>
  </si>
  <si>
    <t>Subcomponents of Taxes</t>
  </si>
  <si>
    <t>Subcomponents of Transfers</t>
  </si>
  <si>
    <t>Subcomponents of Supply Side</t>
  </si>
  <si>
    <t>Federal</t>
  </si>
  <si>
    <t>State and Local</t>
  </si>
  <si>
    <t>Tariffs</t>
  </si>
  <si>
    <t>Tariff Uncertainty</t>
  </si>
  <si>
    <t>Student Loans</t>
  </si>
  <si>
    <t>IRA/CHIPS</t>
  </si>
  <si>
    <t>Supply Side Effects of OBBBA</t>
  </si>
  <si>
    <t>2025 Q4</t>
  </si>
  <si>
    <t>2026 Q1</t>
  </si>
  <si>
    <t>2026 Q2</t>
  </si>
  <si>
    <t>2026 Q3</t>
  </si>
  <si>
    <t>2026 Q4</t>
  </si>
  <si>
    <t>2027 Q1</t>
  </si>
  <si>
    <t>2027 Q2</t>
  </si>
  <si>
    <t>Table 2: Decomposing FIM into effects of OBBBA, other supply side effects, tariffs and tariff uncertainty, and underlying FIM</t>
  </si>
  <si>
    <t>Underlying FIM</t>
  </si>
  <si>
    <t>OBBBA</t>
  </si>
  <si>
    <t>Tariffs and Uncertainty</t>
  </si>
  <si>
    <t>This file presents data for the Hutchins Center Fiscal Impact Measure Breakdown.</t>
  </si>
  <si>
    <t>Table 1 breaks down the components of the FIM for the current quarter and our forecast for the next eight quarters. For purchases, it shows much is due to the One Big Beautiful Bill Act, to the government shutdown, and to underlying fiscal policy. For taxes and transfers, it shows how much is due to OBBBA, to tariffs, and to other factors.</t>
  </si>
  <si>
    <t>Table 2 decomposes FIM inputs into underlying factors (purchases and transfers), the effects of the One Big Beautiful Bill Act, the impacts of tariffs and uncertainty around them, effects of supply-side policies, and effects of the government shutdown that began on Oct. 1, 2025 for the current quarter and eight-quarter forecast.</t>
  </si>
  <si>
    <t>Components of the Underlying FIM</t>
  </si>
  <si>
    <t>Underlying FIM Purchases</t>
  </si>
  <si>
    <t>Underlying FIM Net Transfers</t>
  </si>
  <si>
    <t>IRA, CHIPS and Student Loans</t>
  </si>
  <si>
    <t>Government shutdown</t>
  </si>
  <si>
    <t>2027 Q3</t>
  </si>
  <si>
    <t>Delta Table 1: Changes to Table 1 from Last FIM</t>
  </si>
  <si>
    <t>Delta Table 2: Changes to Table 2 from Last FIM</t>
  </si>
  <si>
    <t>2027 Q4</t>
  </si>
  <si>
    <t>Other</t>
  </si>
  <si>
    <t>Total*</t>
  </si>
  <si>
    <t>Government Shutdown</t>
  </si>
  <si>
    <t>Delta Table 1 shows the changes to Table 1 from the last time the FIM was officially updated, January 23, 2026.</t>
  </si>
  <si>
    <t>Delta Table 2 shows the changes to Table 2 from the last time the FIM was officially updated, January 23, 2026.</t>
  </si>
  <si>
    <t xml:space="preserve">*   In the previous projection's estimates of shutdown effects, we categorized reductions in government purchases--other than those related to furloughs--in supply side effects. In the current projection, all government shutdown effects show up in federal purchases. </t>
  </si>
  <si>
    <t>Government Shutdown*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</si>
</sst>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2"/>
      <color theme="1"/>
      <name val="Calibri"/>
      <family val="2"/>
      <scheme val="minor"/>
    </font>
    <font>
      <sz val="12"/>
      <color theme="1"/>
      <name val="Calibri"/>
      <family val="2"/>
      <scheme val="minor"/>
    </font>
    <font>
      <b/>
      <sz val="12"/>
      <name val="Calibri"/>
      <family val="2"/>
      <scheme val="minor"/>
    </font>
    <font>
      <sz val="12"/>
      <name val="Calibri"/>
      <family val="2"/>
      <scheme val="minor"/>
    </font>
    <font>
      <sz val="11"/>
      <color rgb="FF000000"/>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auto="1"/>
      </left>
      <right style="thin">
        <color auto="1"/>
      </right>
      <top/>
      <bottom/>
      <diagonal/>
    </border>
    <border>
      <left style="thin">
        <color auto="1"/>
      </left>
      <right/>
      <top/>
      <bottom/>
      <diagonal/>
    </border>
    <border>
      <left/>
      <right style="thin">
        <color auto="1"/>
      </right>
      <top/>
      <bottom/>
      <diagonal/>
    </border>
  </borders>
  <cellStyleXfs count="1">
    <xf numFmtId="0" fontId="0" fillId="0" borderId="0"/>
  </cellStyleXfs>
  <cellXfs count="41">
    <xf numFmtId="0" fontId="0" fillId="0" borderId="0" xfId="0"/>
    <xf numFmtId="0" fontId="2" fillId="0" borderId="0" xfId="0" applyFont="1"/>
    <xf numFmtId="0" fontId="1" fillId="0" borderId="0" xfId="0" applyFont="1" applyAlignment="1">
      <alignment horizontal="center" wrapText="1"/>
    </xf>
    <xf numFmtId="0" fontId="2" fillId="0" borderId="0" xfId="0" applyFont="1" applyAlignment="1">
      <alignment horizontal="center" wrapText="1"/>
    </xf>
    <xf numFmtId="2" fontId="2" fillId="0" borderId="0" xfId="0" applyNumberFormat="1" applyFont="1" applyAlignment="1">
      <alignment horizontal="center" vertical="center"/>
    </xf>
    <xf numFmtId="0" fontId="2" fillId="0" borderId="0" xfId="0" quotePrefix="1" applyFont="1" applyAlignment="1">
      <alignment horizontal="center" wrapText="1"/>
    </xf>
    <xf numFmtId="0" fontId="3" fillId="0" borderId="0" xfId="0" applyFont="1" applyAlignment="1">
      <alignment horizontal="center" wrapText="1"/>
    </xf>
    <xf numFmtId="0" fontId="1" fillId="0" borderId="0" xfId="0" applyFont="1" applyAlignment="1">
      <alignment wrapText="1"/>
    </xf>
    <xf numFmtId="0" fontId="1" fillId="0" borderId="0" xfId="0" applyFont="1"/>
    <xf numFmtId="2" fontId="2" fillId="0" borderId="2" xfId="0" applyNumberFormat="1" applyFont="1" applyBorder="1" applyAlignment="1">
      <alignment horizontal="center" vertical="center"/>
    </xf>
    <xf numFmtId="2" fontId="2" fillId="0" borderId="3" xfId="0" applyNumberFormat="1" applyFont="1" applyBorder="1" applyAlignment="1">
      <alignment horizontal="center" vertical="center"/>
    </xf>
    <xf numFmtId="0" fontId="4" fillId="0" borderId="0" xfId="0" applyFont="1" applyAlignment="1">
      <alignment horizontal="center" wrapText="1"/>
    </xf>
    <xf numFmtId="0" fontId="1" fillId="0" borderId="0" xfId="0"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2" fontId="2" fillId="0" borderId="1" xfId="0" applyNumberFormat="1" applyFont="1" applyBorder="1" applyAlignment="1">
      <alignment horizontal="center" vertical="center"/>
    </xf>
    <xf numFmtId="0" fontId="5" fillId="0" borderId="0" xfId="0" applyFont="1" applyAlignment="1">
      <alignment wrapText="1"/>
    </xf>
    <xf numFmtId="0" fontId="5" fillId="0" borderId="0" xfId="0" applyFont="1"/>
    <xf numFmtId="0" fontId="5" fillId="0" borderId="0" xfId="0" applyFont="1" applyAlignment="1">
      <alignment horizontal="left" vertical="center" wrapText="1"/>
    </xf>
    <xf numFmtId="0" fontId="1" fillId="0" borderId="0" xfId="0" applyFont="1" applyAlignment="1">
      <alignment horizontal="center" vertical="center" wrapText="1"/>
    </xf>
    <xf numFmtId="2" fontId="2" fillId="0" borderId="0" xfId="0" applyNumberFormat="1" applyFont="1"/>
    <xf numFmtId="2" fontId="4" fillId="0" borderId="1" xfId="0" applyNumberFormat="1" applyFont="1" applyBorder="1" applyAlignment="1">
      <alignment horizontal="center" vertical="center"/>
    </xf>
    <xf numFmtId="2" fontId="2" fillId="0" borderId="1" xfId="0" applyNumberFormat="1" applyFont="1" applyBorder="1" applyAlignment="1">
      <alignment horizontal="center"/>
    </xf>
    <xf numFmtId="2" fontId="2" fillId="0" borderId="0" xfId="0" applyNumberFormat="1" applyFont="1" applyAlignment="1">
      <alignment horizontal="center"/>
    </xf>
    <xf numFmtId="2" fontId="4" fillId="0" borderId="0" xfId="0" applyNumberFormat="1" applyFont="1" applyAlignment="1">
      <alignment horizontal="center" vertical="center"/>
    </xf>
    <xf numFmtId="0" fontId="2" fillId="2" borderId="0" xfId="0" applyFont="1" applyFill="1" applyAlignment="1">
      <alignment horizontal="center" wrapText="1"/>
    </xf>
    <xf numFmtId="0" fontId="2" fillId="2" borderId="0" xfId="0" applyFont="1" applyFill="1"/>
    <xf numFmtId="2" fontId="2" fillId="2" borderId="0" xfId="0" applyNumberFormat="1"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vertical="center" wrapText="1"/>
    </xf>
    <xf numFmtId="2" fontId="2" fillId="2" borderId="0" xfId="0" applyNumberFormat="1" applyFont="1" applyFill="1"/>
    <xf numFmtId="0" fontId="1" fillId="0" borderId="0" xfId="0" applyFont="1" applyAlignment="1">
      <alignment horizontal="center" vertical="center" wrapText="1"/>
    </xf>
    <xf numFmtId="0" fontId="1" fillId="0" borderId="0" xfId="0" applyFont="1" applyAlignment="1">
      <alignment horizontal="center"/>
    </xf>
    <xf numFmtId="0" fontId="1" fillId="0" borderId="0" xfId="0" applyFont="1" applyAlignment="1">
      <alignment horizontal="center" wrapText="1"/>
    </xf>
    <xf numFmtId="0" fontId="3" fillId="0" borderId="0" xfId="0" quotePrefix="1"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75DCC-3D0F-4B00-9436-8BFB41C48B0B}">
  <dimension ref="A1:A6"/>
  <sheetViews>
    <sheetView workbookViewId="0">
      <selection activeCell="A14" sqref="A14"/>
    </sheetView>
  </sheetViews>
  <sheetFormatPr defaultRowHeight="14.5" x14ac:dyDescent="0.35"/>
  <cols>
    <col min="1" max="1" width="99.1796875" customWidth="1"/>
  </cols>
  <sheetData>
    <row r="1" spans="1:1" x14ac:dyDescent="0.35">
      <c r="A1" s="16" t="s">
        <v>30</v>
      </c>
    </row>
    <row r="2" spans="1:1" x14ac:dyDescent="0.35">
      <c r="A2" s="17"/>
    </row>
    <row r="3" spans="1:1" ht="48.75" customHeight="1" x14ac:dyDescent="0.35">
      <c r="A3" s="18" t="s">
        <v>31</v>
      </c>
    </row>
    <row r="4" spans="1:1" ht="49.5" customHeight="1" x14ac:dyDescent="0.35">
      <c r="A4" s="18" t="s">
        <v>32</v>
      </c>
    </row>
    <row r="5" spans="1:1" x14ac:dyDescent="0.35">
      <c r="A5" t="s">
        <v>45</v>
      </c>
    </row>
    <row r="6" spans="1:1" x14ac:dyDescent="0.35">
      <c r="A6" t="s">
        <v>46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02000-093A-44C6-9557-294504852FFC}">
  <dimension ref="A1:AA36"/>
  <sheetViews>
    <sheetView tabSelected="1" zoomScale="90" zoomScaleNormal="90" workbookViewId="0">
      <pane xSplit="2" ySplit="1" topLeftCell="C2" activePane="bottomRight" state="frozen"/>
      <selection pane="topRight" activeCell="C1" sqref="C1"/>
      <selection pane="bottomLeft" activeCell="A5" sqref="A5"/>
      <selection pane="bottomRight" activeCell="H9" sqref="H9"/>
    </sheetView>
  </sheetViews>
  <sheetFormatPr defaultRowHeight="15.5" x14ac:dyDescent="0.35"/>
  <cols>
    <col min="1" max="1" width="10.6328125" style="1" customWidth="1"/>
    <col min="2" max="2" width="8.7265625" style="1"/>
    <col min="3" max="3" width="2.6328125" style="1" customWidth="1"/>
    <col min="4" max="4" width="10.453125" style="1" customWidth="1"/>
    <col min="5" max="6" width="11.81640625" style="1" customWidth="1"/>
    <col min="7" max="8" width="13" style="1" customWidth="1"/>
    <col min="9" max="9" width="12.7265625" style="1" customWidth="1"/>
    <col min="10" max="10" width="2.54296875" style="1" customWidth="1"/>
    <col min="11" max="11" width="28.90625" style="1" bestFit="1" customWidth="1"/>
    <col min="12" max="12" width="2.54296875" style="1" customWidth="1"/>
    <col min="13" max="13" width="10.26953125" style="1" customWidth="1"/>
    <col min="14" max="16" width="12.81640625" style="1" customWidth="1"/>
    <col min="17" max="17" width="2.6328125" style="1" customWidth="1"/>
    <col min="18" max="18" width="15.1796875" style="1" customWidth="1"/>
    <col min="19" max="19" width="14.81640625" style="1" customWidth="1"/>
    <col min="20" max="20" width="13.81640625" style="1" customWidth="1"/>
    <col min="21" max="21" width="2.54296875" style="1" customWidth="1"/>
    <col min="22" max="22" width="22.26953125" style="1" customWidth="1"/>
    <col min="23" max="23" width="2.6328125" style="1" customWidth="1"/>
    <col min="24" max="24" width="13.1796875" style="1" customWidth="1"/>
    <col min="25" max="25" width="10.1796875" style="1" customWidth="1"/>
    <col min="26" max="26" width="14.453125" style="1" customWidth="1"/>
    <col min="27" max="27" width="11.7265625" style="1" customWidth="1"/>
    <col min="28" max="16384" width="8.7265625" style="1"/>
  </cols>
  <sheetData>
    <row r="1" spans="1:27" x14ac:dyDescent="0.35">
      <c r="A1" s="12" t="s">
        <v>0</v>
      </c>
      <c r="B1" s="12"/>
      <c r="C1" s="12"/>
      <c r="D1" s="12"/>
      <c r="E1" s="12"/>
    </row>
    <row r="2" spans="1:27" ht="46.5" x14ac:dyDescent="0.35">
      <c r="B2" s="19" t="s">
        <v>1</v>
      </c>
      <c r="D2" s="36" t="s">
        <v>2</v>
      </c>
      <c r="E2" s="36"/>
      <c r="F2" s="36"/>
      <c r="G2" s="36"/>
      <c r="H2" s="36"/>
      <c r="I2" s="36"/>
      <c r="K2" s="19" t="s">
        <v>3</v>
      </c>
      <c r="M2" s="36" t="s">
        <v>4</v>
      </c>
      <c r="N2" s="37"/>
      <c r="O2" s="37"/>
      <c r="P2" s="37"/>
      <c r="Q2" s="7"/>
      <c r="R2" s="36" t="s">
        <v>5</v>
      </c>
      <c r="S2" s="37"/>
      <c r="T2" s="37"/>
      <c r="V2" s="19" t="s">
        <v>6</v>
      </c>
      <c r="W2" s="7"/>
      <c r="X2" s="33" t="s">
        <v>7</v>
      </c>
      <c r="Y2" s="33"/>
      <c r="Z2" s="33"/>
      <c r="AA2" s="33"/>
    </row>
    <row r="3" spans="1:27" x14ac:dyDescent="0.35">
      <c r="D3" s="6" t="s">
        <v>1</v>
      </c>
      <c r="G3" s="35" t="s">
        <v>8</v>
      </c>
      <c r="H3" s="35"/>
      <c r="I3" s="35"/>
      <c r="M3" s="2" t="s">
        <v>1</v>
      </c>
      <c r="N3" s="35" t="s">
        <v>9</v>
      </c>
      <c r="O3" s="35"/>
      <c r="P3" s="35"/>
      <c r="Q3" s="8"/>
      <c r="R3" s="2" t="s">
        <v>1</v>
      </c>
      <c r="S3" s="34" t="s">
        <v>10</v>
      </c>
      <c r="T3" s="34"/>
      <c r="V3" s="2" t="s">
        <v>15</v>
      </c>
      <c r="X3" s="2" t="s">
        <v>1</v>
      </c>
      <c r="Y3" s="34" t="s">
        <v>11</v>
      </c>
      <c r="Z3" s="34"/>
      <c r="AA3" s="34"/>
    </row>
    <row r="4" spans="1:27" s="3" customFormat="1" ht="46.5" x14ac:dyDescent="0.35">
      <c r="E4" s="11" t="s">
        <v>12</v>
      </c>
      <c r="F4" s="3" t="s">
        <v>13</v>
      </c>
      <c r="G4" s="3" t="s">
        <v>28</v>
      </c>
      <c r="H4" s="3" t="s">
        <v>44</v>
      </c>
      <c r="I4" s="3" t="s">
        <v>42</v>
      </c>
      <c r="M4" s="6"/>
      <c r="N4" s="3" t="s">
        <v>28</v>
      </c>
      <c r="O4" s="3" t="s">
        <v>14</v>
      </c>
      <c r="P4" s="3" t="s">
        <v>42</v>
      </c>
      <c r="S4" s="3" t="s">
        <v>28</v>
      </c>
      <c r="T4" s="3" t="s">
        <v>42</v>
      </c>
      <c r="Y4" s="3" t="s">
        <v>16</v>
      </c>
      <c r="Z4" s="3" t="s">
        <v>17</v>
      </c>
      <c r="AA4" s="3" t="s">
        <v>18</v>
      </c>
    </row>
    <row r="5" spans="1:27" x14ac:dyDescent="0.35">
      <c r="A5" s="1" t="s">
        <v>19</v>
      </c>
      <c r="B5" s="21">
        <f>D5+K5</f>
        <v>-1.031609687985108</v>
      </c>
      <c r="C5" s="20"/>
      <c r="D5" s="21">
        <f t="shared" ref="D5:D13" si="0">E5+F5</f>
        <v>-1.2229569719413991</v>
      </c>
      <c r="E5" s="21">
        <v>-1.2383891503139599</v>
      </c>
      <c r="F5" s="21">
        <v>1.54321783725609E-2</v>
      </c>
      <c r="G5" s="9">
        <v>0.10955184968604015</v>
      </c>
      <c r="H5" s="4">
        <v>-1</v>
      </c>
      <c r="I5" s="10">
        <f t="shared" ref="I5:I13" si="1">E5-G5-H5</f>
        <v>-0.34794100000000006</v>
      </c>
      <c r="J5" s="20"/>
      <c r="K5" s="21">
        <f t="shared" ref="K5:K12" si="2">M5+R5+V5+X5</f>
        <v>0.19134728395629103</v>
      </c>
      <c r="L5" s="20"/>
      <c r="M5" s="21">
        <v>-0.35021336962057398</v>
      </c>
      <c r="N5" s="4">
        <v>0.31612552020094775</v>
      </c>
      <c r="O5" s="4">
        <v>-0.42420140513851551</v>
      </c>
      <c r="P5" s="10">
        <f t="shared" ref="P5:P12" si="3">M5-N5-O5</f>
        <v>-0.24213748468300617</v>
      </c>
      <c r="Q5" s="4"/>
      <c r="R5" s="21">
        <v>0.42328033689481481</v>
      </c>
      <c r="S5" s="4">
        <v>-5.7592125618935522E-2</v>
      </c>
      <c r="T5" s="10">
        <f t="shared" ref="T5:T12" si="4">R5-S5</f>
        <v>0.48087246251375032</v>
      </c>
      <c r="V5" s="15">
        <v>0</v>
      </c>
      <c r="X5" s="22">
        <f t="shared" ref="X5:X12" si="5">Y5+Z5+AA5</f>
        <v>0.11828031668205019</v>
      </c>
      <c r="Y5" s="4">
        <v>-2.45679851192778E-2</v>
      </c>
      <c r="Z5" s="4">
        <v>0.14284830180132799</v>
      </c>
      <c r="AA5" s="10">
        <v>0</v>
      </c>
    </row>
    <row r="6" spans="1:27" x14ac:dyDescent="0.35">
      <c r="A6" s="1" t="s">
        <v>20</v>
      </c>
      <c r="B6" s="21">
        <f t="shared" ref="B6:B13" si="6">D6+K6</f>
        <v>2.0328213119354679</v>
      </c>
      <c r="C6" s="20"/>
      <c r="D6" s="21">
        <f t="shared" si="0"/>
        <v>1.243210302873492</v>
      </c>
      <c r="E6" s="21">
        <v>1.43166074182057</v>
      </c>
      <c r="F6" s="21">
        <v>-0.188450438947078</v>
      </c>
      <c r="G6" s="9">
        <v>0.23949274952811006</v>
      </c>
      <c r="H6" s="4">
        <v>1.3</v>
      </c>
      <c r="I6" s="10">
        <f t="shared" si="1"/>
        <v>-0.10783200770754009</v>
      </c>
      <c r="J6" s="20"/>
      <c r="K6" s="21">
        <f t="shared" si="2"/>
        <v>0.78961100906197601</v>
      </c>
      <c r="L6" s="20"/>
      <c r="M6" s="21">
        <v>-5.4275454641090959E-2</v>
      </c>
      <c r="N6" s="4">
        <v>0.57666015759609834</v>
      </c>
      <c r="O6" s="4">
        <v>-0.23137167920261392</v>
      </c>
      <c r="P6" s="10">
        <f t="shared" si="3"/>
        <v>-0.39956393303457538</v>
      </c>
      <c r="Q6" s="4"/>
      <c r="R6" s="21">
        <v>0.49122942058266489</v>
      </c>
      <c r="S6" s="4">
        <v>-2.1819820242404177E-2</v>
      </c>
      <c r="T6" s="10">
        <f t="shared" si="4"/>
        <v>0.51304924082506909</v>
      </c>
      <c r="V6" s="15">
        <v>0</v>
      </c>
      <c r="X6" s="22">
        <f t="shared" si="5"/>
        <v>0.35265704312040208</v>
      </c>
      <c r="Y6" s="4">
        <v>-2.26239125932679E-2</v>
      </c>
      <c r="Z6" s="4">
        <v>0.31528095571366999</v>
      </c>
      <c r="AA6" s="10">
        <v>0.06</v>
      </c>
    </row>
    <row r="7" spans="1:27" x14ac:dyDescent="0.35">
      <c r="A7" s="1" t="s">
        <v>21</v>
      </c>
      <c r="B7" s="21">
        <f t="shared" si="6"/>
        <v>-0.16328681501496101</v>
      </c>
      <c r="C7" s="20"/>
      <c r="D7" s="21">
        <f t="shared" si="0"/>
        <v>-0.71309480569509098</v>
      </c>
      <c r="E7" s="21">
        <v>-0.53714799167136296</v>
      </c>
      <c r="F7" s="21">
        <v>-0.175946814023728</v>
      </c>
      <c r="G7" s="9">
        <v>0.11481658605920803</v>
      </c>
      <c r="H7" s="4">
        <v>-0.1</v>
      </c>
      <c r="I7" s="10">
        <f t="shared" si="1"/>
        <v>-0.55196457773057095</v>
      </c>
      <c r="J7" s="20"/>
      <c r="K7" s="21">
        <f t="shared" si="2"/>
        <v>0.54980799068012998</v>
      </c>
      <c r="L7" s="20"/>
      <c r="M7" s="21">
        <v>-1.8739791782039966E-2</v>
      </c>
      <c r="N7" s="4">
        <v>0.54236381055404226</v>
      </c>
      <c r="O7" s="4">
        <v>-0.20732206065029349</v>
      </c>
      <c r="P7" s="10">
        <f t="shared" si="3"/>
        <v>-0.35378154168578879</v>
      </c>
      <c r="Q7" s="4"/>
      <c r="R7" s="21">
        <v>0.27805757227227801</v>
      </c>
      <c r="S7" s="4">
        <v>-2.0091466216628821E-2</v>
      </c>
      <c r="T7" s="10">
        <f t="shared" si="4"/>
        <v>0.29814903848890684</v>
      </c>
      <c r="V7" s="15">
        <v>0</v>
      </c>
      <c r="X7" s="22">
        <f t="shared" si="5"/>
        <v>0.29049021018989196</v>
      </c>
      <c r="Y7" s="4">
        <v>-2.0803222753475001E-2</v>
      </c>
      <c r="Z7" s="4">
        <v>0.25129343294336698</v>
      </c>
      <c r="AA7" s="10">
        <v>0.06</v>
      </c>
    </row>
    <row r="8" spans="1:27" x14ac:dyDescent="0.35">
      <c r="A8" s="1" t="s">
        <v>22</v>
      </c>
      <c r="B8" s="21">
        <f t="shared" si="6"/>
        <v>-1.0743626970644016E-4</v>
      </c>
      <c r="C8" s="20"/>
      <c r="D8" s="21">
        <f t="shared" si="0"/>
        <v>-0.44639236633370899</v>
      </c>
      <c r="E8" s="21">
        <v>-0.271584709671224</v>
      </c>
      <c r="F8" s="21">
        <v>-0.17480765666248499</v>
      </c>
      <c r="G8" s="9">
        <v>6.380934782810499E-2</v>
      </c>
      <c r="H8" s="4">
        <v>-0.1</v>
      </c>
      <c r="I8" s="10">
        <f t="shared" si="1"/>
        <v>-0.23539405749932898</v>
      </c>
      <c r="J8" s="20"/>
      <c r="K8" s="21">
        <f t="shared" si="2"/>
        <v>0.44628493006400255</v>
      </c>
      <c r="L8" s="20"/>
      <c r="M8" s="21">
        <v>-6.1177388586766003E-2</v>
      </c>
      <c r="N8" s="4">
        <v>0.3216209412864528</v>
      </c>
      <c r="O8" s="4">
        <v>-0.20436045689704802</v>
      </c>
      <c r="P8" s="10">
        <f t="shared" si="3"/>
        <v>-0.17843787297617081</v>
      </c>
      <c r="Q8" s="4"/>
      <c r="R8" s="21">
        <v>0.38841057648337529</v>
      </c>
      <c r="S8" s="4">
        <v>-1.0894460831839351E-2</v>
      </c>
      <c r="T8" s="10">
        <f t="shared" si="4"/>
        <v>0.39930503731521466</v>
      </c>
      <c r="V8" s="15">
        <v>0</v>
      </c>
      <c r="X8" s="22">
        <f t="shared" si="5"/>
        <v>0.1190517421673933</v>
      </c>
      <c r="Y8" s="4">
        <v>-1.8801566588714302E-2</v>
      </c>
      <c r="Z8" s="4">
        <v>7.7853308756107603E-2</v>
      </c>
      <c r="AA8" s="10">
        <v>0.06</v>
      </c>
    </row>
    <row r="9" spans="1:27" x14ac:dyDescent="0.35">
      <c r="A9" s="1" t="s">
        <v>23</v>
      </c>
      <c r="B9" s="21">
        <f t="shared" si="6"/>
        <v>-1.2454699185351026E-2</v>
      </c>
      <c r="C9" s="20"/>
      <c r="D9" s="21">
        <f t="shared" si="0"/>
        <v>-0.30639534757166703</v>
      </c>
      <c r="E9" s="21">
        <v>-0.10806952250061801</v>
      </c>
      <c r="F9" s="21">
        <v>-0.19832582507104901</v>
      </c>
      <c r="G9" s="9">
        <v>-5.4230289427940059E-3</v>
      </c>
      <c r="H9" s="4">
        <v>-0.1</v>
      </c>
      <c r="I9" s="10">
        <f t="shared" si="1"/>
        <v>-2.6464935578239951E-3</v>
      </c>
      <c r="J9" s="20"/>
      <c r="K9" s="21">
        <f t="shared" si="2"/>
        <v>0.29394064838631601</v>
      </c>
      <c r="L9" s="20"/>
      <c r="M9" s="21">
        <v>-4.3765061642550403E-2</v>
      </c>
      <c r="N9" s="4">
        <v>0.29906124721673849</v>
      </c>
      <c r="O9" s="4">
        <v>-0.2023045526070619</v>
      </c>
      <c r="P9" s="10">
        <f t="shared" si="3"/>
        <v>-0.14052175625222699</v>
      </c>
      <c r="Q9" s="4"/>
      <c r="R9" s="21">
        <v>0.34174108755228561</v>
      </c>
      <c r="S9" s="4">
        <v>-5.0152783172485428E-2</v>
      </c>
      <c r="T9" s="10">
        <f t="shared" si="4"/>
        <v>0.39189387072477105</v>
      </c>
      <c r="V9" s="15">
        <v>0</v>
      </c>
      <c r="X9" s="22">
        <f t="shared" si="5"/>
        <v>-4.0353775234192035E-3</v>
      </c>
      <c r="Y9" s="4">
        <v>-1.1795523667050599E-2</v>
      </c>
      <c r="Z9" s="4">
        <v>-5.2239853856368597E-2</v>
      </c>
      <c r="AA9" s="10">
        <v>0.06</v>
      </c>
    </row>
    <row r="10" spans="1:27" x14ac:dyDescent="0.35">
      <c r="A10" s="1" t="s">
        <v>24</v>
      </c>
      <c r="B10" s="21">
        <f t="shared" si="6"/>
        <v>-0.610358699106194</v>
      </c>
      <c r="C10" s="20"/>
      <c r="D10" s="21">
        <f t="shared" si="0"/>
        <v>-0.299953583666493</v>
      </c>
      <c r="E10" s="21">
        <v>-0.115248471323857</v>
      </c>
      <c r="F10" s="21">
        <v>-0.18470511234263601</v>
      </c>
      <c r="G10" s="9">
        <v>-7.6170005643930033E-3</v>
      </c>
      <c r="H10" s="4">
        <v>0</v>
      </c>
      <c r="I10" s="10">
        <f t="shared" si="1"/>
        <v>-0.107631470759464</v>
      </c>
      <c r="J10" s="20"/>
      <c r="K10" s="21">
        <f t="shared" si="2"/>
        <v>-0.31040511543970095</v>
      </c>
      <c r="L10" s="20"/>
      <c r="M10" s="21">
        <v>-0.28759499815641093</v>
      </c>
      <c r="N10" s="4">
        <v>0.43115865300694856</v>
      </c>
      <c r="O10" s="4">
        <v>-0.20077659302299497</v>
      </c>
      <c r="P10" s="10">
        <f t="shared" si="3"/>
        <v>-0.51797705814036443</v>
      </c>
      <c r="Q10" s="4"/>
      <c r="R10" s="21">
        <v>0.19499180370218971</v>
      </c>
      <c r="S10" s="4">
        <v>-7.9941586260018682E-2</v>
      </c>
      <c r="T10" s="10">
        <f t="shared" si="4"/>
        <v>0.2749333899622084</v>
      </c>
      <c r="V10" s="15">
        <v>0</v>
      </c>
      <c r="X10" s="22">
        <f t="shared" si="5"/>
        <v>-0.21780192098547974</v>
      </c>
      <c r="Y10" s="4">
        <v>-1.11912158520157E-2</v>
      </c>
      <c r="Z10" s="4">
        <v>-0.26661070513346402</v>
      </c>
      <c r="AA10" s="10">
        <v>0.06</v>
      </c>
    </row>
    <row r="11" spans="1:27" x14ac:dyDescent="0.35">
      <c r="A11" s="1" t="s">
        <v>25</v>
      </c>
      <c r="B11" s="21">
        <f t="shared" si="6"/>
        <v>-0.5993650964633066</v>
      </c>
      <c r="C11" s="20"/>
      <c r="D11" s="21">
        <f t="shared" si="0"/>
        <v>-0.27789421108966073</v>
      </c>
      <c r="E11" s="21">
        <v>-9.8618046437181694E-2</v>
      </c>
      <c r="F11" s="21">
        <v>-0.179276164652479</v>
      </c>
      <c r="G11" s="9">
        <v>-6.7506795661800012E-3</v>
      </c>
      <c r="H11" s="4">
        <v>0</v>
      </c>
      <c r="I11" s="10">
        <f t="shared" si="1"/>
        <v>-9.1867366871001693E-2</v>
      </c>
      <c r="J11" s="20"/>
      <c r="K11" s="21">
        <f t="shared" si="2"/>
        <v>-0.32147088537364593</v>
      </c>
      <c r="L11" s="20"/>
      <c r="M11" s="21">
        <v>-0.14088157755066893</v>
      </c>
      <c r="N11" s="4">
        <v>0.42057229001246055</v>
      </c>
      <c r="O11" s="4">
        <v>-0.1988075612610434</v>
      </c>
      <c r="P11" s="10">
        <f t="shared" si="3"/>
        <v>-0.36264630630208616</v>
      </c>
      <c r="Q11" s="4"/>
      <c r="R11" s="21">
        <v>0.13214376665204458</v>
      </c>
      <c r="S11" s="4">
        <v>-7.7475668698171435E-2</v>
      </c>
      <c r="T11" s="10">
        <f t="shared" si="4"/>
        <v>0.20961943535021602</v>
      </c>
      <c r="V11" s="15">
        <v>0</v>
      </c>
      <c r="X11" s="22">
        <f t="shared" si="5"/>
        <v>-0.31273307447502158</v>
      </c>
      <c r="Y11" s="4">
        <v>-9.2689596893215792E-3</v>
      </c>
      <c r="Z11" s="4">
        <v>-0.36346411478570001</v>
      </c>
      <c r="AA11" s="10">
        <v>0.06</v>
      </c>
    </row>
    <row r="12" spans="1:27" x14ac:dyDescent="0.35">
      <c r="A12" s="1" t="s">
        <v>38</v>
      </c>
      <c r="B12" s="21">
        <f t="shared" si="6"/>
        <v>-0.51722916382638173</v>
      </c>
      <c r="D12" s="21">
        <f t="shared" si="0"/>
        <v>-0.29181704815491999</v>
      </c>
      <c r="E12" s="21">
        <v>-0.105317963879012</v>
      </c>
      <c r="F12" s="21">
        <v>-0.186499084275908</v>
      </c>
      <c r="G12" s="9">
        <v>-7.0787390209069989E-3</v>
      </c>
      <c r="H12" s="4">
        <v>0</v>
      </c>
      <c r="I12" s="10">
        <f t="shared" si="1"/>
        <v>-9.8239224858105004E-2</v>
      </c>
      <c r="J12" s="4"/>
      <c r="K12" s="21">
        <f t="shared" si="2"/>
        <v>-0.2254121156714618</v>
      </c>
      <c r="L12" s="4"/>
      <c r="M12" s="21">
        <v>8.0003380567192028E-2</v>
      </c>
      <c r="N12" s="9">
        <v>0.2843743138852422</v>
      </c>
      <c r="O12" s="4">
        <v>-2.5446333048755598E-2</v>
      </c>
      <c r="P12" s="10">
        <f t="shared" si="3"/>
        <v>-0.17892460026929458</v>
      </c>
      <c r="Q12" s="4"/>
      <c r="R12" s="21">
        <v>5.5456133836714994E-2</v>
      </c>
      <c r="S12" s="9">
        <v>-4.4101757410808622E-2</v>
      </c>
      <c r="T12" s="10">
        <f t="shared" si="4"/>
        <v>9.9557891247523622E-2</v>
      </c>
      <c r="V12" s="15">
        <v>0</v>
      </c>
      <c r="X12" s="22">
        <f t="shared" si="5"/>
        <v>-0.36087163007536882</v>
      </c>
      <c r="Y12" s="4">
        <v>2.5177218246163199E-2</v>
      </c>
      <c r="Z12" s="4">
        <v>-0.38604884832153202</v>
      </c>
      <c r="AA12" s="10">
        <v>0</v>
      </c>
    </row>
    <row r="13" spans="1:27" x14ac:dyDescent="0.35">
      <c r="A13" s="1" t="s">
        <v>41</v>
      </c>
      <c r="B13" s="21">
        <f t="shared" si="6"/>
        <v>-0.64422540492599434</v>
      </c>
      <c r="C13" s="20"/>
      <c r="D13" s="21">
        <f t="shared" si="0"/>
        <v>-0.35691664134548401</v>
      </c>
      <c r="E13" s="21">
        <v>-0.173916946159793</v>
      </c>
      <c r="F13" s="21">
        <v>-0.18299969518569101</v>
      </c>
      <c r="G13" s="4">
        <v>-7.1354987061620079E-3</v>
      </c>
      <c r="H13" s="4">
        <v>0</v>
      </c>
      <c r="I13" s="10">
        <f t="shared" si="1"/>
        <v>-0.16678144745363099</v>
      </c>
      <c r="K13" s="21">
        <f>M13+R13+V13+X13</f>
        <v>-0.28730876358051027</v>
      </c>
      <c r="L13" s="4"/>
      <c r="M13" s="21">
        <v>0.13142841311949299</v>
      </c>
      <c r="N13" s="4">
        <v>0.2592144614346274</v>
      </c>
      <c r="O13" s="4">
        <v>-4.0592387965526916E-3</v>
      </c>
      <c r="P13" s="10">
        <f>M13-N13-O13</f>
        <v>-0.12372680951858171</v>
      </c>
      <c r="Q13" s="4"/>
      <c r="R13" s="15">
        <v>-1.2393573815737491E-2</v>
      </c>
      <c r="S13" s="9">
        <v>-3.4031980539965159E-2</v>
      </c>
      <c r="T13" s="10">
        <f>R13-S13</f>
        <v>2.163840672422767E-2</v>
      </c>
      <c r="V13" s="15">
        <v>0</v>
      </c>
      <c r="X13" s="22">
        <f>Y13+Z13+AA13</f>
        <v>-0.40634360288426574</v>
      </c>
      <c r="Y13" s="4">
        <v>2.1951595351904302E-2</v>
      </c>
      <c r="Z13" s="4">
        <v>-0.42829519823617002</v>
      </c>
      <c r="AA13" s="10">
        <v>0</v>
      </c>
    </row>
    <row r="14" spans="1:27" x14ac:dyDescent="0.35">
      <c r="L14" s="4"/>
      <c r="N14" s="4"/>
      <c r="O14" s="4"/>
      <c r="P14" s="4"/>
      <c r="Q14" s="4"/>
      <c r="R14" s="4"/>
      <c r="S14" s="4"/>
      <c r="T14" s="4"/>
      <c r="U14" s="20"/>
    </row>
    <row r="15" spans="1:27" x14ac:dyDescent="0.35">
      <c r="L15" s="4"/>
      <c r="O15" s="4"/>
      <c r="P15" s="4"/>
      <c r="Q15" s="4"/>
      <c r="R15" s="4"/>
      <c r="S15" s="4"/>
      <c r="T15" s="4"/>
      <c r="U15" s="20"/>
    </row>
    <row r="16" spans="1:27" x14ac:dyDescent="0.35">
      <c r="A16"/>
      <c r="D16" s="4"/>
      <c r="E16"/>
      <c r="F16"/>
      <c r="G16" s="4"/>
      <c r="H16" s="4"/>
      <c r="I16" s="20"/>
      <c r="M16" s="24"/>
      <c r="N16" s="4"/>
      <c r="R16"/>
      <c r="S16" s="4"/>
    </row>
    <row r="17" spans="1:18" x14ac:dyDescent="0.35">
      <c r="A17"/>
      <c r="C17" s="20"/>
      <c r="D17" s="20"/>
      <c r="E17"/>
      <c r="F17"/>
      <c r="G17" s="4"/>
      <c r="H17" s="4"/>
      <c r="I17" s="20"/>
      <c r="M17" s="24"/>
      <c r="R17"/>
    </row>
    <row r="18" spans="1:18" x14ac:dyDescent="0.35">
      <c r="A18"/>
      <c r="E18"/>
      <c r="F18"/>
      <c r="G18" s="4"/>
      <c r="H18" s="4"/>
      <c r="I18" s="20"/>
      <c r="M18" s="24"/>
      <c r="R18"/>
    </row>
    <row r="19" spans="1:18" x14ac:dyDescent="0.35">
      <c r="A19"/>
      <c r="E19"/>
      <c r="F19"/>
      <c r="G19" s="4"/>
      <c r="H19" s="4"/>
      <c r="I19" s="20"/>
      <c r="M19" s="24"/>
      <c r="R19"/>
    </row>
    <row r="20" spans="1:18" x14ac:dyDescent="0.35">
      <c r="A20"/>
      <c r="E20"/>
      <c r="F20"/>
      <c r="G20" s="4"/>
      <c r="H20" s="4"/>
      <c r="I20" s="20"/>
      <c r="M20" s="24"/>
      <c r="R20"/>
    </row>
    <row r="21" spans="1:18" x14ac:dyDescent="0.35">
      <c r="A21"/>
      <c r="E21"/>
      <c r="F21"/>
      <c r="G21" s="4"/>
      <c r="H21" s="4"/>
      <c r="I21" s="20"/>
      <c r="M21" s="24"/>
      <c r="R21"/>
    </row>
    <row r="22" spans="1:18" x14ac:dyDescent="0.35">
      <c r="A22"/>
      <c r="E22"/>
      <c r="F22"/>
      <c r="G22" s="4"/>
      <c r="H22" s="4"/>
      <c r="I22" s="20"/>
      <c r="M22" s="24"/>
      <c r="R22"/>
    </row>
    <row r="23" spans="1:18" x14ac:dyDescent="0.35">
      <c r="A23"/>
      <c r="E23"/>
      <c r="F23"/>
      <c r="G23" s="4"/>
      <c r="H23" s="4"/>
      <c r="I23" s="20"/>
      <c r="M23" s="24"/>
      <c r="R23"/>
    </row>
    <row r="24" spans="1:18" x14ac:dyDescent="0.35">
      <c r="A24"/>
      <c r="E24"/>
      <c r="F24"/>
      <c r="G24" s="4"/>
      <c r="H24" s="4"/>
      <c r="I24" s="20"/>
      <c r="M24" s="24"/>
      <c r="R24"/>
    </row>
    <row r="25" spans="1:18" x14ac:dyDescent="0.35">
      <c r="E25" s="4"/>
      <c r="G25" s="4"/>
      <c r="H25" s="4"/>
      <c r="I25" s="20"/>
      <c r="M25" s="24"/>
      <c r="R25" s="24"/>
    </row>
    <row r="26" spans="1:18" x14ac:dyDescent="0.35">
      <c r="A26" s="20"/>
      <c r="B26" s="20"/>
      <c r="E26" s="20"/>
      <c r="F26" s="20"/>
      <c r="R26" s="20"/>
    </row>
    <row r="27" spans="1:18" x14ac:dyDescent="0.35">
      <c r="A27" s="20"/>
      <c r="B27" s="20"/>
      <c r="E27" s="20"/>
      <c r="F27" s="20"/>
      <c r="R27" s="20"/>
    </row>
    <row r="28" spans="1:18" x14ac:dyDescent="0.35">
      <c r="A28" s="20"/>
      <c r="B28" s="20"/>
      <c r="E28" s="20"/>
      <c r="F28" s="20"/>
      <c r="R28" s="20"/>
    </row>
    <row r="29" spans="1:18" x14ac:dyDescent="0.35">
      <c r="A29" s="20"/>
      <c r="B29" s="20"/>
      <c r="E29" s="20"/>
      <c r="F29" s="20"/>
      <c r="R29" s="20"/>
    </row>
    <row r="30" spans="1:18" x14ac:dyDescent="0.35">
      <c r="A30" s="20"/>
      <c r="B30" s="20"/>
      <c r="E30" s="20"/>
      <c r="F30" s="20"/>
      <c r="R30" s="20"/>
    </row>
    <row r="31" spans="1:18" x14ac:dyDescent="0.35">
      <c r="A31" s="20"/>
      <c r="B31" s="20"/>
      <c r="E31" s="20"/>
      <c r="F31" s="20"/>
      <c r="R31" s="20"/>
    </row>
    <row r="32" spans="1:18" x14ac:dyDescent="0.35">
      <c r="A32" s="20"/>
      <c r="B32" s="20"/>
      <c r="E32" s="20"/>
      <c r="F32" s="20"/>
      <c r="R32" s="20"/>
    </row>
    <row r="33" spans="1:18" x14ac:dyDescent="0.35">
      <c r="A33" s="20"/>
      <c r="B33" s="20"/>
      <c r="E33" s="20"/>
      <c r="F33" s="20"/>
      <c r="R33" s="20"/>
    </row>
    <row r="34" spans="1:18" x14ac:dyDescent="0.35">
      <c r="A34" s="20"/>
      <c r="B34" s="20"/>
      <c r="E34" s="20"/>
      <c r="F34" s="20"/>
      <c r="R34" s="20"/>
    </row>
    <row r="35" spans="1:18" x14ac:dyDescent="0.35">
      <c r="E35" s="20"/>
      <c r="R35" s="20"/>
    </row>
    <row r="36" spans="1:18" x14ac:dyDescent="0.35">
      <c r="R36" s="20"/>
    </row>
  </sheetData>
  <mergeCells count="8">
    <mergeCell ref="X2:AA2"/>
    <mergeCell ref="Y3:AA3"/>
    <mergeCell ref="G3:I3"/>
    <mergeCell ref="N3:P3"/>
    <mergeCell ref="S3:T3"/>
    <mergeCell ref="D2:I2"/>
    <mergeCell ref="M2:P2"/>
    <mergeCell ref="R2:T2"/>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AFB68-DBBF-40E7-A3C8-F6F7CB448EFC}">
  <dimension ref="A1:J12"/>
  <sheetViews>
    <sheetView workbookViewId="0">
      <selection activeCell="B6" sqref="B6"/>
    </sheetView>
  </sheetViews>
  <sheetFormatPr defaultRowHeight="15.5" x14ac:dyDescent="0.35"/>
  <cols>
    <col min="1" max="1" width="11.1796875" style="1" customWidth="1"/>
    <col min="2" max="2" width="8.7265625" style="1"/>
    <col min="3" max="3" width="10.81640625" style="1" customWidth="1"/>
    <col min="4" max="5" width="16.54296875" style="1" customWidth="1"/>
    <col min="6" max="6" width="8.7265625" style="1"/>
    <col min="7" max="7" width="14.54296875" style="1" customWidth="1"/>
    <col min="8" max="8" width="15.81640625" style="1" customWidth="1"/>
    <col min="9" max="9" width="12.1796875" style="1" customWidth="1"/>
    <col min="10" max="16384" width="8.7265625" style="1"/>
  </cols>
  <sheetData>
    <row r="1" spans="1:10" x14ac:dyDescent="0.35">
      <c r="A1" s="12" t="s">
        <v>26</v>
      </c>
      <c r="B1" s="12"/>
      <c r="C1" s="12"/>
      <c r="D1" s="13"/>
      <c r="E1" s="13"/>
      <c r="F1" s="13"/>
      <c r="G1" s="13"/>
      <c r="H1" s="13"/>
      <c r="I1" s="14"/>
      <c r="J1" s="13"/>
    </row>
    <row r="2" spans="1:10" x14ac:dyDescent="0.35">
      <c r="A2" s="12"/>
      <c r="B2" s="12"/>
      <c r="C2" s="12"/>
      <c r="D2" s="38" t="s">
        <v>33</v>
      </c>
      <c r="E2" s="38"/>
      <c r="F2" s="13"/>
      <c r="G2" s="13"/>
      <c r="H2" s="13"/>
      <c r="I2" s="14"/>
      <c r="J2" s="13"/>
    </row>
    <row r="3" spans="1:10" ht="31" x14ac:dyDescent="0.35">
      <c r="A3" s="3"/>
      <c r="B3" s="3" t="s">
        <v>1</v>
      </c>
      <c r="C3" s="5" t="s">
        <v>27</v>
      </c>
      <c r="D3" s="3" t="s">
        <v>34</v>
      </c>
      <c r="E3" s="3" t="s">
        <v>35</v>
      </c>
      <c r="F3" s="3" t="s">
        <v>28</v>
      </c>
      <c r="G3" s="3" t="s">
        <v>29</v>
      </c>
      <c r="H3" s="3" t="s">
        <v>36</v>
      </c>
      <c r="I3" s="3" t="s">
        <v>37</v>
      </c>
      <c r="J3" s="3"/>
    </row>
    <row r="4" spans="1:10" x14ac:dyDescent="0.35">
      <c r="A4" s="1" t="s">
        <v>19</v>
      </c>
      <c r="B4" s="4">
        <f t="shared" ref="B4:B12" si="0">C4+SUM(F4:I4)</f>
        <v>-1.031609687985108</v>
      </c>
      <c r="C4" s="4">
        <f t="shared" ref="C4:C10" si="1">D4+E4</f>
        <v>-9.3773843796695011E-2</v>
      </c>
      <c r="D4" s="23">
        <f>'Table 1'!F5+'Table 1'!I5</f>
        <v>-0.33250882162743917</v>
      </c>
      <c r="E4" s="23">
        <f>'Table 1'!P5+'Table 1'!T5</f>
        <v>0.23873497783074416</v>
      </c>
      <c r="F4" s="4">
        <f>'Table 1'!G5+'Table 1'!N5+'Table 1'!S5+'Table 1'!AA5</f>
        <v>0.36808524426805239</v>
      </c>
      <c r="G4" s="4">
        <f>'Table 1'!O5+'Table 1'!V5</f>
        <v>-0.42420140513851551</v>
      </c>
      <c r="H4" s="4">
        <f>'Table 1'!Y5+'Table 1'!Z5</f>
        <v>0.11828031668205019</v>
      </c>
      <c r="I4" s="23">
        <f>'Table 1'!H5</f>
        <v>-1</v>
      </c>
      <c r="J4" s="4"/>
    </row>
    <row r="5" spans="1:10" x14ac:dyDescent="0.35">
      <c r="A5" s="1" t="s">
        <v>20</v>
      </c>
      <c r="B5" s="4">
        <f t="shared" si="0"/>
        <v>2.0328213119354679</v>
      </c>
      <c r="C5" s="4">
        <f t="shared" si="1"/>
        <v>-0.18279713886412441</v>
      </c>
      <c r="D5" s="23">
        <f>'Table 1'!F6+'Table 1'!I6</f>
        <v>-0.29628244665461811</v>
      </c>
      <c r="E5" s="23">
        <f>'Table 1'!P6+'Table 1'!T6</f>
        <v>0.11348530779049371</v>
      </c>
      <c r="F5" s="4">
        <f>'Table 1'!G6+'Table 1'!N6+'Table 1'!S6+'Table 1'!AA6</f>
        <v>0.8543330868818042</v>
      </c>
      <c r="G5" s="4">
        <f>'Table 1'!O6+'Table 1'!V6</f>
        <v>-0.23137167920261392</v>
      </c>
      <c r="H5" s="4">
        <f>'Table 1'!Y6+'Table 1'!Z6</f>
        <v>0.29265704312040208</v>
      </c>
      <c r="I5" s="23">
        <f>'Table 1'!H6</f>
        <v>1.3</v>
      </c>
      <c r="J5" s="4"/>
    </row>
    <row r="6" spans="1:10" x14ac:dyDescent="0.35">
      <c r="A6" s="1" t="s">
        <v>21</v>
      </c>
      <c r="B6" s="4">
        <f t="shared" si="0"/>
        <v>-0.1632868150149609</v>
      </c>
      <c r="C6" s="4">
        <f t="shared" si="1"/>
        <v>-0.78354389495118093</v>
      </c>
      <c r="D6" s="23">
        <f>'Table 1'!F7+'Table 1'!I7</f>
        <v>-0.72791139175429898</v>
      </c>
      <c r="E6" s="23">
        <f>'Table 1'!P7+'Table 1'!T7</f>
        <v>-5.5632503196881955E-2</v>
      </c>
      <c r="F6" s="4">
        <f>'Table 1'!G7+'Table 1'!N7+'Table 1'!S7+'Table 1'!AA7</f>
        <v>0.69708893039662145</v>
      </c>
      <c r="G6" s="4">
        <f>'Table 1'!O7+'Table 1'!V7</f>
        <v>-0.20732206065029349</v>
      </c>
      <c r="H6" s="4">
        <f>'Table 1'!Y7+'Table 1'!Z7</f>
        <v>0.23049021018989196</v>
      </c>
      <c r="I6" s="23">
        <f>'Table 1'!H7</f>
        <v>-0.1</v>
      </c>
      <c r="J6" s="4"/>
    </row>
    <row r="7" spans="1:10" x14ac:dyDescent="0.35">
      <c r="A7" s="1" t="s">
        <v>22</v>
      </c>
      <c r="B7" s="4">
        <f t="shared" si="0"/>
        <v>-1.074362697064124E-4</v>
      </c>
      <c r="C7" s="4">
        <f t="shared" si="1"/>
        <v>-0.18933454982277009</v>
      </c>
      <c r="D7" s="23">
        <f>'Table 1'!F8+'Table 1'!I8</f>
        <v>-0.41020171416181395</v>
      </c>
      <c r="E7" s="23">
        <f>'Table 1'!P8+'Table 1'!T8</f>
        <v>0.22086716433904385</v>
      </c>
      <c r="F7" s="4">
        <f>'Table 1'!G8+'Table 1'!N8+'Table 1'!S8+'Table 1'!AA8</f>
        <v>0.43453582828271842</v>
      </c>
      <c r="G7" s="4">
        <f>'Table 1'!O8+'Table 1'!V8</f>
        <v>-0.20436045689704802</v>
      </c>
      <c r="H7" s="4">
        <f>'Table 1'!Y8+'Table 1'!Z8</f>
        <v>5.9051742167393298E-2</v>
      </c>
      <c r="I7" s="23">
        <f>'Table 1'!H8</f>
        <v>-0.1</v>
      </c>
      <c r="J7" s="4"/>
    </row>
    <row r="8" spans="1:10" x14ac:dyDescent="0.35">
      <c r="A8" s="1" t="s">
        <v>23</v>
      </c>
      <c r="B8" s="4">
        <f t="shared" si="0"/>
        <v>-1.245469918535097E-2</v>
      </c>
      <c r="C8" s="4">
        <f t="shared" si="1"/>
        <v>5.0399795843671047E-2</v>
      </c>
      <c r="D8" s="23">
        <f>'Table 1'!F9+'Table 1'!I9</f>
        <v>-0.20097231862887299</v>
      </c>
      <c r="E8" s="23">
        <f>'Table 1'!P9+'Table 1'!T9</f>
        <v>0.25137211447254404</v>
      </c>
      <c r="F8" s="4">
        <f>'Table 1'!G9+'Table 1'!N9+'Table 1'!S9+'Table 1'!AA9</f>
        <v>0.30348543510145909</v>
      </c>
      <c r="G8" s="4">
        <f>'Table 1'!O9+'Table 1'!V9</f>
        <v>-0.2023045526070619</v>
      </c>
      <c r="H8" s="4">
        <f>'Table 1'!Y9+'Table 1'!Z9</f>
        <v>-6.4035377523419201E-2</v>
      </c>
      <c r="I8" s="23">
        <f>'Table 1'!H9</f>
        <v>-0.1</v>
      </c>
      <c r="J8" s="4"/>
    </row>
    <row r="9" spans="1:10" x14ac:dyDescent="0.35">
      <c r="A9" s="1" t="s">
        <v>24</v>
      </c>
      <c r="B9" s="4">
        <f t="shared" si="0"/>
        <v>-0.61035869910619389</v>
      </c>
      <c r="C9" s="4">
        <f t="shared" si="1"/>
        <v>-0.53538025128025601</v>
      </c>
      <c r="D9" s="23">
        <f>'Table 1'!F10+'Table 1'!I10</f>
        <v>-0.29233658310209998</v>
      </c>
      <c r="E9" s="23">
        <f>'Table 1'!P10+'Table 1'!T10</f>
        <v>-0.24304366817815604</v>
      </c>
      <c r="F9" s="4">
        <f>'Table 1'!G10+'Table 1'!N10+'Table 1'!S10+'Table 1'!AA10</f>
        <v>0.40360006618253685</v>
      </c>
      <c r="G9" s="4">
        <f>'Table 1'!O10+'Table 1'!V10</f>
        <v>-0.20077659302299497</v>
      </c>
      <c r="H9" s="4">
        <f>'Table 1'!Y10+'Table 1'!Z10</f>
        <v>-0.27780192098547973</v>
      </c>
      <c r="I9" s="23">
        <f>'Table 1'!H10</f>
        <v>0</v>
      </c>
      <c r="J9" s="4"/>
    </row>
    <row r="10" spans="1:10" x14ac:dyDescent="0.35">
      <c r="A10" s="1" t="s">
        <v>25</v>
      </c>
      <c r="B10" s="4">
        <f t="shared" si="0"/>
        <v>-0.59936509646330682</v>
      </c>
      <c r="C10" s="4">
        <f t="shared" si="1"/>
        <v>-0.42417040247535087</v>
      </c>
      <c r="D10" s="23">
        <f>'Table 1'!F11+'Table 1'!I11</f>
        <v>-0.2711435315234807</v>
      </c>
      <c r="E10" s="23">
        <f>'Table 1'!P11+'Table 1'!T11</f>
        <v>-0.15302687095187015</v>
      </c>
      <c r="F10" s="4">
        <f>'Table 1'!G11+'Table 1'!N11+'Table 1'!S11+'Table 1'!AA11</f>
        <v>0.39634594174810905</v>
      </c>
      <c r="G10" s="4">
        <f>'Table 1'!O11+'Table 1'!V11</f>
        <v>-0.1988075612610434</v>
      </c>
      <c r="H10" s="4">
        <f>'Table 1'!Y11+'Table 1'!Z11</f>
        <v>-0.37273307447502158</v>
      </c>
      <c r="I10" s="23">
        <f>'Table 1'!H11</f>
        <v>0</v>
      </c>
      <c r="J10" s="4"/>
    </row>
    <row r="11" spans="1:10" x14ac:dyDescent="0.35">
      <c r="A11" s="1" t="s">
        <v>38</v>
      </c>
      <c r="B11" s="4">
        <f t="shared" si="0"/>
        <v>-0.51722916382638173</v>
      </c>
      <c r="C11" s="4">
        <f t="shared" ref="C11" si="2">D11+E11</f>
        <v>-0.36410501815578394</v>
      </c>
      <c r="D11" s="23">
        <f>'Table 1'!F12+'Table 1'!I12</f>
        <v>-0.28473830913401299</v>
      </c>
      <c r="E11" s="23">
        <f>'Table 1'!P12+'Table 1'!T12</f>
        <v>-7.9366709021770954E-2</v>
      </c>
      <c r="F11" s="4">
        <f>'Table 1'!G12+'Table 1'!N12+'Table 1'!S12+'Table 1'!AA12</f>
        <v>0.23319381745352658</v>
      </c>
      <c r="G11" s="4">
        <f>'Table 1'!O12+'Table 1'!V12</f>
        <v>-2.5446333048755598E-2</v>
      </c>
      <c r="H11" s="4">
        <f>'Table 1'!Y12+'Table 1'!Z12</f>
        <v>-0.36087163007536882</v>
      </c>
      <c r="I11" s="23">
        <f>'Table 1'!H12</f>
        <v>0</v>
      </c>
    </row>
    <row r="12" spans="1:10" x14ac:dyDescent="0.35">
      <c r="A12" s="1" t="s">
        <v>41</v>
      </c>
      <c r="B12" s="4">
        <f t="shared" si="0"/>
        <v>-0.64422540492599423</v>
      </c>
      <c r="C12" s="4">
        <f>D12+E12</f>
        <v>-0.45186954543367608</v>
      </c>
      <c r="D12" s="23">
        <f>'Table 1'!F13+'Table 1'!I13</f>
        <v>-0.34978114263932203</v>
      </c>
      <c r="E12" s="23">
        <f>'Table 1'!P13+'Table 1'!T13</f>
        <v>-0.10208840279435405</v>
      </c>
      <c r="F12" s="4">
        <f>'Table 1'!G13+'Table 1'!N13+'Table 1'!S13+'Table 1'!AA13</f>
        <v>0.21804698218850027</v>
      </c>
      <c r="G12" s="4">
        <f>'Table 1'!O13+'Table 1'!V13</f>
        <v>-4.0592387965526916E-3</v>
      </c>
      <c r="H12" s="4">
        <f>'Table 1'!Y13+'Table 1'!Z13</f>
        <v>-0.40634360288426574</v>
      </c>
      <c r="I12" s="23">
        <f>'Table 1'!H13</f>
        <v>0</v>
      </c>
    </row>
  </sheetData>
  <mergeCells count="1">
    <mergeCell ref="D2:E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52BE-C7BE-4DCC-A6FD-B027AABD9B07}">
  <dimension ref="A1:AA16"/>
  <sheetViews>
    <sheetView zoomScale="90" zoomScaleNormal="90" workbookViewId="0">
      <selection activeCell="K9" sqref="K9"/>
    </sheetView>
  </sheetViews>
  <sheetFormatPr defaultRowHeight="15.5" x14ac:dyDescent="0.35"/>
  <cols>
    <col min="1" max="1" width="8.453125" style="1" bestFit="1" customWidth="1"/>
    <col min="2" max="2" width="8.7265625" style="1"/>
    <col min="3" max="3" width="2.54296875" style="1" customWidth="1"/>
    <col min="4" max="4" width="10.1796875" style="1" bestFit="1" customWidth="1"/>
    <col min="5" max="5" width="7.54296875" style="1" bestFit="1" customWidth="1"/>
    <col min="6" max="6" width="9.36328125" style="1" bestFit="1" customWidth="1"/>
    <col min="7" max="7" width="9.90625" style="1" bestFit="1" customWidth="1"/>
    <col min="8" max="8" width="15.6328125" style="1" customWidth="1"/>
    <col min="9" max="9" width="9.90625" style="1" bestFit="1" customWidth="1"/>
    <col min="10" max="10" width="2.54296875" style="1" customWidth="1"/>
    <col min="11" max="11" width="19.453125" style="1" customWidth="1"/>
    <col min="12" max="12" width="2.54296875" style="1" customWidth="1"/>
    <col min="13" max="13" width="6" style="1" bestFit="1" customWidth="1"/>
    <col min="14" max="14" width="7.36328125" style="1" bestFit="1" customWidth="1"/>
    <col min="15" max="15" width="8.81640625" style="1" customWidth="1"/>
    <col min="16" max="16" width="8.36328125" style="1" customWidth="1"/>
    <col min="17" max="17" width="2.54296875" style="1" customWidth="1"/>
    <col min="18" max="18" width="5.6328125" style="1" bestFit="1" customWidth="1"/>
    <col min="19" max="19" width="14.81640625" style="1" customWidth="1"/>
    <col min="20" max="20" width="13.81640625" style="1" customWidth="1"/>
    <col min="21" max="21" width="2.54296875" style="1" customWidth="1"/>
    <col min="22" max="22" width="15.90625" style="1" bestFit="1" customWidth="1"/>
    <col min="23" max="23" width="2.6328125" style="1" customWidth="1"/>
    <col min="24" max="24" width="13.1796875" style="1" customWidth="1"/>
    <col min="25" max="25" width="10.1796875" style="1" customWidth="1"/>
    <col min="26" max="26" width="14.453125" style="1" customWidth="1"/>
    <col min="27" max="27" width="11.7265625" style="1" customWidth="1"/>
    <col min="28" max="16384" width="8.7265625" style="1"/>
  </cols>
  <sheetData>
    <row r="1" spans="1:27" x14ac:dyDescent="0.35">
      <c r="A1" s="12" t="s">
        <v>39</v>
      </c>
      <c r="B1" s="12"/>
      <c r="C1" s="12"/>
      <c r="D1" s="12"/>
      <c r="E1" s="12"/>
    </row>
    <row r="2" spans="1:27" s="28" customFormat="1" ht="62" x14ac:dyDescent="0.35">
      <c r="B2" s="19" t="s">
        <v>1</v>
      </c>
      <c r="D2" s="36" t="s">
        <v>2</v>
      </c>
      <c r="E2" s="36"/>
      <c r="F2" s="36"/>
      <c r="G2" s="36"/>
      <c r="H2" s="36"/>
      <c r="I2" s="36"/>
      <c r="K2" s="19" t="s">
        <v>3</v>
      </c>
      <c r="M2" s="36" t="s">
        <v>4</v>
      </c>
      <c r="N2" s="37"/>
      <c r="O2" s="37"/>
      <c r="P2" s="37"/>
      <c r="Q2" s="19"/>
      <c r="R2" s="36" t="s">
        <v>5</v>
      </c>
      <c r="S2" s="37"/>
      <c r="T2" s="37"/>
      <c r="V2" s="19" t="s">
        <v>6</v>
      </c>
      <c r="W2" s="19"/>
      <c r="X2" s="33" t="s">
        <v>7</v>
      </c>
      <c r="Y2" s="33"/>
      <c r="Z2" s="33"/>
      <c r="AA2" s="33"/>
    </row>
    <row r="3" spans="1:27" s="28" customFormat="1" ht="31" x14ac:dyDescent="0.35">
      <c r="D3" s="29" t="s">
        <v>1</v>
      </c>
      <c r="G3" s="33" t="s">
        <v>8</v>
      </c>
      <c r="H3" s="33"/>
      <c r="I3" s="33"/>
      <c r="M3" s="19" t="s">
        <v>1</v>
      </c>
      <c r="N3" s="33" t="s">
        <v>9</v>
      </c>
      <c r="O3" s="33"/>
      <c r="P3" s="33"/>
      <c r="Q3" s="30"/>
      <c r="R3" s="19" t="s">
        <v>1</v>
      </c>
      <c r="S3" s="39" t="s">
        <v>10</v>
      </c>
      <c r="T3" s="39"/>
      <c r="V3" s="19" t="s">
        <v>15</v>
      </c>
      <c r="X3" s="31" t="s">
        <v>43</v>
      </c>
      <c r="Y3" s="39" t="s">
        <v>11</v>
      </c>
      <c r="Z3" s="39"/>
      <c r="AA3" s="39"/>
    </row>
    <row r="4" spans="1:27" s="3" customFormat="1" ht="46.5" x14ac:dyDescent="0.35">
      <c r="E4" s="11" t="s">
        <v>12</v>
      </c>
      <c r="F4" s="3" t="s">
        <v>13</v>
      </c>
      <c r="G4" s="3" t="s">
        <v>28</v>
      </c>
      <c r="H4" s="25" t="s">
        <v>48</v>
      </c>
      <c r="I4" s="3" t="s">
        <v>42</v>
      </c>
      <c r="M4" s="6"/>
      <c r="N4" s="3" t="s">
        <v>28</v>
      </c>
      <c r="O4" s="3" t="s">
        <v>14</v>
      </c>
      <c r="P4" s="3" t="s">
        <v>42</v>
      </c>
      <c r="S4" s="3" t="s">
        <v>28</v>
      </c>
      <c r="T4" s="3" t="s">
        <v>42</v>
      </c>
      <c r="Y4" s="3" t="s">
        <v>16</v>
      </c>
      <c r="Z4" s="3" t="s">
        <v>17</v>
      </c>
      <c r="AA4" s="3" t="s">
        <v>18</v>
      </c>
    </row>
    <row r="5" spans="1:27" x14ac:dyDescent="0.35">
      <c r="A5" s="1" t="s">
        <v>19</v>
      </c>
      <c r="B5" s="21">
        <v>0.30278442805958616</v>
      </c>
      <c r="C5" s="4"/>
      <c r="D5" s="21">
        <v>-0.48736498846011611</v>
      </c>
      <c r="E5" s="21">
        <v>-0.81533841634754389</v>
      </c>
      <c r="F5" s="21">
        <v>0.32797342788742789</v>
      </c>
      <c r="G5" s="21">
        <v>-2.5563852337135873E-2</v>
      </c>
      <c r="H5" s="21">
        <v>-0.4</v>
      </c>
      <c r="I5" s="21">
        <v>-0.389774564010408</v>
      </c>
      <c r="J5" s="20"/>
      <c r="K5" s="21">
        <v>0.79014941651970227</v>
      </c>
      <c r="L5" s="20"/>
      <c r="M5" s="21">
        <v>-6.8278524194646972E-2</v>
      </c>
      <c r="N5" s="21">
        <v>7.1833702407613192E-2</v>
      </c>
      <c r="O5" s="21">
        <v>-8.8279609356718303E-2</v>
      </c>
      <c r="P5" s="21">
        <v>-5.1832617245541779E-2</v>
      </c>
      <c r="Q5" s="4"/>
      <c r="R5" s="21">
        <v>-4.5820079035731598E-2</v>
      </c>
      <c r="S5" s="21">
        <v>-9.5588734213150894E-3</v>
      </c>
      <c r="T5" s="21">
        <v>-3.6261205614416536E-2</v>
      </c>
      <c r="U5" s="20"/>
      <c r="V5" s="21">
        <v>0</v>
      </c>
      <c r="X5" s="21">
        <v>0.90424801975008084</v>
      </c>
      <c r="Y5" s="21">
        <v>-2.5927276075820085E-4</v>
      </c>
      <c r="Z5" s="21">
        <v>4.5072925108389783E-3</v>
      </c>
      <c r="AA5" s="21">
        <v>0</v>
      </c>
    </row>
    <row r="6" spans="1:27" x14ac:dyDescent="0.35">
      <c r="A6" s="1" t="s">
        <v>20</v>
      </c>
      <c r="B6" s="21">
        <v>-0.95472728687486397</v>
      </c>
      <c r="C6" s="4"/>
      <c r="D6" s="21">
        <v>0.64648028807694291</v>
      </c>
      <c r="E6" s="21">
        <v>0.58588278136437599</v>
      </c>
      <c r="F6" s="21">
        <v>6.0597506712567001E-2</v>
      </c>
      <c r="G6" s="21">
        <v>2.5812588124790037E-2</v>
      </c>
      <c r="H6" s="21">
        <v>0.70000000000000007</v>
      </c>
      <c r="I6" s="21">
        <v>-0.13992980676041411</v>
      </c>
      <c r="J6" s="20"/>
      <c r="K6" s="21">
        <v>-1.6012075749518071</v>
      </c>
      <c r="L6" s="20"/>
      <c r="M6" s="21">
        <v>1.8738200034274011E-2</v>
      </c>
      <c r="N6" s="21">
        <v>1.4791098114049439E-2</v>
      </c>
      <c r="O6" s="21">
        <v>5.8399223394526079E-2</v>
      </c>
      <c r="P6" s="21">
        <v>-5.4452121474301562E-2</v>
      </c>
      <c r="Q6" s="4"/>
      <c r="R6" s="21">
        <v>-2.472504195612818E-2</v>
      </c>
      <c r="S6" s="21">
        <v>2.3556178713040866E-2</v>
      </c>
      <c r="T6" s="21">
        <v>-4.8281220669169067E-2</v>
      </c>
      <c r="U6" s="20"/>
      <c r="V6" s="21">
        <v>0</v>
      </c>
      <c r="X6" s="21">
        <v>-1.5952207330299526</v>
      </c>
      <c r="Y6" s="21">
        <v>-4.9211694109600052E-5</v>
      </c>
      <c r="Z6" s="21">
        <v>4.8284786641569766E-3</v>
      </c>
      <c r="AA6" s="21">
        <v>0</v>
      </c>
    </row>
    <row r="7" spans="1:27" x14ac:dyDescent="0.35">
      <c r="A7" s="1" t="s">
        <v>21</v>
      </c>
      <c r="B7" s="21">
        <v>-1.3209843400772026E-2</v>
      </c>
      <c r="C7" s="4"/>
      <c r="D7" s="21">
        <v>-0.54096990419272317</v>
      </c>
      <c r="E7" s="21">
        <v>-0.56237408902912511</v>
      </c>
      <c r="F7" s="21">
        <v>2.1404184836401996E-2</v>
      </c>
      <c r="G7" s="21">
        <v>-1.0926748196413677E-2</v>
      </c>
      <c r="H7" s="21">
        <v>-0.1</v>
      </c>
      <c r="I7" s="21">
        <v>-0.45144734083271143</v>
      </c>
      <c r="J7" s="20"/>
      <c r="K7" s="21">
        <v>0.52776006079195115</v>
      </c>
      <c r="L7" s="20"/>
      <c r="M7" s="21">
        <v>1.0388126468217018E-2</v>
      </c>
      <c r="N7" s="21">
        <v>-1.111948869976831E-2</v>
      </c>
      <c r="O7" s="21">
        <v>4.0561476071231034E-2</v>
      </c>
      <c r="P7" s="21">
        <v>-1.905386090324579E-2</v>
      </c>
      <c r="Q7" s="4"/>
      <c r="R7" s="21">
        <v>1.2506273064477103E-2</v>
      </c>
      <c r="S7" s="21">
        <v>2.2953753841520284E-2</v>
      </c>
      <c r="T7" s="21">
        <v>-1.0447480777043161E-2</v>
      </c>
      <c r="U7" s="20"/>
      <c r="V7" s="21">
        <v>0</v>
      </c>
      <c r="X7" s="21">
        <v>0.50486566125925703</v>
      </c>
      <c r="Y7" s="21">
        <v>-3.2213513147801714E-5</v>
      </c>
      <c r="Z7" s="21">
        <v>4.8978747724049698E-3</v>
      </c>
      <c r="AA7" s="21">
        <v>0</v>
      </c>
    </row>
    <row r="8" spans="1:27" x14ac:dyDescent="0.35">
      <c r="A8" s="1" t="s">
        <v>22</v>
      </c>
      <c r="B8" s="21">
        <v>-6.1629520128490725E-2</v>
      </c>
      <c r="C8" s="4"/>
      <c r="D8" s="21">
        <v>-0.2201867013039662</v>
      </c>
      <c r="E8" s="21">
        <v>-0.2325435947537032</v>
      </c>
      <c r="F8" s="21">
        <v>1.2356893449737005E-2</v>
      </c>
      <c r="G8" s="21">
        <v>-6.9377331261954167E-3</v>
      </c>
      <c r="H8" s="21">
        <v>-0.1</v>
      </c>
      <c r="I8" s="21">
        <v>-0.12560586162750778</v>
      </c>
      <c r="J8" s="20"/>
      <c r="K8" s="21">
        <v>0.15855718117547551</v>
      </c>
      <c r="L8" s="20"/>
      <c r="M8" s="21">
        <v>2.9925973262630301E-4</v>
      </c>
      <c r="N8" s="21">
        <v>-1.7974354581395624E-2</v>
      </c>
      <c r="O8" s="21">
        <v>4.4212436936421989E-2</v>
      </c>
      <c r="P8" s="21">
        <v>-2.5938822622400076E-2</v>
      </c>
      <c r="Q8" s="4"/>
      <c r="R8" s="21">
        <v>5.6181093153106321E-2</v>
      </c>
      <c r="S8" s="21">
        <v>2.2488479312002138E-2</v>
      </c>
      <c r="T8" s="21">
        <v>3.3692613841104224E-2</v>
      </c>
      <c r="U8" s="20"/>
      <c r="V8" s="21">
        <v>0</v>
      </c>
      <c r="X8" s="21">
        <v>0.1020768282897429</v>
      </c>
      <c r="Y8" s="21">
        <v>2.6741794427697502E-5</v>
      </c>
      <c r="Z8" s="21">
        <v>2.0500864953151982E-3</v>
      </c>
      <c r="AA8" s="21">
        <v>0</v>
      </c>
    </row>
    <row r="9" spans="1:27" x14ac:dyDescent="0.35">
      <c r="A9" s="1" t="s">
        <v>23</v>
      </c>
      <c r="B9" s="21">
        <v>0.20879019772690821</v>
      </c>
      <c r="C9" s="4"/>
      <c r="D9" s="21">
        <v>2.5461329911265984E-2</v>
      </c>
      <c r="E9" s="21">
        <v>2.584009690672999E-2</v>
      </c>
      <c r="F9" s="21">
        <v>-3.7876699546401937E-4</v>
      </c>
      <c r="G9" s="21">
        <v>-3.0150544795001788E-4</v>
      </c>
      <c r="H9" s="21">
        <v>-0.1</v>
      </c>
      <c r="I9" s="21">
        <v>0.12614160235468003</v>
      </c>
      <c r="J9" s="20"/>
      <c r="K9" s="21">
        <v>0.18332886781564223</v>
      </c>
      <c r="L9" s="20"/>
      <c r="M9" s="21">
        <v>-2.3200140537274601E-2</v>
      </c>
      <c r="N9" s="21">
        <v>-3.5555677067705016E-2</v>
      </c>
      <c r="O9" s="21">
        <v>4.8609648790375132E-2</v>
      </c>
      <c r="P9" s="21">
        <v>-3.625411225994471E-2</v>
      </c>
      <c r="Q9" s="4"/>
      <c r="R9" s="21">
        <v>0.1059595183087374</v>
      </c>
      <c r="S9" s="21">
        <v>3.019715419317031E-2</v>
      </c>
      <c r="T9" s="21">
        <v>7.5762364115567082E-2</v>
      </c>
      <c r="U9" s="20"/>
      <c r="V9" s="21">
        <v>0</v>
      </c>
      <c r="X9" s="21">
        <v>0.10056949004417942</v>
      </c>
      <c r="Y9" s="21">
        <v>1.1229936532050101E-4</v>
      </c>
      <c r="Z9" s="21">
        <v>4.571906788589028E-4</v>
      </c>
      <c r="AA9" s="21">
        <v>0</v>
      </c>
    </row>
    <row r="10" spans="1:27" x14ac:dyDescent="0.35">
      <c r="A10" s="1" t="s">
        <v>24</v>
      </c>
      <c r="B10" s="21">
        <v>-0.22026406221311534</v>
      </c>
      <c r="C10" s="4"/>
      <c r="D10" s="21">
        <v>-3.4604554884046124E-2</v>
      </c>
      <c r="E10" s="21">
        <v>-5.2065504018602105E-2</v>
      </c>
      <c r="F10" s="21">
        <v>1.7460949134555981E-2</v>
      </c>
      <c r="G10" s="21">
        <v>4.6482230462870089E-4</v>
      </c>
      <c r="H10" s="21">
        <v>0</v>
      </c>
      <c r="I10" s="21">
        <v>-5.2530326323230805E-2</v>
      </c>
      <c r="J10" s="20"/>
      <c r="K10" s="21">
        <v>-0.18565950732906919</v>
      </c>
      <c r="L10" s="20"/>
      <c r="M10" s="21">
        <v>-0.14790514689577194</v>
      </c>
      <c r="N10" s="21">
        <v>6.6638132905280922E-2</v>
      </c>
      <c r="O10" s="21">
        <v>5.0513204035990328E-2</v>
      </c>
      <c r="P10" s="21">
        <v>-0.26505648383704311</v>
      </c>
      <c r="Q10" s="4"/>
      <c r="R10" s="21">
        <v>-3.7249673268051481E-2</v>
      </c>
      <c r="S10" s="21">
        <v>-1.038309852168795E-4</v>
      </c>
      <c r="T10" s="21">
        <v>-3.7145842282834574E-2</v>
      </c>
      <c r="U10" s="20"/>
      <c r="V10" s="21">
        <v>0</v>
      </c>
      <c r="X10" s="21">
        <v>-5.0468716524576518E-4</v>
      </c>
      <c r="Y10" s="21">
        <v>1.864480954372992E-4</v>
      </c>
      <c r="Z10" s="21">
        <v>-6.911352606830401E-4</v>
      </c>
      <c r="AA10" s="21">
        <v>0</v>
      </c>
    </row>
    <row r="11" spans="1:27" x14ac:dyDescent="0.35">
      <c r="A11" s="1" t="s">
        <v>25</v>
      </c>
      <c r="B11" s="21">
        <v>-0.23712397262769103</v>
      </c>
      <c r="C11" s="4"/>
      <c r="D11" s="21">
        <v>2.2780634367931263E-2</v>
      </c>
      <c r="E11" s="21">
        <v>1.1387872653026307E-2</v>
      </c>
      <c r="F11" s="21">
        <v>1.1392761714904998E-2</v>
      </c>
      <c r="G11" s="21">
        <v>6.5592639390099627E-4</v>
      </c>
      <c r="H11" s="21">
        <v>0</v>
      </c>
      <c r="I11" s="21">
        <v>1.0731946259125311E-2</v>
      </c>
      <c r="J11" s="20"/>
      <c r="K11" s="21">
        <v>-0.25990460699562234</v>
      </c>
      <c r="L11" s="20"/>
      <c r="M11" s="21">
        <v>-0.16475001344485096</v>
      </c>
      <c r="N11" s="21">
        <v>6.3690625361805697E-2</v>
      </c>
      <c r="O11" s="21">
        <v>-8.0828884300063811E-2</v>
      </c>
      <c r="P11" s="21">
        <v>-0.14761175450659292</v>
      </c>
      <c r="Q11" s="4"/>
      <c r="R11" s="21">
        <v>-9.3480556195358333E-2</v>
      </c>
      <c r="S11" s="21">
        <v>6.7653318857524569E-5</v>
      </c>
      <c r="T11" s="21">
        <v>-9.3548209514215858E-2</v>
      </c>
      <c r="U11" s="20"/>
      <c r="V11" s="21">
        <v>0</v>
      </c>
      <c r="X11" s="21">
        <v>-1.6740373554130494E-3</v>
      </c>
      <c r="Y11" s="21">
        <v>1.5028962411792017E-4</v>
      </c>
      <c r="Z11" s="21">
        <v>-1.8243269795309991E-3</v>
      </c>
      <c r="AA11" s="21">
        <v>0</v>
      </c>
    </row>
    <row r="12" spans="1:27" x14ac:dyDescent="0.35">
      <c r="A12" s="1" t="s">
        <v>38</v>
      </c>
      <c r="B12" s="21">
        <v>-0.27031590837540226</v>
      </c>
      <c r="C12" s="4"/>
      <c r="D12" s="21">
        <v>1.4651127052360269E-3</v>
      </c>
      <c r="E12" s="21">
        <v>2.019459690459996E-3</v>
      </c>
      <c r="F12" s="21">
        <v>-5.5434698522399684E-4</v>
      </c>
      <c r="G12" s="21">
        <v>3.703611383567007E-4</v>
      </c>
      <c r="H12" s="21">
        <v>0</v>
      </c>
      <c r="I12" s="21">
        <v>1.6490985521032953E-3</v>
      </c>
      <c r="J12" s="4"/>
      <c r="K12" s="21">
        <v>-0.27178102108063834</v>
      </c>
      <c r="L12" s="4"/>
      <c r="M12" s="21">
        <v>-0.11087896725687699</v>
      </c>
      <c r="N12" s="21">
        <v>3.8626179235601382E-2</v>
      </c>
      <c r="O12" s="21">
        <v>4.550568016917389E-2</v>
      </c>
      <c r="P12" s="21">
        <v>-0.19501082666165226</v>
      </c>
      <c r="Q12" s="4"/>
      <c r="R12" s="21">
        <v>-0.15831549753138982</v>
      </c>
      <c r="S12" s="21">
        <v>2.5330188186665353E-4</v>
      </c>
      <c r="T12" s="21">
        <v>-0.15856879941325647</v>
      </c>
      <c r="V12" s="21">
        <v>0</v>
      </c>
      <c r="X12" s="21">
        <v>-2.5865562923715335E-3</v>
      </c>
      <c r="Y12" s="21">
        <v>-1.7066746584750228E-4</v>
      </c>
      <c r="Z12" s="21">
        <v>-2.4158888265240486E-3</v>
      </c>
      <c r="AA12" s="21">
        <v>0</v>
      </c>
    </row>
    <row r="13" spans="1:27" x14ac:dyDescent="0.35">
      <c r="L13" s="4"/>
      <c r="M13" s="4"/>
      <c r="N13" s="4"/>
      <c r="O13" s="4"/>
      <c r="P13" s="4"/>
      <c r="Q13" s="4"/>
      <c r="R13" s="4"/>
      <c r="S13" s="4"/>
      <c r="T13" s="4"/>
      <c r="U13" s="20"/>
    </row>
    <row r="14" spans="1:27" x14ac:dyDescent="0.35">
      <c r="A14" s="26" t="s">
        <v>47</v>
      </c>
      <c r="B14" s="26"/>
      <c r="C14" s="26"/>
      <c r="D14" s="26"/>
      <c r="E14" s="26"/>
      <c r="F14" s="26"/>
      <c r="G14" s="26"/>
      <c r="H14" s="26"/>
      <c r="I14" s="26"/>
      <c r="J14" s="26"/>
      <c r="K14" s="26"/>
      <c r="L14" s="27"/>
      <c r="M14" s="27"/>
      <c r="N14" s="27"/>
      <c r="O14" s="27"/>
      <c r="P14" s="27"/>
      <c r="Q14" s="27"/>
      <c r="R14" s="27"/>
      <c r="S14" s="27"/>
      <c r="T14" s="27"/>
      <c r="U14" s="32"/>
      <c r="V14" s="26"/>
      <c r="W14" s="26"/>
      <c r="X14" s="26"/>
      <c r="Y14" s="26"/>
      <c r="Z14" s="26"/>
    </row>
    <row r="15" spans="1:27" x14ac:dyDescent="0.35">
      <c r="D15" s="4"/>
      <c r="M15" s="4"/>
      <c r="S15" s="4"/>
    </row>
    <row r="16" spans="1:27" x14ac:dyDescent="0.35">
      <c r="C16" s="20"/>
      <c r="D16" s="20"/>
    </row>
  </sheetData>
  <mergeCells count="8">
    <mergeCell ref="G3:I3"/>
    <mergeCell ref="N3:P3"/>
    <mergeCell ref="S3:T3"/>
    <mergeCell ref="Y3:AA3"/>
    <mergeCell ref="D2:I2"/>
    <mergeCell ref="M2:P2"/>
    <mergeCell ref="R2:T2"/>
    <mergeCell ref="X2:AA2"/>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63FCB-A3CC-430A-8FCE-F13A4115C50F}">
  <dimension ref="A1:J11"/>
  <sheetViews>
    <sheetView workbookViewId="0">
      <selection activeCell="E11" sqref="E11"/>
    </sheetView>
  </sheetViews>
  <sheetFormatPr defaultRowHeight="14.5" x14ac:dyDescent="0.35"/>
  <cols>
    <col min="1" max="1" width="14.81640625" customWidth="1"/>
    <col min="3" max="3" width="10.81640625" customWidth="1"/>
    <col min="4" max="5" width="16.54296875" customWidth="1"/>
    <col min="7" max="7" width="14.54296875" customWidth="1"/>
    <col min="8" max="8" width="15.81640625" customWidth="1"/>
    <col min="9" max="9" width="12.1796875" customWidth="1"/>
  </cols>
  <sheetData>
    <row r="1" spans="1:10" ht="15.5" x14ac:dyDescent="0.35">
      <c r="A1" s="40" t="s">
        <v>40</v>
      </c>
      <c r="B1" s="40"/>
      <c r="C1" s="40"/>
      <c r="D1" s="40"/>
      <c r="E1" s="40"/>
      <c r="F1" s="13"/>
      <c r="G1" s="13"/>
      <c r="H1" s="13"/>
      <c r="I1" s="14"/>
      <c r="J1" s="13"/>
    </row>
    <row r="2" spans="1:10" ht="15.5" x14ac:dyDescent="0.35">
      <c r="A2" s="12"/>
      <c r="B2" s="12"/>
      <c r="C2" s="12"/>
      <c r="D2" s="38" t="s">
        <v>33</v>
      </c>
      <c r="E2" s="38"/>
      <c r="F2" s="13"/>
      <c r="G2" s="13"/>
      <c r="H2" s="13"/>
      <c r="I2" s="14"/>
      <c r="J2" s="13"/>
    </row>
    <row r="3" spans="1:10" ht="31" x14ac:dyDescent="0.35">
      <c r="A3" s="3"/>
      <c r="B3" s="3" t="s">
        <v>1</v>
      </c>
      <c r="C3" s="5" t="s">
        <v>27</v>
      </c>
      <c r="D3" s="3" t="s">
        <v>34</v>
      </c>
      <c r="E3" s="3" t="s">
        <v>35</v>
      </c>
      <c r="F3" s="3" t="s">
        <v>28</v>
      </c>
      <c r="G3" s="3" t="s">
        <v>29</v>
      </c>
      <c r="H3" s="3" t="s">
        <v>36</v>
      </c>
      <c r="I3" s="3" t="s">
        <v>37</v>
      </c>
    </row>
    <row r="4" spans="1:10" ht="15.5" x14ac:dyDescent="0.35">
      <c r="A4" s="1" t="s">
        <v>19</v>
      </c>
      <c r="B4" s="4">
        <v>0.30278442805958639</v>
      </c>
      <c r="C4" s="4">
        <v>-0.14989495898293842</v>
      </c>
      <c r="D4" s="4">
        <v>-6.1801136122980105E-2</v>
      </c>
      <c r="E4" s="4">
        <v>-8.8093822859958315E-2</v>
      </c>
      <c r="F4" s="4">
        <v>3.6710976649162286E-2</v>
      </c>
      <c r="G4" s="4">
        <v>-8.8279609356718303E-2</v>
      </c>
      <c r="H4" s="4">
        <v>4.2480197500807809E-3</v>
      </c>
      <c r="I4" s="4">
        <v>0.5</v>
      </c>
    </row>
    <row r="5" spans="1:10" ht="15.5" x14ac:dyDescent="0.35">
      <c r="A5" s="1" t="s">
        <v>20</v>
      </c>
      <c r="B5" s="4">
        <v>-0.95472728687486441</v>
      </c>
      <c r="C5" s="4">
        <v>-0.18206564219131777</v>
      </c>
      <c r="D5" s="4">
        <v>-7.9332300047847137E-2</v>
      </c>
      <c r="E5" s="4">
        <v>-0.10273334214347063</v>
      </c>
      <c r="F5" s="4">
        <v>6.4159864951880419E-2</v>
      </c>
      <c r="G5" s="4">
        <v>5.8399223394526079E-2</v>
      </c>
      <c r="H5" s="4">
        <v>4.77926697004738E-3</v>
      </c>
      <c r="I5" s="4">
        <v>-0.90000000000000013</v>
      </c>
    </row>
    <row r="6" spans="1:10" ht="15.5" x14ac:dyDescent="0.35">
      <c r="A6" s="1" t="s">
        <v>21</v>
      </c>
      <c r="B6" s="4">
        <v>-1.3209843400771804E-2</v>
      </c>
      <c r="C6" s="4">
        <v>-0.45954449767659844</v>
      </c>
      <c r="D6" s="4">
        <v>-0.43004315599630949</v>
      </c>
      <c r="E6" s="4">
        <v>-2.9501341680288951E-2</v>
      </c>
      <c r="F6" s="4">
        <v>9.0751694533830474E-4</v>
      </c>
      <c r="G6" s="4">
        <v>4.0561476071231034E-2</v>
      </c>
      <c r="H6" s="4">
        <v>4.8656612592571646E-3</v>
      </c>
      <c r="I6" s="4">
        <v>0.4</v>
      </c>
    </row>
    <row r="7" spans="1:10" ht="15.5" x14ac:dyDescent="0.35">
      <c r="A7" s="1" t="s">
        <v>22</v>
      </c>
      <c r="B7" s="4">
        <v>-6.1629520128490656E-2</v>
      </c>
      <c r="C7" s="4">
        <v>-0.1054951769590666</v>
      </c>
      <c r="D7" s="4">
        <v>-0.11324896817777075</v>
      </c>
      <c r="E7" s="4">
        <v>7.753791218704148E-3</v>
      </c>
      <c r="F7" s="4">
        <v>-2.4236083955889165E-3</v>
      </c>
      <c r="G7" s="4">
        <v>4.4212436936421989E-2</v>
      </c>
      <c r="H7" s="4">
        <v>2.0768282897428922E-3</v>
      </c>
      <c r="I7" s="4">
        <v>0</v>
      </c>
    </row>
    <row r="8" spans="1:10" ht="15.5" x14ac:dyDescent="0.35">
      <c r="A8" s="1" t="s">
        <v>23</v>
      </c>
      <c r="B8" s="4">
        <v>0.20879019772690821</v>
      </c>
      <c r="C8" s="4">
        <v>0.16527108721483835</v>
      </c>
      <c r="D8" s="4">
        <v>0.12576283535921601</v>
      </c>
      <c r="E8" s="4">
        <v>3.9508251855622345E-2</v>
      </c>
      <c r="F8" s="4">
        <v>-5.6600283224846892E-3</v>
      </c>
      <c r="G8" s="4">
        <v>4.8609648790375132E-2</v>
      </c>
      <c r="H8" s="4">
        <v>5.6949004417940208E-4</v>
      </c>
      <c r="I8" s="4">
        <v>0</v>
      </c>
    </row>
    <row r="9" spans="1:10" ht="15.5" x14ac:dyDescent="0.35">
      <c r="A9" s="1" t="s">
        <v>24</v>
      </c>
      <c r="B9" s="4">
        <v>-0.22026406221311523</v>
      </c>
      <c r="C9" s="4">
        <v>-0.3372717033085525</v>
      </c>
      <c r="D9" s="4">
        <v>-3.5069377188674811E-2</v>
      </c>
      <c r="E9" s="4">
        <v>-0.30220232611987768</v>
      </c>
      <c r="F9" s="4">
        <v>6.699912422469273E-2</v>
      </c>
      <c r="G9" s="4">
        <v>5.0513204035990328E-2</v>
      </c>
      <c r="H9" s="4">
        <v>-5.0468716524576518E-4</v>
      </c>
      <c r="I9" s="4">
        <v>0</v>
      </c>
    </row>
    <row r="10" spans="1:10" ht="15.5" x14ac:dyDescent="0.35">
      <c r="A10" s="1" t="s">
        <v>25</v>
      </c>
      <c r="B10" s="4">
        <v>-0.23712397262769119</v>
      </c>
      <c r="C10" s="4">
        <v>-0.21903525604677848</v>
      </c>
      <c r="D10" s="4">
        <v>2.2124707974030322E-2</v>
      </c>
      <c r="E10" s="4">
        <v>-0.24115996402080878</v>
      </c>
      <c r="F10" s="4">
        <v>6.441420507456419E-2</v>
      </c>
      <c r="G10" s="4">
        <v>-8.0828884300063811E-2</v>
      </c>
      <c r="H10" s="4">
        <v>-1.6740373554130494E-3</v>
      </c>
      <c r="I10" s="4">
        <v>0</v>
      </c>
    </row>
    <row r="11" spans="1:10" ht="15.5" x14ac:dyDescent="0.35">
      <c r="A11" s="1" t="s">
        <v>38</v>
      </c>
      <c r="B11" s="4">
        <v>-0.27031590837540226</v>
      </c>
      <c r="C11" s="4">
        <v>-0.3524848745080294</v>
      </c>
      <c r="D11" s="4">
        <v>1.0947515668793262E-3</v>
      </c>
      <c r="E11" s="4">
        <v>-0.35357962607490873</v>
      </c>
      <c r="F11" s="4">
        <v>3.924984225582473E-2</v>
      </c>
      <c r="G11" s="4">
        <v>4.550568016917389E-2</v>
      </c>
      <c r="H11" s="4">
        <v>-2.5865562923715335E-3</v>
      </c>
      <c r="I11" s="4">
        <v>0</v>
      </c>
    </row>
  </sheetData>
  <mergeCells count="2">
    <mergeCell ref="D2:E2"/>
    <mergeCell ref="A1:E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9F3DB0CD4D844B918872BCED9B9CF9" ma:contentTypeVersion="18" ma:contentTypeDescription="Create a new document." ma:contentTypeScope="" ma:versionID="cd7edfa3043f6f5131e1e6a14faacdc9">
  <xsd:schema xmlns:xsd="http://www.w3.org/2001/XMLSchema" xmlns:xs="http://www.w3.org/2001/XMLSchema" xmlns:p="http://schemas.microsoft.com/office/2006/metadata/properties" xmlns:ns2="cac5d118-ba7b-4807-b700-df6f95cfff50" xmlns:ns3="66951ee6-cd93-49c7-9437-e871b2a117d6" targetNamespace="http://schemas.microsoft.com/office/2006/metadata/properties" ma:root="true" ma:fieldsID="ee8448e47bde9344afe56486fda3ab85" ns2:_="" ns3:_="">
    <xsd:import namespace="cac5d118-ba7b-4807-b700-df6f95cfff50"/>
    <xsd:import namespace="66951ee6-cd93-49c7-9437-e871b2a117d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c5d118-ba7b-4807-b700-df6f95cfff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951ee6-cd93-49c7-9437-e871b2a117d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7380a03-8396-48f4-ac19-20e9dcae480c}" ma:internalName="TaxCatchAll" ma:showField="CatchAllData" ma:web="66951ee6-cd93-49c7-9437-e871b2a117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c5d118-ba7b-4807-b700-df6f95cfff50">
      <Terms xmlns="http://schemas.microsoft.com/office/infopath/2007/PartnerControls"/>
    </lcf76f155ced4ddcb4097134ff3c332f>
    <TaxCatchAll xmlns="66951ee6-cd93-49c7-9437-e871b2a117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33F8114-7746-4953-A8F8-7B8C3829FE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c5d118-ba7b-4807-b700-df6f95cfff50"/>
    <ds:schemaRef ds:uri="66951ee6-cd93-49c7-9437-e871b2a117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219056-6C4C-475D-95F1-8E4BC71486D9}">
  <ds:schemaRefs>
    <ds:schemaRef ds:uri="http://schemas.microsoft.com/office/2006/metadata/properties"/>
    <ds:schemaRef ds:uri="http://schemas.microsoft.com/office/infopath/2007/PartnerControls"/>
    <ds:schemaRef ds:uri="cac5d118-ba7b-4807-b700-df6f95cfff50"/>
    <ds:schemaRef ds:uri="66951ee6-cd93-49c7-9437-e871b2a117d6"/>
  </ds:schemaRefs>
</ds:datastoreItem>
</file>

<file path=customXml/itemProps3.xml><?xml version="1.0" encoding="utf-8"?>
<ds:datastoreItem xmlns:ds="http://schemas.openxmlformats.org/officeDocument/2006/customXml" ds:itemID="{6D774F3B-0793-4A87-BF04-54B9319B46F5}">
  <ds:schemaRefs>
    <ds:schemaRef ds:uri="http://schemas.microsoft.com/sharepoint/v3/contenttype/forms"/>
  </ds:schemaRefs>
</ds:datastoreItem>
</file>

<file path=docMetadata/LabelInfo.xml><?xml version="1.0" encoding="utf-8"?>
<clbl:labelList xmlns:clbl="http://schemas.microsoft.com/office/2020/mipLabelMetadata">
  <clbl:label id="{a6274e99-f707-4183-90a3-28f81526dfab}" enabled="1" method="Standard" siteId="{0a02388e-6178-4513-9b82-88b9dc6bf4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Table 1</vt:lpstr>
      <vt:lpstr>Table 2</vt:lpstr>
      <vt:lpstr>Delta Table 1</vt:lpstr>
      <vt:lpstr>Delta Table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2026-02-26T21:43:54Z</dcterms:created>
  <dcterms:modified xsi:type="dcterms:W3CDTF">2026-02-26T21:57:19Z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0x010100FA9F3DB0CD4D844B918872BCED9B9CF9</vt:lpwstr>
  </property>
</Properties>
</file>