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rookingsinstitution.sharepoint.com/sites/Congress/Shared Documents/Vital Statistics/Vital Stats 2023/Publication Files/Individual Excel/Chapter 8/"/>
    </mc:Choice>
  </mc:AlternateContent>
  <xr:revisionPtr revIDLastSave="1" documentId="8_{CD1DA85C-E6CF-48FF-8EF7-726905951B47}" xr6:coauthVersionLast="47" xr6:coauthVersionMax="47" xr10:uidLastSave="{734F382E-42C4-41D8-B640-524BBBB30458}"/>
  <bookViews>
    <workbookView xWindow="-110" yWindow="-110" windowWidth="19420" windowHeight="11500" tabRatio="601" xr2:uid="{00000000-000D-0000-FFFF-FFFF00000000}"/>
  </bookViews>
  <sheets>
    <sheet name="8-1" sheetId="2" r:id="rId1"/>
  </sheets>
  <definedNames>
    <definedName name="_xlnm.Print_Area" localSheetId="0">'8-1'!$A$1:$M$60</definedName>
    <definedName name="_xlnm.Print_Titles" localSheetId="0">'8-1'!$1:$3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2" l="1"/>
  <c r="I31" i="2" l="1"/>
  <c r="I20" i="2"/>
  <c r="I9" i="2"/>
  <c r="B60" i="2"/>
  <c r="B49" i="2"/>
  <c r="B42" i="2"/>
  <c r="B36" i="2"/>
  <c r="B27" i="2"/>
  <c r="B19" i="2"/>
  <c r="B13" i="2"/>
</calcChain>
</file>

<file path=xl/sharedStrings.xml><?xml version="1.0" encoding="utf-8"?>
<sst xmlns="http://schemas.openxmlformats.org/spreadsheetml/2006/main" count="48" uniqueCount="25">
  <si>
    <t>President and year</t>
  </si>
  <si>
    <t>House and Senate (%)</t>
  </si>
  <si>
    <t>House (%)</t>
  </si>
  <si>
    <t>Senate (%)</t>
  </si>
  <si>
    <t>No. of Votes</t>
  </si>
  <si>
    <t>Eisenhower</t>
  </si>
  <si>
    <t>Average</t>
  </si>
  <si>
    <t>Kennedy</t>
  </si>
  <si>
    <t>Johnson</t>
  </si>
  <si>
    <t>Nixon</t>
  </si>
  <si>
    <t>Ford</t>
  </si>
  <si>
    <t>Carter</t>
  </si>
  <si>
    <t>Reagan</t>
  </si>
  <si>
    <t>Bush</t>
  </si>
  <si>
    <t>Clinton</t>
  </si>
  <si>
    <t xml:space="preserve">Table 8-1 </t>
  </si>
  <si>
    <t>Obama</t>
  </si>
  <si>
    <t>n.a.</t>
  </si>
  <si>
    <t>n.a. = not available</t>
  </si>
  <si>
    <t>Source: Congressional Quarterly Weekly Report, various issues.</t>
  </si>
  <si>
    <t>Note: Percentages indicate the number of congressional votes supporting the president divided by the total number of votes on which the president had taken a clear position. The percentages are normalized to eliminate the effects of absences as follows: support = (support)/(support + opposition).
Some data from earlier years/previous versions of Vital Statistics have been updated. See errata for more detail.</t>
  </si>
  <si>
    <t>Most Recent Update Source: Presidential Support Tables, CQ Almanac, various years</t>
  </si>
  <si>
    <t>Trump</t>
  </si>
  <si>
    <t>Biden</t>
  </si>
  <si>
    <t>Presidential Victories on Votes in Congress, 1953-2022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</si>
</sst>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vertical="top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1" fontId="2" fillId="0" borderId="0" xfId="0" applyNumberFormat="1" applyFont="1" applyAlignment="1">
      <alignment vertical="top"/>
    </xf>
    <xf numFmtId="1" fontId="1" fillId="0" borderId="0" xfId="0" applyNumberFormat="1" applyFont="1"/>
    <xf numFmtId="0" fontId="1" fillId="0" borderId="0" xfId="0" applyFont="1" applyAlignment="1">
      <alignment horizontal="center" wrapText="1"/>
    </xf>
    <xf numFmtId="1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wrapText="1"/>
    </xf>
    <xf numFmtId="164" fontId="1" fillId="0" borderId="0" xfId="0" applyNumberFormat="1" applyFont="1" applyBorder="1" applyAlignment="1">
      <alignment horizontal="center" wrapText="1"/>
    </xf>
    <xf numFmtId="1" fontId="1" fillId="0" borderId="0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/>
    </xf>
    <xf numFmtId="1" fontId="1" fillId="0" borderId="0" xfId="0" applyNumberFormat="1" applyFont="1" applyAlignment="1">
      <alignment wrapText="1"/>
    </xf>
    <xf numFmtId="164" fontId="1" fillId="0" borderId="0" xfId="0" applyNumberFormat="1" applyFont="1" applyFill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1" fontId="1" fillId="0" borderId="2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0" xfId="0" applyNumberFormat="1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164" fontId="1" fillId="0" borderId="0" xfId="0" applyNumberFormat="1" applyFont="1" applyBorder="1" applyAlignment="1">
      <alignment horizontal="left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164" fontId="1" fillId="0" borderId="0" xfId="0" applyNumberFormat="1" applyFont="1" applyAlignment="1">
      <alignment horizontal="left"/>
    </xf>
  </cellXfs>
  <cellStyles count="17">
    <cellStyle name="Normal" xfId="0" builtinId="0"/>
    <cellStyle name="Normal 10 2" xfId="1" xr:uid="{00000000-0005-0000-0000-000001000000}"/>
    <cellStyle name="Normal 13" xfId="2" xr:uid="{00000000-0005-0000-0000-000002000000}"/>
    <cellStyle name="Normal 14" xfId="3" xr:uid="{00000000-0005-0000-0000-000003000000}"/>
    <cellStyle name="Normal 15" xfId="4" xr:uid="{00000000-0005-0000-0000-000004000000}"/>
    <cellStyle name="Normal 19" xfId="5" xr:uid="{00000000-0005-0000-0000-000005000000}"/>
    <cellStyle name="Normal 2" xfId="6" xr:uid="{00000000-0005-0000-0000-000006000000}"/>
    <cellStyle name="Normal 20" xfId="7" xr:uid="{00000000-0005-0000-0000-000007000000}"/>
    <cellStyle name="Normal 22" xfId="8" xr:uid="{00000000-0005-0000-0000-000008000000}"/>
    <cellStyle name="Normal 25" xfId="9" xr:uid="{00000000-0005-0000-0000-000009000000}"/>
    <cellStyle name="Normal 26" xfId="10" xr:uid="{00000000-0005-0000-0000-00000A000000}"/>
    <cellStyle name="Normal 29" xfId="11" xr:uid="{00000000-0005-0000-0000-00000B000000}"/>
    <cellStyle name="Normal 3" xfId="12" xr:uid="{00000000-0005-0000-0000-00000C000000}"/>
    <cellStyle name="Normal 34" xfId="13" xr:uid="{00000000-0005-0000-0000-00000D000000}"/>
    <cellStyle name="Normal 35" xfId="14" xr:uid="{00000000-0005-0000-0000-00000E000000}"/>
    <cellStyle name="Normal 6" xfId="15" xr:uid="{00000000-0005-0000-0000-00000F000000}"/>
    <cellStyle name="Normal 7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</sheetPr>
  <dimension ref="A1:M68"/>
  <sheetViews>
    <sheetView tabSelected="1" topLeftCell="A47" zoomScaleNormal="100" zoomScaleSheetLayoutView="100" zoomScalePageLayoutView="85" workbookViewId="0">
      <selection activeCell="D9" sqref="D9"/>
    </sheetView>
  </sheetViews>
  <sheetFormatPr defaultColWidth="9.140625" defaultRowHeight="12.75" x14ac:dyDescent="0.2"/>
  <cols>
    <col min="1" max="1" width="11.7109375" style="2" customWidth="1"/>
    <col min="2" max="2" width="10.7109375" style="3" customWidth="1"/>
    <col min="3" max="3" width="8.7109375" style="19" customWidth="1"/>
    <col min="4" max="4" width="8.7109375" style="18" customWidth="1"/>
    <col min="5" max="5" width="8.7109375" style="3" customWidth="1"/>
    <col min="6" max="6" width="8.7109375" style="18" customWidth="1"/>
    <col min="7" max="7" width="4" style="3" customWidth="1"/>
    <col min="8" max="8" width="11.7109375" style="3" customWidth="1"/>
    <col min="9" max="9" width="10.7109375" style="3" customWidth="1"/>
    <col min="10" max="13" width="8.7109375" style="3" customWidth="1"/>
    <col min="14" max="16384" width="9.140625" style="3"/>
  </cols>
  <sheetData>
    <row r="1" spans="1:13" x14ac:dyDescent="0.2">
      <c r="A1" s="15" t="s">
        <v>15</v>
      </c>
      <c r="B1" s="34" t="s">
        <v>24</v>
      </c>
      <c r="C1" s="35"/>
      <c r="D1" s="35"/>
      <c r="E1" s="35"/>
      <c r="F1" s="35"/>
      <c r="G1" s="35"/>
      <c r="H1" s="35"/>
      <c r="I1" s="35"/>
    </row>
    <row r="2" spans="1:13" ht="13.5" thickBot="1" x14ac:dyDescent="0.25">
      <c r="A2" s="16"/>
      <c r="B2" s="11"/>
      <c r="C2" s="11"/>
      <c r="D2" s="17"/>
      <c r="H2" s="16"/>
      <c r="I2" s="11"/>
      <c r="J2" s="11"/>
      <c r="K2" s="17"/>
      <c r="M2" s="18"/>
    </row>
    <row r="3" spans="1:13" ht="25.5" x14ac:dyDescent="0.2">
      <c r="A3" s="30" t="s">
        <v>0</v>
      </c>
      <c r="B3" s="30" t="s">
        <v>1</v>
      </c>
      <c r="C3" s="30" t="s">
        <v>2</v>
      </c>
      <c r="D3" s="31" t="s">
        <v>4</v>
      </c>
      <c r="E3" s="30" t="s">
        <v>3</v>
      </c>
      <c r="F3" s="31" t="s">
        <v>4</v>
      </c>
      <c r="H3" s="30" t="s">
        <v>0</v>
      </c>
      <c r="I3" s="30" t="s">
        <v>1</v>
      </c>
      <c r="J3" s="30" t="s">
        <v>2</v>
      </c>
      <c r="K3" s="31" t="s">
        <v>4</v>
      </c>
      <c r="L3" s="30" t="s">
        <v>3</v>
      </c>
      <c r="M3" s="31" t="s">
        <v>4</v>
      </c>
    </row>
    <row r="4" spans="1:13" x14ac:dyDescent="0.2">
      <c r="A4" s="4" t="s">
        <v>5</v>
      </c>
      <c r="B4" s="5"/>
      <c r="D4" s="20"/>
      <c r="E4" s="5"/>
      <c r="F4" s="20"/>
      <c r="H4" s="4" t="s">
        <v>13</v>
      </c>
      <c r="I4" s="12"/>
      <c r="J4" s="21"/>
      <c r="K4" s="20"/>
      <c r="L4" s="12"/>
      <c r="M4" s="20"/>
    </row>
    <row r="5" spans="1:13" x14ac:dyDescent="0.2">
      <c r="A5" s="5">
        <v>1953</v>
      </c>
      <c r="B5" s="12">
        <v>89.2</v>
      </c>
      <c r="C5" s="21">
        <v>91.2</v>
      </c>
      <c r="D5" s="20">
        <v>34</v>
      </c>
      <c r="E5" s="12">
        <v>87.8</v>
      </c>
      <c r="F5" s="20">
        <v>49</v>
      </c>
      <c r="H5" s="5">
        <v>1989</v>
      </c>
      <c r="I5" s="12">
        <v>62.6</v>
      </c>
      <c r="J5" s="21">
        <v>50</v>
      </c>
      <c r="K5" s="20">
        <v>86</v>
      </c>
      <c r="L5" s="12">
        <v>73.3</v>
      </c>
      <c r="M5" s="20">
        <v>101</v>
      </c>
    </row>
    <row r="6" spans="1:13" x14ac:dyDescent="0.2">
      <c r="A6" s="5">
        <v>1954</v>
      </c>
      <c r="B6" s="12">
        <v>78.3</v>
      </c>
      <c r="C6" s="21" t="s">
        <v>17</v>
      </c>
      <c r="D6" s="20" t="s">
        <v>17</v>
      </c>
      <c r="E6" s="12" t="s">
        <v>17</v>
      </c>
      <c r="F6" s="20" t="s">
        <v>17</v>
      </c>
      <c r="H6" s="5">
        <v>1990</v>
      </c>
      <c r="I6" s="12">
        <v>46.8</v>
      </c>
      <c r="J6" s="21">
        <v>32.4</v>
      </c>
      <c r="K6" s="20">
        <v>108</v>
      </c>
      <c r="L6" s="12">
        <v>63.4</v>
      </c>
      <c r="M6" s="20">
        <v>93</v>
      </c>
    </row>
    <row r="7" spans="1:13" x14ac:dyDescent="0.2">
      <c r="A7" s="5">
        <v>1955</v>
      </c>
      <c r="B7" s="12">
        <v>75.3</v>
      </c>
      <c r="C7" s="21">
        <v>63.4</v>
      </c>
      <c r="D7" s="20">
        <v>41</v>
      </c>
      <c r="E7" s="12">
        <v>84.6</v>
      </c>
      <c r="F7" s="20">
        <v>52</v>
      </c>
      <c r="H7" s="5">
        <v>1991</v>
      </c>
      <c r="I7" s="12">
        <v>54.2</v>
      </c>
      <c r="J7" s="21">
        <v>43</v>
      </c>
      <c r="K7" s="20">
        <v>111</v>
      </c>
      <c r="L7" s="12">
        <v>69</v>
      </c>
      <c r="M7" s="20">
        <v>81</v>
      </c>
    </row>
    <row r="8" spans="1:13" x14ac:dyDescent="0.2">
      <c r="A8" s="5">
        <v>1956</v>
      </c>
      <c r="B8" s="12">
        <v>69.7</v>
      </c>
      <c r="C8" s="21">
        <v>73.5</v>
      </c>
      <c r="D8" s="20">
        <v>34</v>
      </c>
      <c r="E8" s="12">
        <v>67.7</v>
      </c>
      <c r="F8" s="20">
        <v>65</v>
      </c>
      <c r="H8" s="5">
        <v>1992</v>
      </c>
      <c r="I8" s="12">
        <v>43</v>
      </c>
      <c r="J8" s="21">
        <v>37</v>
      </c>
      <c r="K8" s="20">
        <v>105</v>
      </c>
      <c r="L8" s="12">
        <v>53</v>
      </c>
      <c r="M8" s="20">
        <v>60</v>
      </c>
    </row>
    <row r="9" spans="1:13" x14ac:dyDescent="0.2">
      <c r="A9" s="5">
        <v>1957</v>
      </c>
      <c r="B9" s="12">
        <v>68.400000000000006</v>
      </c>
      <c r="C9" s="21">
        <v>58.3</v>
      </c>
      <c r="D9" s="20">
        <v>60</v>
      </c>
      <c r="E9" s="12">
        <v>78.900000000000006</v>
      </c>
      <c r="F9" s="20">
        <v>57</v>
      </c>
      <c r="H9" s="5" t="s">
        <v>6</v>
      </c>
      <c r="I9" s="12">
        <f>SUM(I5:I8)/4</f>
        <v>51.650000000000006</v>
      </c>
      <c r="J9" s="21"/>
      <c r="K9" s="20"/>
      <c r="L9" s="12"/>
      <c r="M9" s="20"/>
    </row>
    <row r="10" spans="1:13" x14ac:dyDescent="0.2">
      <c r="A10" s="5">
        <v>1958</v>
      </c>
      <c r="B10" s="12">
        <v>75.7</v>
      </c>
      <c r="C10" s="21">
        <v>74</v>
      </c>
      <c r="D10" s="20">
        <v>50</v>
      </c>
      <c r="E10" s="12">
        <v>76.5</v>
      </c>
      <c r="F10" s="20">
        <v>98</v>
      </c>
      <c r="H10" s="5"/>
      <c r="I10" s="12"/>
      <c r="J10" s="21"/>
      <c r="K10" s="20"/>
      <c r="L10" s="12"/>
      <c r="M10" s="20"/>
    </row>
    <row r="11" spans="1:13" x14ac:dyDescent="0.2">
      <c r="A11" s="5">
        <v>1959</v>
      </c>
      <c r="B11" s="12">
        <v>52</v>
      </c>
      <c r="C11" s="21">
        <v>55.5</v>
      </c>
      <c r="D11" s="20">
        <v>54</v>
      </c>
      <c r="E11" s="12">
        <v>50.4</v>
      </c>
      <c r="F11" s="20">
        <v>121</v>
      </c>
      <c r="H11" s="4" t="s">
        <v>14</v>
      </c>
      <c r="I11" s="12"/>
      <c r="J11" s="21"/>
      <c r="K11" s="20"/>
      <c r="L11" s="12"/>
      <c r="M11" s="20"/>
    </row>
    <row r="12" spans="1:13" x14ac:dyDescent="0.2">
      <c r="A12" s="5">
        <v>1960</v>
      </c>
      <c r="B12" s="12">
        <v>65.099999999999994</v>
      </c>
      <c r="C12" s="21">
        <v>65</v>
      </c>
      <c r="D12" s="20">
        <v>43</v>
      </c>
      <c r="E12" s="12">
        <v>65.099999999999994</v>
      </c>
      <c r="F12" s="20">
        <v>86</v>
      </c>
      <c r="H12" s="5">
        <v>1993</v>
      </c>
      <c r="I12" s="12">
        <v>86.4</v>
      </c>
      <c r="J12" s="21">
        <v>87.2</v>
      </c>
      <c r="K12" s="20">
        <v>102</v>
      </c>
      <c r="L12" s="12">
        <v>85.4</v>
      </c>
      <c r="M12" s="20">
        <v>89</v>
      </c>
    </row>
    <row r="13" spans="1:13" x14ac:dyDescent="0.2">
      <c r="A13" s="5" t="s">
        <v>6</v>
      </c>
      <c r="B13" s="12">
        <f>SUM(B5:B12)/8</f>
        <v>71.712499999999991</v>
      </c>
      <c r="C13" s="21"/>
      <c r="D13" s="20"/>
      <c r="E13" s="12"/>
      <c r="F13" s="20"/>
      <c r="H13" s="5">
        <v>1994</v>
      </c>
      <c r="I13" s="12">
        <v>86.4</v>
      </c>
      <c r="J13" s="21">
        <v>87.2</v>
      </c>
      <c r="K13" s="20">
        <v>78</v>
      </c>
      <c r="L13" s="12">
        <v>85.5</v>
      </c>
      <c r="M13" s="20">
        <v>62</v>
      </c>
    </row>
    <row r="14" spans="1:13" x14ac:dyDescent="0.2">
      <c r="A14" s="5"/>
      <c r="B14" s="12"/>
      <c r="C14" s="21"/>
      <c r="D14" s="20"/>
      <c r="E14" s="12"/>
      <c r="F14" s="20"/>
      <c r="H14" s="5">
        <v>1995</v>
      </c>
      <c r="I14" s="12">
        <v>36.200000000000003</v>
      </c>
      <c r="J14" s="21">
        <v>26.3</v>
      </c>
      <c r="K14" s="20">
        <v>133</v>
      </c>
      <c r="L14" s="12">
        <v>49</v>
      </c>
      <c r="M14" s="20">
        <v>102</v>
      </c>
    </row>
    <row r="15" spans="1:13" x14ac:dyDescent="0.2">
      <c r="A15" s="4" t="s">
        <v>7</v>
      </c>
      <c r="B15" s="12"/>
      <c r="C15" s="21"/>
      <c r="D15" s="20"/>
      <c r="E15" s="12"/>
      <c r="F15" s="20"/>
      <c r="H15" s="5">
        <v>1996</v>
      </c>
      <c r="I15" s="12">
        <v>55.1</v>
      </c>
      <c r="J15" s="21">
        <v>53.2</v>
      </c>
      <c r="K15" s="20">
        <v>79</v>
      </c>
      <c r="L15" s="12">
        <v>57.6</v>
      </c>
      <c r="M15" s="20">
        <v>59</v>
      </c>
    </row>
    <row r="16" spans="1:13" x14ac:dyDescent="0.2">
      <c r="A16" s="5">
        <v>1961</v>
      </c>
      <c r="B16" s="12">
        <v>81.400000000000006</v>
      </c>
      <c r="C16" s="21">
        <v>83.1</v>
      </c>
      <c r="D16" s="20">
        <v>65</v>
      </c>
      <c r="E16" s="12">
        <v>80.599999999999994</v>
      </c>
      <c r="F16" s="20">
        <v>124</v>
      </c>
      <c r="H16" s="5">
        <v>1997</v>
      </c>
      <c r="I16" s="12">
        <v>53.6</v>
      </c>
      <c r="J16" s="21">
        <v>38.700000000000003</v>
      </c>
      <c r="K16" s="20">
        <v>75</v>
      </c>
      <c r="L16" s="12">
        <v>71.400000000000006</v>
      </c>
      <c r="M16" s="20">
        <v>63</v>
      </c>
    </row>
    <row r="17" spans="1:13" x14ac:dyDescent="0.2">
      <c r="A17" s="5">
        <v>1962</v>
      </c>
      <c r="B17" s="12">
        <v>85.4</v>
      </c>
      <c r="C17" s="21">
        <v>85</v>
      </c>
      <c r="D17" s="20">
        <v>60</v>
      </c>
      <c r="E17" s="12">
        <v>85.6</v>
      </c>
      <c r="F17" s="20">
        <v>125</v>
      </c>
      <c r="H17" s="5">
        <v>1998</v>
      </c>
      <c r="I17" s="12">
        <v>50.6</v>
      </c>
      <c r="J17" s="21">
        <v>36.6</v>
      </c>
      <c r="K17" s="20">
        <v>82</v>
      </c>
      <c r="L17" s="12">
        <v>67</v>
      </c>
      <c r="M17" s="20">
        <v>72</v>
      </c>
    </row>
    <row r="18" spans="1:13" x14ac:dyDescent="0.2">
      <c r="A18" s="5">
        <v>1963</v>
      </c>
      <c r="B18" s="12">
        <v>87.1</v>
      </c>
      <c r="C18" s="21">
        <v>83.1</v>
      </c>
      <c r="D18" s="20">
        <v>71</v>
      </c>
      <c r="E18" s="12">
        <v>89.6</v>
      </c>
      <c r="F18" s="20">
        <v>115</v>
      </c>
      <c r="H18" s="5">
        <v>1999</v>
      </c>
      <c r="I18" s="12">
        <v>37.799999999999997</v>
      </c>
      <c r="J18" s="21">
        <v>35.4</v>
      </c>
      <c r="K18" s="20">
        <v>82</v>
      </c>
      <c r="L18" s="12">
        <v>42.2</v>
      </c>
      <c r="M18" s="20">
        <v>45</v>
      </c>
    </row>
    <row r="19" spans="1:13" x14ac:dyDescent="0.2">
      <c r="A19" s="5" t="s">
        <v>6</v>
      </c>
      <c r="B19" s="12">
        <f>SUM(B16:B18)/3</f>
        <v>84.63333333333334</v>
      </c>
      <c r="C19" s="21"/>
      <c r="D19" s="20"/>
      <c r="E19" s="12"/>
      <c r="F19" s="20"/>
      <c r="H19" s="5">
        <v>2000</v>
      </c>
      <c r="I19" s="12">
        <v>55</v>
      </c>
      <c r="J19" s="21">
        <v>49.3</v>
      </c>
      <c r="K19" s="20">
        <v>69</v>
      </c>
      <c r="L19" s="12">
        <v>65</v>
      </c>
      <c r="M19" s="20">
        <v>40</v>
      </c>
    </row>
    <row r="20" spans="1:13" x14ac:dyDescent="0.2">
      <c r="A20" s="5"/>
      <c r="B20" s="12"/>
      <c r="C20" s="21"/>
      <c r="D20" s="20"/>
      <c r="E20" s="12"/>
      <c r="F20" s="20"/>
      <c r="H20" s="6" t="s">
        <v>6</v>
      </c>
      <c r="I20" s="13">
        <f>SUM(I12:I19)/8</f>
        <v>57.63750000000001</v>
      </c>
      <c r="J20" s="22"/>
      <c r="K20" s="23"/>
      <c r="L20" s="13"/>
      <c r="M20" s="23"/>
    </row>
    <row r="21" spans="1:13" x14ac:dyDescent="0.2">
      <c r="A21" s="4" t="s">
        <v>8</v>
      </c>
      <c r="B21" s="12"/>
      <c r="C21" s="21"/>
      <c r="D21" s="20"/>
      <c r="E21" s="12"/>
      <c r="F21" s="20"/>
      <c r="H21" s="6"/>
      <c r="I21" s="13"/>
      <c r="J21" s="22"/>
      <c r="K21" s="23"/>
      <c r="L21" s="13"/>
      <c r="M21" s="23"/>
    </row>
    <row r="22" spans="1:13" x14ac:dyDescent="0.2">
      <c r="A22" s="5">
        <v>1964</v>
      </c>
      <c r="B22" s="12">
        <v>87.9</v>
      </c>
      <c r="C22" s="21">
        <v>88.5</v>
      </c>
      <c r="D22" s="20">
        <v>52</v>
      </c>
      <c r="E22" s="12">
        <v>87.6</v>
      </c>
      <c r="F22" s="20">
        <v>97</v>
      </c>
      <c r="H22" s="7" t="s">
        <v>13</v>
      </c>
      <c r="I22" s="13"/>
      <c r="J22" s="22"/>
      <c r="K22" s="23"/>
      <c r="L22" s="13"/>
      <c r="M22" s="23"/>
    </row>
    <row r="23" spans="1:13" x14ac:dyDescent="0.2">
      <c r="A23" s="5">
        <v>1965</v>
      </c>
      <c r="B23" s="12">
        <v>93.1</v>
      </c>
      <c r="C23" s="21">
        <v>93.8</v>
      </c>
      <c r="D23" s="20">
        <v>112</v>
      </c>
      <c r="E23" s="12">
        <v>92.6</v>
      </c>
      <c r="F23" s="20">
        <v>162</v>
      </c>
      <c r="H23" s="6">
        <v>2001</v>
      </c>
      <c r="I23" s="12">
        <v>86.7</v>
      </c>
      <c r="J23" s="22">
        <v>83.7</v>
      </c>
      <c r="K23" s="23">
        <v>43</v>
      </c>
      <c r="L23" s="13">
        <v>88.3</v>
      </c>
      <c r="M23" s="23">
        <v>77</v>
      </c>
    </row>
    <row r="24" spans="1:13" x14ac:dyDescent="0.2">
      <c r="A24" s="5">
        <v>1966</v>
      </c>
      <c r="B24" s="12">
        <v>78.900000000000006</v>
      </c>
      <c r="C24" s="21">
        <v>91.3</v>
      </c>
      <c r="D24" s="20">
        <v>103</v>
      </c>
      <c r="E24" s="12">
        <v>68.8</v>
      </c>
      <c r="F24" s="20">
        <v>125</v>
      </c>
      <c r="H24" s="6">
        <v>2002</v>
      </c>
      <c r="I24" s="13">
        <v>87.8</v>
      </c>
      <c r="J24" s="22">
        <v>82.5</v>
      </c>
      <c r="K24" s="23">
        <v>40</v>
      </c>
      <c r="L24" s="13">
        <v>91.4</v>
      </c>
      <c r="M24" s="23">
        <v>58</v>
      </c>
    </row>
    <row r="25" spans="1:13" x14ac:dyDescent="0.2">
      <c r="A25" s="5">
        <v>1967</v>
      </c>
      <c r="B25" s="12">
        <v>78.8</v>
      </c>
      <c r="C25" s="21">
        <v>75.599999999999994</v>
      </c>
      <c r="D25" s="20">
        <v>127</v>
      </c>
      <c r="E25" s="12">
        <v>81.2</v>
      </c>
      <c r="F25" s="20">
        <v>165</v>
      </c>
      <c r="H25" s="6">
        <v>2003</v>
      </c>
      <c r="I25" s="13">
        <v>78.7</v>
      </c>
      <c r="J25" s="22">
        <v>87.3</v>
      </c>
      <c r="K25" s="23">
        <v>55</v>
      </c>
      <c r="L25" s="13">
        <v>74.8</v>
      </c>
      <c r="M25" s="23">
        <v>119</v>
      </c>
    </row>
    <row r="26" spans="1:13" x14ac:dyDescent="0.2">
      <c r="A26" s="5">
        <v>1968</v>
      </c>
      <c r="B26" s="12">
        <v>74.5</v>
      </c>
      <c r="C26" s="21">
        <v>83.5</v>
      </c>
      <c r="D26" s="20">
        <v>103</v>
      </c>
      <c r="E26" s="12">
        <v>68.900000000000006</v>
      </c>
      <c r="F26" s="20">
        <v>164</v>
      </c>
      <c r="H26" s="6">
        <v>2004</v>
      </c>
      <c r="I26" s="13">
        <v>72.599999999999994</v>
      </c>
      <c r="J26" s="22">
        <v>70.599999999999994</v>
      </c>
      <c r="K26" s="20">
        <v>34</v>
      </c>
      <c r="L26" s="12">
        <v>74</v>
      </c>
      <c r="M26" s="23">
        <v>50</v>
      </c>
    </row>
    <row r="27" spans="1:13" x14ac:dyDescent="0.2">
      <c r="A27" s="5" t="s">
        <v>6</v>
      </c>
      <c r="B27" s="12">
        <f>SUM(B22:B26)/5</f>
        <v>82.64</v>
      </c>
      <c r="C27" s="21"/>
      <c r="D27" s="20"/>
      <c r="E27" s="12"/>
      <c r="F27" s="20"/>
      <c r="H27" s="6">
        <v>2005</v>
      </c>
      <c r="I27" s="13">
        <v>78</v>
      </c>
      <c r="J27" s="22">
        <v>78.3</v>
      </c>
      <c r="K27" s="23">
        <v>46</v>
      </c>
      <c r="L27" s="13">
        <v>77.8</v>
      </c>
      <c r="M27" s="23">
        <v>45</v>
      </c>
    </row>
    <row r="28" spans="1:13" x14ac:dyDescent="0.2">
      <c r="A28" s="5"/>
      <c r="B28" s="12"/>
      <c r="C28" s="21"/>
      <c r="D28" s="20"/>
      <c r="E28" s="12"/>
      <c r="F28" s="20"/>
      <c r="H28" s="6">
        <v>2006</v>
      </c>
      <c r="I28" s="13">
        <v>80.900000000000006</v>
      </c>
      <c r="J28" s="22">
        <v>85</v>
      </c>
      <c r="K28" s="23">
        <v>40</v>
      </c>
      <c r="L28" s="13">
        <v>78.599999999999994</v>
      </c>
      <c r="M28" s="23">
        <v>70</v>
      </c>
    </row>
    <row r="29" spans="1:13" x14ac:dyDescent="0.2">
      <c r="A29" s="4" t="s">
        <v>9</v>
      </c>
      <c r="B29" s="12"/>
      <c r="C29" s="21"/>
      <c r="D29" s="20"/>
      <c r="E29" s="12"/>
      <c r="F29" s="20"/>
      <c r="H29" s="6">
        <v>2007</v>
      </c>
      <c r="I29" s="13">
        <v>38.299999999999997</v>
      </c>
      <c r="J29" s="22">
        <v>15.4</v>
      </c>
      <c r="K29" s="23">
        <v>117</v>
      </c>
      <c r="L29" s="13">
        <v>66</v>
      </c>
      <c r="M29" s="23">
        <v>97</v>
      </c>
    </row>
    <row r="30" spans="1:13" x14ac:dyDescent="0.2">
      <c r="A30" s="5">
        <v>1969</v>
      </c>
      <c r="B30" s="12">
        <v>73.900000000000006</v>
      </c>
      <c r="C30" s="21">
        <v>72.3</v>
      </c>
      <c r="D30" s="20">
        <v>47</v>
      </c>
      <c r="E30" s="12">
        <v>76.400000000000006</v>
      </c>
      <c r="F30" s="20">
        <v>72</v>
      </c>
      <c r="H30" s="6">
        <v>2008</v>
      </c>
      <c r="I30" s="13">
        <v>47.8</v>
      </c>
      <c r="J30" s="22">
        <v>33.799999999999997</v>
      </c>
      <c r="K30" s="23">
        <v>80</v>
      </c>
      <c r="L30" s="13">
        <v>68.5</v>
      </c>
      <c r="M30" s="23">
        <v>54</v>
      </c>
    </row>
    <row r="31" spans="1:13" x14ac:dyDescent="0.2">
      <c r="A31" s="5">
        <v>1970</v>
      </c>
      <c r="B31" s="12">
        <v>76.900000000000006</v>
      </c>
      <c r="C31" s="21">
        <v>84.6</v>
      </c>
      <c r="D31" s="20">
        <v>65</v>
      </c>
      <c r="E31" s="12">
        <v>71.400000000000006</v>
      </c>
      <c r="F31" s="20">
        <v>91</v>
      </c>
      <c r="H31" s="6" t="s">
        <v>6</v>
      </c>
      <c r="I31" s="13">
        <f>SUM(I23:I30)/8</f>
        <v>71.34999999999998</v>
      </c>
      <c r="J31" s="13"/>
      <c r="K31" s="13"/>
      <c r="L31" s="13"/>
      <c r="M31" s="13"/>
    </row>
    <row r="32" spans="1:13" x14ac:dyDescent="0.2">
      <c r="A32" s="5">
        <v>1971</v>
      </c>
      <c r="B32" s="12">
        <v>74.8</v>
      </c>
      <c r="C32" s="21">
        <v>82.5</v>
      </c>
      <c r="D32" s="20">
        <v>57</v>
      </c>
      <c r="E32" s="12">
        <v>69.5</v>
      </c>
      <c r="F32" s="20">
        <v>82</v>
      </c>
      <c r="H32" s="6"/>
      <c r="I32" s="13"/>
      <c r="J32" s="22"/>
      <c r="K32" s="23"/>
      <c r="L32" s="13"/>
      <c r="M32" s="23"/>
    </row>
    <row r="33" spans="1:13" x14ac:dyDescent="0.2">
      <c r="A33" s="5">
        <v>1972</v>
      </c>
      <c r="B33" s="12">
        <v>66.3</v>
      </c>
      <c r="C33" s="21">
        <v>81.099999999999994</v>
      </c>
      <c r="D33" s="20">
        <v>37</v>
      </c>
      <c r="E33" s="12">
        <v>54.3</v>
      </c>
      <c r="F33" s="20">
        <v>46</v>
      </c>
      <c r="H33" s="7" t="s">
        <v>16</v>
      </c>
      <c r="I33" s="13"/>
      <c r="J33" s="22"/>
      <c r="K33" s="23"/>
      <c r="L33" s="13"/>
      <c r="M33" s="23"/>
    </row>
    <row r="34" spans="1:13" x14ac:dyDescent="0.2">
      <c r="A34" s="5">
        <v>1973</v>
      </c>
      <c r="B34" s="12">
        <v>50.6</v>
      </c>
      <c r="C34" s="21">
        <v>48</v>
      </c>
      <c r="D34" s="20">
        <v>125</v>
      </c>
      <c r="E34" s="12">
        <v>52.4</v>
      </c>
      <c r="F34" s="20">
        <v>185</v>
      </c>
      <c r="H34" s="6">
        <v>2009</v>
      </c>
      <c r="I34" s="13">
        <v>96.7</v>
      </c>
      <c r="J34" s="22">
        <v>94.4</v>
      </c>
      <c r="K34" s="23">
        <v>72</v>
      </c>
      <c r="L34" s="13">
        <v>98.7</v>
      </c>
      <c r="M34" s="23">
        <v>79</v>
      </c>
    </row>
    <row r="35" spans="1:13" x14ac:dyDescent="0.2">
      <c r="A35" s="5">
        <v>1974</v>
      </c>
      <c r="B35" s="12">
        <v>59.6</v>
      </c>
      <c r="C35" s="21">
        <v>67.900000000000006</v>
      </c>
      <c r="D35" s="20">
        <v>53</v>
      </c>
      <c r="E35" s="12">
        <v>54.2</v>
      </c>
      <c r="F35" s="20">
        <v>83</v>
      </c>
      <c r="H35" s="6">
        <v>2010</v>
      </c>
      <c r="I35" s="13">
        <v>85.8</v>
      </c>
      <c r="J35" s="22">
        <v>88.1</v>
      </c>
      <c r="K35" s="23">
        <v>42</v>
      </c>
      <c r="L35" s="13">
        <v>84.4</v>
      </c>
      <c r="M35" s="23">
        <v>64</v>
      </c>
    </row>
    <row r="36" spans="1:13" x14ac:dyDescent="0.2">
      <c r="A36" s="5" t="s">
        <v>6</v>
      </c>
      <c r="B36" s="12">
        <f>SUM(B30:B35)/6</f>
        <v>67.01666666666668</v>
      </c>
      <c r="C36" s="21"/>
      <c r="D36" s="20"/>
      <c r="E36" s="12"/>
      <c r="F36" s="20"/>
      <c r="H36" s="6">
        <v>2011</v>
      </c>
      <c r="I36" s="13">
        <v>57.1</v>
      </c>
      <c r="J36" s="22">
        <v>31.6</v>
      </c>
      <c r="K36" s="23">
        <v>95</v>
      </c>
      <c r="L36" s="13">
        <v>84.3</v>
      </c>
      <c r="M36" s="23">
        <v>89</v>
      </c>
    </row>
    <row r="37" spans="1:13" x14ac:dyDescent="0.2">
      <c r="A37" s="5"/>
      <c r="B37" s="12"/>
      <c r="C37" s="21"/>
      <c r="D37" s="20"/>
      <c r="E37" s="12"/>
      <c r="F37" s="20"/>
      <c r="H37" s="8">
        <v>2012</v>
      </c>
      <c r="I37" s="14">
        <v>53.6</v>
      </c>
      <c r="J37" s="28">
        <v>19.7</v>
      </c>
      <c r="K37" s="29">
        <v>61</v>
      </c>
      <c r="L37" s="14">
        <v>79.7</v>
      </c>
      <c r="M37" s="29">
        <v>79</v>
      </c>
    </row>
    <row r="38" spans="1:13" x14ac:dyDescent="0.2">
      <c r="A38" s="4" t="s">
        <v>10</v>
      </c>
      <c r="B38" s="12"/>
      <c r="C38" s="21"/>
      <c r="D38" s="20"/>
      <c r="E38" s="12"/>
      <c r="F38" s="20"/>
      <c r="H38" s="8">
        <v>2013</v>
      </c>
      <c r="I38" s="14">
        <v>56.7</v>
      </c>
      <c r="J38" s="28">
        <v>20.9</v>
      </c>
      <c r="K38" s="29">
        <v>86</v>
      </c>
      <c r="L38" s="14">
        <v>85.2</v>
      </c>
      <c r="M38" s="29">
        <v>108</v>
      </c>
    </row>
    <row r="39" spans="1:13" x14ac:dyDescent="0.2">
      <c r="A39" s="5">
        <v>1974</v>
      </c>
      <c r="B39" s="12">
        <v>58.2</v>
      </c>
      <c r="C39" s="21">
        <v>59.3</v>
      </c>
      <c r="D39" s="20">
        <v>54</v>
      </c>
      <c r="E39" s="12">
        <v>57.4</v>
      </c>
      <c r="F39" s="20">
        <v>68</v>
      </c>
      <c r="H39" s="8">
        <v>2014</v>
      </c>
      <c r="I39" s="14">
        <v>68.7</v>
      </c>
      <c r="J39" s="28">
        <v>15.2</v>
      </c>
      <c r="K39" s="29">
        <v>66</v>
      </c>
      <c r="L39" s="14">
        <v>93.1</v>
      </c>
      <c r="M39" s="29">
        <v>145</v>
      </c>
    </row>
    <row r="40" spans="1:13" x14ac:dyDescent="0.2">
      <c r="A40" s="5">
        <v>1975</v>
      </c>
      <c r="B40" s="12">
        <v>61</v>
      </c>
      <c r="C40" s="21">
        <v>50.6</v>
      </c>
      <c r="D40" s="20">
        <v>89</v>
      </c>
      <c r="E40" s="12">
        <v>71</v>
      </c>
      <c r="F40" s="20">
        <v>93</v>
      </c>
      <c r="H40" s="8">
        <v>2015</v>
      </c>
      <c r="I40" s="14">
        <v>45.7</v>
      </c>
      <c r="J40" s="28">
        <v>14.6</v>
      </c>
      <c r="K40" s="29">
        <v>89</v>
      </c>
      <c r="L40" s="14">
        <v>82.7</v>
      </c>
      <c r="M40" s="29">
        <v>75</v>
      </c>
    </row>
    <row r="41" spans="1:13" x14ac:dyDescent="0.2">
      <c r="A41" s="5">
        <v>1976</v>
      </c>
      <c r="B41" s="12">
        <v>53.8</v>
      </c>
      <c r="C41" s="21">
        <v>43.1</v>
      </c>
      <c r="D41" s="20">
        <v>51</v>
      </c>
      <c r="E41" s="12">
        <v>64.2</v>
      </c>
      <c r="F41" s="20">
        <v>53</v>
      </c>
      <c r="H41" s="8">
        <v>2016</v>
      </c>
      <c r="I41" s="14">
        <v>39.299999999999997</v>
      </c>
      <c r="J41" s="28">
        <v>13</v>
      </c>
      <c r="K41" s="29">
        <v>54</v>
      </c>
      <c r="L41" s="14">
        <v>86.7</v>
      </c>
      <c r="M41" s="29">
        <v>30</v>
      </c>
    </row>
    <row r="42" spans="1:13" x14ac:dyDescent="0.2">
      <c r="A42" s="5" t="s">
        <v>6</v>
      </c>
      <c r="B42" s="12">
        <f>SUM(B39:B41)/3</f>
        <v>57.666666666666664</v>
      </c>
      <c r="C42" s="21"/>
      <c r="D42" s="20"/>
      <c r="E42" s="12"/>
      <c r="F42" s="20"/>
      <c r="H42" s="5" t="s">
        <v>6</v>
      </c>
      <c r="I42" s="21">
        <f>(SUM(I34:I41)/8)</f>
        <v>62.949999999999996</v>
      </c>
      <c r="J42" s="21"/>
      <c r="K42" s="21"/>
      <c r="L42" s="21"/>
      <c r="M42" s="21"/>
    </row>
    <row r="43" spans="1:13" x14ac:dyDescent="0.2">
      <c r="A43" s="5"/>
      <c r="B43" s="12"/>
      <c r="C43" s="21"/>
      <c r="D43" s="20"/>
      <c r="E43" s="12"/>
      <c r="F43" s="20"/>
    </row>
    <row r="44" spans="1:13" x14ac:dyDescent="0.2">
      <c r="A44" s="4" t="s">
        <v>11</v>
      </c>
      <c r="B44" s="12"/>
      <c r="C44" s="21"/>
      <c r="D44" s="20"/>
      <c r="E44" s="12"/>
      <c r="F44" s="20"/>
      <c r="H44" s="4" t="s">
        <v>22</v>
      </c>
      <c r="I44" s="21"/>
      <c r="J44" s="21"/>
      <c r="K44" s="21"/>
      <c r="L44" s="21"/>
      <c r="M44" s="21"/>
    </row>
    <row r="45" spans="1:13" x14ac:dyDescent="0.2">
      <c r="A45" s="5">
        <v>1977</v>
      </c>
      <c r="B45" s="12">
        <v>75.400000000000006</v>
      </c>
      <c r="C45" s="21">
        <v>74.7</v>
      </c>
      <c r="D45" s="20">
        <v>79</v>
      </c>
      <c r="E45" s="12">
        <v>76.099999999999994</v>
      </c>
      <c r="F45" s="20">
        <v>88</v>
      </c>
      <c r="H45" s="5">
        <v>2017</v>
      </c>
      <c r="I45" s="21">
        <v>98.692810457516345</v>
      </c>
      <c r="J45" s="21">
        <v>100</v>
      </c>
      <c r="K45" s="32">
        <v>36</v>
      </c>
      <c r="L45" s="21">
        <v>98.290598290598282</v>
      </c>
      <c r="M45" s="32">
        <v>117</v>
      </c>
    </row>
    <row r="46" spans="1:13" x14ac:dyDescent="0.2">
      <c r="A46" s="5">
        <v>1978</v>
      </c>
      <c r="B46" s="12">
        <v>78.3</v>
      </c>
      <c r="C46" s="21">
        <v>69.599999999999994</v>
      </c>
      <c r="D46" s="20">
        <v>112</v>
      </c>
      <c r="E46" s="12">
        <v>84.8</v>
      </c>
      <c r="F46" s="20">
        <v>151</v>
      </c>
      <c r="H46" s="5">
        <v>2018</v>
      </c>
      <c r="I46" s="21">
        <v>93.430656934306569</v>
      </c>
      <c r="J46" s="21">
        <v>93.333333333333329</v>
      </c>
      <c r="K46" s="32">
        <v>30</v>
      </c>
      <c r="L46" s="21">
        <v>93.45794392523365</v>
      </c>
      <c r="M46" s="32">
        <v>107</v>
      </c>
    </row>
    <row r="47" spans="1:13" x14ac:dyDescent="0.2">
      <c r="A47" s="5">
        <v>1979</v>
      </c>
      <c r="B47" s="12">
        <v>76.8</v>
      </c>
      <c r="C47" s="21">
        <v>71.7</v>
      </c>
      <c r="D47" s="20">
        <v>145</v>
      </c>
      <c r="E47" s="12">
        <v>81.400000000000006</v>
      </c>
      <c r="F47" s="20">
        <v>161</v>
      </c>
      <c r="H47" s="5">
        <v>2019</v>
      </c>
      <c r="I47" s="21">
        <v>73.015873015873012</v>
      </c>
      <c r="J47" s="21">
        <v>8.064516129032258</v>
      </c>
      <c r="K47" s="32">
        <v>62</v>
      </c>
      <c r="L47" s="21">
        <v>94.21052631578948</v>
      </c>
      <c r="M47" s="32">
        <v>190</v>
      </c>
    </row>
    <row r="48" spans="1:13" x14ac:dyDescent="0.2">
      <c r="A48" s="5">
        <v>1980</v>
      </c>
      <c r="B48" s="12">
        <v>75.099999999999994</v>
      </c>
      <c r="C48" s="21">
        <v>76.900000000000006</v>
      </c>
      <c r="D48" s="20">
        <v>117</v>
      </c>
      <c r="E48" s="12">
        <v>73.3</v>
      </c>
      <c r="F48" s="20">
        <v>116</v>
      </c>
      <c r="H48" s="5">
        <v>2020</v>
      </c>
      <c r="I48" s="21">
        <v>73.026315789473685</v>
      </c>
      <c r="J48" s="21">
        <v>17.5</v>
      </c>
      <c r="K48" s="32">
        <v>40</v>
      </c>
      <c r="L48" s="21">
        <v>92.857142857142861</v>
      </c>
      <c r="M48" s="32">
        <v>112</v>
      </c>
    </row>
    <row r="49" spans="1:13" x14ac:dyDescent="0.2">
      <c r="A49" s="5" t="s">
        <v>6</v>
      </c>
      <c r="B49" s="12">
        <f>SUM(B45:B48)/4</f>
        <v>76.400000000000006</v>
      </c>
      <c r="C49" s="21"/>
      <c r="D49" s="20"/>
      <c r="E49" s="12"/>
      <c r="F49" s="20"/>
      <c r="H49" s="5" t="s">
        <v>6</v>
      </c>
      <c r="I49" s="21">
        <v>84.5</v>
      </c>
      <c r="J49" s="21"/>
      <c r="K49" s="32"/>
      <c r="L49" s="21"/>
      <c r="M49" s="32"/>
    </row>
    <row r="50" spans="1:13" x14ac:dyDescent="0.2">
      <c r="A50" s="6"/>
      <c r="B50" s="13"/>
      <c r="C50" s="22"/>
      <c r="D50" s="23"/>
      <c r="E50" s="13"/>
      <c r="F50" s="23"/>
      <c r="K50" s="33"/>
      <c r="M50" s="33"/>
    </row>
    <row r="51" spans="1:13" x14ac:dyDescent="0.2">
      <c r="A51" s="4" t="s">
        <v>12</v>
      </c>
      <c r="B51" s="12"/>
      <c r="C51" s="21"/>
      <c r="D51" s="20"/>
      <c r="E51" s="12"/>
      <c r="F51" s="20"/>
      <c r="H51" s="4" t="s">
        <v>23</v>
      </c>
      <c r="I51" s="21"/>
      <c r="J51" s="21"/>
      <c r="K51" s="32"/>
      <c r="L51" s="21"/>
      <c r="M51" s="32"/>
    </row>
    <row r="52" spans="1:13" x14ac:dyDescent="0.2">
      <c r="A52" s="5">
        <v>1981</v>
      </c>
      <c r="B52" s="12">
        <v>82.4</v>
      </c>
      <c r="C52" s="21">
        <v>72.400000000000006</v>
      </c>
      <c r="D52" s="20">
        <v>76</v>
      </c>
      <c r="E52" s="12">
        <v>88.3</v>
      </c>
      <c r="F52" s="20">
        <v>128</v>
      </c>
      <c r="H52" s="5">
        <v>2021</v>
      </c>
      <c r="I52" s="21">
        <v>97.333333333333343</v>
      </c>
      <c r="J52" s="21">
        <v>100</v>
      </c>
      <c r="K52" s="32">
        <v>55</v>
      </c>
      <c r="L52" s="21">
        <v>96.470588235294116</v>
      </c>
      <c r="M52" s="32">
        <v>170</v>
      </c>
    </row>
    <row r="53" spans="1:13" x14ac:dyDescent="0.2">
      <c r="A53" s="5">
        <v>1982</v>
      </c>
      <c r="B53" s="12">
        <v>72.400000000000006</v>
      </c>
      <c r="C53" s="21">
        <v>55.8</v>
      </c>
      <c r="D53" s="20">
        <v>77</v>
      </c>
      <c r="E53" s="12">
        <v>83.2</v>
      </c>
      <c r="F53" s="20">
        <v>119</v>
      </c>
      <c r="H53" s="5">
        <v>2022</v>
      </c>
      <c r="I53" s="21">
        <v>94.936708860759495</v>
      </c>
      <c r="J53" s="21">
        <v>100</v>
      </c>
      <c r="K53" s="32">
        <v>66</v>
      </c>
      <c r="L53" s="21">
        <v>92.982456140350877</v>
      </c>
      <c r="M53" s="32">
        <v>171</v>
      </c>
    </row>
    <row r="54" spans="1:13" x14ac:dyDescent="0.2">
      <c r="A54" s="5">
        <v>1983</v>
      </c>
      <c r="B54" s="12">
        <v>67.099999999999994</v>
      </c>
      <c r="C54" s="21">
        <v>47.6</v>
      </c>
      <c r="D54" s="20">
        <v>82</v>
      </c>
      <c r="E54" s="12">
        <v>85.9</v>
      </c>
      <c r="F54" s="20">
        <v>85</v>
      </c>
      <c r="H54" s="9" t="s">
        <v>6</v>
      </c>
      <c r="I54" s="24">
        <v>96.1</v>
      </c>
      <c r="J54" s="25"/>
      <c r="K54" s="26"/>
      <c r="L54" s="24"/>
      <c r="M54" s="26"/>
    </row>
    <row r="55" spans="1:13" x14ac:dyDescent="0.2">
      <c r="A55" s="5">
        <v>1984</v>
      </c>
      <c r="B55" s="12">
        <v>65.8</v>
      </c>
      <c r="C55" s="21">
        <v>52.2</v>
      </c>
      <c r="D55" s="20">
        <v>113</v>
      </c>
      <c r="E55" s="12">
        <v>85.7</v>
      </c>
      <c r="F55" s="20">
        <v>77</v>
      </c>
      <c r="H55" s="6"/>
      <c r="I55" s="13"/>
      <c r="J55" s="22"/>
      <c r="K55" s="23"/>
      <c r="L55" s="13"/>
      <c r="M55" s="23"/>
    </row>
    <row r="56" spans="1:13" x14ac:dyDescent="0.2">
      <c r="A56" s="5">
        <v>1985</v>
      </c>
      <c r="B56" s="12">
        <v>59.9</v>
      </c>
      <c r="C56" s="21">
        <v>45</v>
      </c>
      <c r="D56" s="20">
        <v>80</v>
      </c>
      <c r="E56" s="12">
        <v>71.599999999999994</v>
      </c>
      <c r="F56" s="20">
        <v>102</v>
      </c>
      <c r="H56" s="6"/>
      <c r="I56" s="13"/>
      <c r="J56" s="22"/>
      <c r="K56" s="23"/>
      <c r="L56" s="13"/>
      <c r="M56" s="23"/>
    </row>
    <row r="57" spans="1:13" x14ac:dyDescent="0.2">
      <c r="A57" s="5">
        <v>1986</v>
      </c>
      <c r="B57" s="12">
        <v>56.1</v>
      </c>
      <c r="C57" s="21">
        <v>33.299999999999997</v>
      </c>
      <c r="D57" s="20">
        <v>90</v>
      </c>
      <c r="E57" s="12">
        <v>80.7</v>
      </c>
      <c r="F57" s="20">
        <v>83</v>
      </c>
      <c r="H57" s="6"/>
      <c r="I57" s="13"/>
      <c r="J57" s="22"/>
      <c r="K57" s="23"/>
      <c r="L57" s="13"/>
      <c r="M57" s="23"/>
    </row>
    <row r="58" spans="1:13" x14ac:dyDescent="0.2">
      <c r="A58" s="5">
        <v>1987</v>
      </c>
      <c r="B58" s="12">
        <v>43.5</v>
      </c>
      <c r="C58" s="21">
        <v>33.299999999999997</v>
      </c>
      <c r="D58" s="20">
        <v>99</v>
      </c>
      <c r="E58" s="12">
        <v>56.4</v>
      </c>
      <c r="F58" s="20">
        <v>78</v>
      </c>
      <c r="H58" s="6"/>
      <c r="I58" s="13"/>
      <c r="J58" s="22"/>
      <c r="K58" s="23"/>
      <c r="L58" s="13"/>
      <c r="M58" s="23"/>
    </row>
    <row r="59" spans="1:13" x14ac:dyDescent="0.2">
      <c r="A59" s="5">
        <v>1988</v>
      </c>
      <c r="B59" s="12">
        <v>47.4</v>
      </c>
      <c r="C59" s="21">
        <v>32.700000000000003</v>
      </c>
      <c r="D59" s="20">
        <v>104</v>
      </c>
      <c r="E59" s="12">
        <v>64.8</v>
      </c>
      <c r="F59" s="20">
        <v>88</v>
      </c>
      <c r="H59" s="6"/>
      <c r="I59" s="13"/>
      <c r="J59" s="22"/>
      <c r="K59" s="23"/>
      <c r="L59" s="13"/>
      <c r="M59" s="23"/>
    </row>
    <row r="60" spans="1:13" x14ac:dyDescent="0.2">
      <c r="A60" s="9" t="s">
        <v>6</v>
      </c>
      <c r="B60" s="24">
        <f>SUM(B52:B59)/8</f>
        <v>61.824999999999996</v>
      </c>
      <c r="C60" s="25"/>
      <c r="D60" s="26"/>
      <c r="E60" s="24"/>
      <c r="F60" s="26"/>
      <c r="H60" s="6"/>
      <c r="I60" s="13"/>
      <c r="J60" s="22"/>
      <c r="K60" s="23"/>
      <c r="L60" s="13"/>
      <c r="M60" s="23"/>
    </row>
    <row r="61" spans="1:13" x14ac:dyDescent="0.2">
      <c r="A61" s="6"/>
      <c r="B61" s="13"/>
      <c r="C61" s="22"/>
      <c r="D61" s="23"/>
      <c r="E61" s="13"/>
      <c r="F61" s="23"/>
      <c r="H61" s="6"/>
      <c r="I61" s="14"/>
      <c r="J61" s="28"/>
      <c r="K61" s="29"/>
      <c r="L61" s="14"/>
      <c r="M61" s="29"/>
    </row>
    <row r="62" spans="1:13" x14ac:dyDescent="0.2">
      <c r="A62" s="6"/>
      <c r="B62" s="36" t="s">
        <v>18</v>
      </c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</row>
    <row r="63" spans="1:13" ht="65.25" customHeight="1" x14ac:dyDescent="0.2">
      <c r="A63" s="10"/>
      <c r="B63" s="37" t="s">
        <v>20</v>
      </c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</row>
    <row r="64" spans="1:13" x14ac:dyDescent="0.2">
      <c r="A64" s="5"/>
      <c r="B64" s="38" t="s">
        <v>19</v>
      </c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</row>
    <row r="65" spans="1:13" x14ac:dyDescent="0.2">
      <c r="A65" s="5"/>
      <c r="B65" s="39" t="s">
        <v>21</v>
      </c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</row>
    <row r="66" spans="1:13" x14ac:dyDescent="0.2">
      <c r="A66" s="5"/>
      <c r="B66" s="12"/>
      <c r="C66" s="21"/>
      <c r="D66" s="20"/>
      <c r="E66" s="12"/>
      <c r="F66" s="20"/>
      <c r="H66" s="6"/>
      <c r="I66" s="13"/>
      <c r="J66" s="22"/>
      <c r="K66" s="23"/>
      <c r="L66" s="13"/>
      <c r="M66" s="23"/>
    </row>
    <row r="67" spans="1:13" ht="12.75" customHeight="1" x14ac:dyDescent="0.2">
      <c r="A67" s="1"/>
      <c r="B67" s="1"/>
      <c r="C67" s="1"/>
      <c r="D67" s="27"/>
      <c r="E67" s="1"/>
      <c r="F67" s="27"/>
    </row>
    <row r="68" spans="1:13" ht="12.75" customHeight="1" x14ac:dyDescent="0.2"/>
  </sheetData>
  <mergeCells count="5">
    <mergeCell ref="B1:I1"/>
    <mergeCell ref="B62:M62"/>
    <mergeCell ref="B63:M63"/>
    <mergeCell ref="B64:M64"/>
    <mergeCell ref="B65:M65"/>
  </mergeCells>
  <phoneticPr fontId="0" type="noConversion"/>
  <pageMargins left="0.75" right="0.75" top="1" bottom="1" header="0.5" footer="0.5"/>
  <pageSetup scale="75" orientation="portrait" horizontalDpi="4294967292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998C039DE1F84D9010D13C847C424B" ma:contentTypeVersion="16" ma:contentTypeDescription="Create a new document." ma:contentTypeScope="" ma:versionID="63c8c950dd3b0ce2040d1b08c1adb333">
  <xsd:schema xmlns:xsd="http://www.w3.org/2001/XMLSchema" xmlns:xs="http://www.w3.org/2001/XMLSchema" xmlns:p="http://schemas.microsoft.com/office/2006/metadata/properties" xmlns:ns2="4bf2a6de-3ea4-40cf-85a6-ac8f7ef6acda" xmlns:ns3="3e9a6adc-f9d6-4cd4-a014-5f897027a08c" targetNamespace="http://schemas.microsoft.com/office/2006/metadata/properties" ma:root="true" ma:fieldsID="94a33e7b3bace132baeefedb4c3d8938" ns2:_="" ns3:_="">
    <xsd:import namespace="4bf2a6de-3ea4-40cf-85a6-ac8f7ef6acda"/>
    <xsd:import namespace="3e9a6adc-f9d6-4cd4-a014-5f897027a0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2a6de-3ea4-40cf-85a6-ac8f7ef6ac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eb4b2d4-9bb6-49a7-8a4b-ec3b3538ad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9a6adc-f9d6-4cd4-a014-5f897027a08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fc99180-e9d8-4c70-a8e0-24fb52e09115}" ma:internalName="TaxCatchAll" ma:showField="CatchAllData" ma:web="3e9a6adc-f9d6-4cd4-a014-5f897027a0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2a6de-3ea4-40cf-85a6-ac8f7ef6acda">
      <Terms xmlns="http://schemas.microsoft.com/office/infopath/2007/PartnerControls"/>
    </lcf76f155ced4ddcb4097134ff3c332f>
    <TaxCatchAll xmlns="3e9a6adc-f9d6-4cd4-a014-5f897027a08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60233C-097E-4BBD-BEA5-EDCF59DA76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2a6de-3ea4-40cf-85a6-ac8f7ef6acda"/>
    <ds:schemaRef ds:uri="3e9a6adc-f9d6-4cd4-a014-5f897027a0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A25E07-8961-4D86-9C5B-15C8B8D5A867}">
  <ds:schemaRefs>
    <ds:schemaRef ds:uri="http://schemas.microsoft.com/office/2006/metadata/properties"/>
    <ds:schemaRef ds:uri="http://schemas.microsoft.com/office/infopath/2007/PartnerControls"/>
    <ds:schemaRef ds:uri="4bf2a6de-3ea4-40cf-85a6-ac8f7ef6acda"/>
    <ds:schemaRef ds:uri="3e9a6adc-f9d6-4cd4-a014-5f897027a08c"/>
  </ds:schemaRefs>
</ds:datastoreItem>
</file>

<file path=customXml/itemProps3.xml><?xml version="1.0" encoding="utf-8"?>
<ds:datastoreItem xmlns:ds="http://schemas.openxmlformats.org/officeDocument/2006/customXml" ds:itemID="{4B5B3F70-E9F6-412A-B1AE-9C062BAFAB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8-1</vt:lpstr>
      <vt:lpstr>'8-1'!Print_Area</vt:lpstr>
      <vt:lpstr>'8-1'!Print_Titles</vt:lpstr>
    </vt:vector>
  </TitlesOfParts>
  <Company>AEI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AEI</dc:creator>
  <cp:lastModifiedBy>Naomi Maehr</cp:lastModifiedBy>
  <cp:lastPrinted>2017-09-05T19:17:33Z</cp:lastPrinted>
  <dcterms:created xsi:type="dcterms:W3CDTF">2001-06-12T14:57:13Z</dcterms:created>
  <dcterms:modified xsi:type="dcterms:W3CDTF">2024-11-01T05:18:49Z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0x01010042998C039DE1F84D9010D13C847C424B</vt:lpwstr>
  </property>
  <property fmtid="{D5CDD505-2E9C-101B-9397-08002B2CF9AE}" pid="3" name="MediaServiceImageTags">
    <vt:lpwstr/>
  </property>
</Properties>
</file>