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BPEATeam/Shared Documents/Conferences and volumes/2024/Fall 2024/Volume/4_Auerbach &amp; Yagan/Comments/Ramey/Manuscript + supplements/"/>
    </mc:Choice>
  </mc:AlternateContent>
  <xr:revisionPtr revIDLastSave="6" documentId="13_ncr:1_{E84CB787-FF36-4F1E-B21D-E83F431E1F73}" xr6:coauthVersionLast="47" xr6:coauthVersionMax="47" xr10:uidLastSave="{57C1B49A-4B02-4ADC-A060-D71C28DEEB8A}"/>
  <bookViews>
    <workbookView xWindow="-110" yWindow="-110" windowWidth="19420" windowHeight="11500" xr2:uid="{2C07B9A2-14B8-48D5-949A-15EB349EA2F7}"/>
  </bookViews>
  <sheets>
    <sheet name="Readme" sheetId="1" r:id="rId1"/>
    <sheet name="main" sheetId="14" r:id="rId2"/>
    <sheet name="Decomposition" sheetId="13" r:id="rId3"/>
    <sheet name="Table 1.2 Receipts Outlays" sheetId="15" r:id="rId4"/>
    <sheet name="Table 6.1 Outlays Composition" sheetId="18" r:id="rId5"/>
    <sheet name="Table 7.1 Debt" sheetId="16" r:id="rId6"/>
    <sheet name="Table 10.1 GDP and Price" sheetId="17" r:id="rId7"/>
    <sheet name="FRED" sheetId="12" r:id="rId8"/>
    <sheet name="compare_gdp_" sheetId="1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3" l="1"/>
  <c r="D10" i="13"/>
  <c r="D11" i="13"/>
  <c r="D8" i="13"/>
  <c r="F8" i="13"/>
  <c r="E8" i="13" s="1"/>
  <c r="F9" i="13"/>
  <c r="F10" i="13"/>
  <c r="E10" i="13" s="1"/>
  <c r="F11" i="13"/>
  <c r="E11" i="13" s="1"/>
  <c r="I3" i="19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" i="19"/>
  <c r="K2" i="19"/>
  <c r="K3" i="19"/>
  <c r="K4" i="19"/>
  <c r="K5" i="19"/>
  <c r="K6" i="19"/>
  <c r="K7" i="19"/>
  <c r="K8" i="19"/>
  <c r="K9" i="19"/>
  <c r="K10" i="19"/>
  <c r="K11" i="19"/>
  <c r="K12" i="19"/>
  <c r="K13" i="19"/>
  <c r="K14" i="19"/>
  <c r="K15" i="19"/>
  <c r="K16" i="19"/>
  <c r="K17" i="19"/>
  <c r="K18" i="19"/>
  <c r="K19" i="19"/>
  <c r="K20" i="19"/>
  <c r="K21" i="19"/>
  <c r="K22" i="19"/>
  <c r="J2" i="19"/>
  <c r="J3" i="19"/>
  <c r="J4" i="19"/>
  <c r="J5" i="19"/>
  <c r="J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G4" i="19"/>
  <c r="G5" i="19"/>
  <c r="G6" i="19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3" i="19"/>
  <c r="B8" i="13"/>
  <c r="B9" i="13"/>
  <c r="B10" i="13"/>
  <c r="B11" i="13"/>
  <c r="E9" i="13" l="1"/>
  <c r="C3" i="19"/>
  <c r="C4" i="19"/>
  <c r="C5" i="19"/>
  <c r="C6" i="19"/>
  <c r="C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" i="19"/>
  <c r="D3" i="19"/>
  <c r="E3" i="19"/>
  <c r="D4" i="19"/>
  <c r="E4" i="19"/>
  <c r="D5" i="19"/>
  <c r="E5" i="19"/>
  <c r="D6" i="19"/>
  <c r="E6" i="19"/>
  <c r="D7" i="19"/>
  <c r="E7" i="19"/>
  <c r="D8" i="19"/>
  <c r="E8" i="19"/>
  <c r="D9" i="19"/>
  <c r="E9" i="19"/>
  <c r="D10" i="19"/>
  <c r="E10" i="19"/>
  <c r="D11" i="19"/>
  <c r="E11" i="19"/>
  <c r="D12" i="19"/>
  <c r="E12" i="19"/>
  <c r="D13" i="19"/>
  <c r="E13" i="19"/>
  <c r="D14" i="19"/>
  <c r="E14" i="19"/>
  <c r="D15" i="19"/>
  <c r="E15" i="19"/>
  <c r="D16" i="19"/>
  <c r="E16" i="19"/>
  <c r="D17" i="19"/>
  <c r="E17" i="19"/>
  <c r="D18" i="19"/>
  <c r="E18" i="19"/>
  <c r="D19" i="19"/>
  <c r="E19" i="19"/>
  <c r="D20" i="19"/>
  <c r="E20" i="19"/>
  <c r="D21" i="19"/>
  <c r="E21" i="19"/>
  <c r="D22" i="19"/>
  <c r="E22" i="19"/>
  <c r="E2" i="19"/>
  <c r="D2" i="19"/>
  <c r="B2" i="19"/>
  <c r="B3" i="19"/>
  <c r="B4" i="19"/>
  <c r="B5" i="19"/>
  <c r="B6" i="19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K9" i="13"/>
  <c r="K10" i="13"/>
  <c r="K11" i="13"/>
  <c r="K8" i="13"/>
  <c r="J9" i="13"/>
  <c r="J10" i="13"/>
  <c r="J11" i="13"/>
  <c r="J8" i="13"/>
  <c r="I9" i="13"/>
  <c r="I10" i="13"/>
  <c r="I11" i="13"/>
  <c r="I8" i="13"/>
  <c r="K14" i="13" l="1"/>
  <c r="L10" i="13"/>
  <c r="I14" i="13"/>
  <c r="H8" i="13"/>
  <c r="H9" i="13"/>
  <c r="L9" i="13"/>
  <c r="J14" i="13"/>
  <c r="H11" i="13"/>
  <c r="H10" i="13"/>
  <c r="L8" i="13"/>
  <c r="L11" i="13"/>
  <c r="C9" i="13"/>
  <c r="C10" i="13"/>
  <c r="C11" i="13"/>
  <c r="C8" i="13"/>
  <c r="F8" i="14"/>
  <c r="G8" i="14"/>
  <c r="F9" i="14"/>
  <c r="G9" i="14"/>
  <c r="F10" i="14"/>
  <c r="G10" i="14"/>
  <c r="F11" i="14"/>
  <c r="G11" i="14"/>
  <c r="F12" i="14"/>
  <c r="G12" i="14"/>
  <c r="F13" i="14"/>
  <c r="G13" i="14"/>
  <c r="F14" i="14"/>
  <c r="G14" i="14"/>
  <c r="F15" i="14"/>
  <c r="G15" i="14"/>
  <c r="F16" i="14"/>
  <c r="G16" i="14"/>
  <c r="F17" i="14"/>
  <c r="G17" i="14"/>
  <c r="F18" i="14"/>
  <c r="G18" i="14"/>
  <c r="F19" i="14"/>
  <c r="G19" i="14"/>
  <c r="F20" i="14"/>
  <c r="G20" i="14"/>
  <c r="F21" i="14"/>
  <c r="G21" i="14"/>
  <c r="F22" i="14"/>
  <c r="G22" i="14"/>
  <c r="F23" i="14"/>
  <c r="G23" i="14"/>
  <c r="F24" i="14"/>
  <c r="G24" i="14"/>
  <c r="F25" i="14"/>
  <c r="G25" i="14"/>
  <c r="F26" i="14"/>
  <c r="G26" i="14"/>
  <c r="F27" i="14"/>
  <c r="G27" i="14"/>
  <c r="F28" i="14"/>
  <c r="G28" i="14"/>
  <c r="F29" i="14"/>
  <c r="G29" i="14"/>
  <c r="F30" i="14"/>
  <c r="G30" i="14"/>
  <c r="F31" i="14"/>
  <c r="G31" i="14"/>
  <c r="F32" i="14"/>
  <c r="G32" i="14"/>
  <c r="F33" i="14"/>
  <c r="G33" i="14"/>
  <c r="F34" i="14"/>
  <c r="G34" i="14"/>
  <c r="F35" i="14"/>
  <c r="G35" i="14"/>
  <c r="F36" i="14"/>
  <c r="G36" i="14"/>
  <c r="F37" i="14"/>
  <c r="G37" i="14"/>
  <c r="F4" i="14"/>
  <c r="G4" i="14"/>
  <c r="F5" i="14"/>
  <c r="G5" i="14"/>
  <c r="F6" i="14"/>
  <c r="G6" i="14"/>
  <c r="F7" i="14"/>
  <c r="G7" i="14"/>
  <c r="F2" i="14"/>
  <c r="G2" i="14"/>
  <c r="F3" i="14"/>
  <c r="G3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2" i="14"/>
  <c r="E3" i="14"/>
  <c r="E4" i="14"/>
  <c r="E5" i="14"/>
  <c r="E6" i="14"/>
  <c r="E7" i="14"/>
  <c r="E8" i="14"/>
  <c r="B2" i="14"/>
  <c r="C2" i="14"/>
  <c r="B3" i="14"/>
  <c r="C3" i="14"/>
  <c r="B4" i="14"/>
  <c r="C4" i="14"/>
  <c r="B5" i="14"/>
  <c r="C5" i="14"/>
  <c r="B6" i="14"/>
  <c r="C6" i="14"/>
  <c r="B7" i="14"/>
  <c r="C7" i="14"/>
  <c r="B8" i="14"/>
  <c r="C8" i="14"/>
  <c r="B9" i="14"/>
  <c r="C9" i="14"/>
  <c r="B10" i="14"/>
  <c r="C10" i="14"/>
  <c r="B11" i="14"/>
  <c r="C11" i="14"/>
  <c r="B12" i="14"/>
  <c r="C12" i="14"/>
  <c r="B13" i="14"/>
  <c r="C13" i="14"/>
  <c r="B14" i="14"/>
  <c r="C14" i="14"/>
  <c r="B15" i="14"/>
  <c r="C15" i="14"/>
  <c r="B16" i="14"/>
  <c r="C16" i="14"/>
  <c r="B17" i="14"/>
  <c r="C17" i="14"/>
  <c r="B18" i="14"/>
  <c r="C18" i="14"/>
  <c r="B19" i="14"/>
  <c r="C19" i="14"/>
  <c r="B20" i="14"/>
  <c r="C20" i="14"/>
  <c r="B21" i="14"/>
  <c r="C21" i="14"/>
  <c r="B22" i="14"/>
  <c r="C22" i="14"/>
  <c r="B23" i="14"/>
  <c r="C23" i="14"/>
  <c r="B24" i="14"/>
  <c r="C24" i="14"/>
  <c r="B25" i="14"/>
  <c r="C25" i="14"/>
  <c r="B26" i="14"/>
  <c r="C26" i="14"/>
  <c r="B27" i="14"/>
  <c r="C27" i="14"/>
  <c r="B28" i="14"/>
  <c r="C28" i="14"/>
  <c r="B29" i="14"/>
  <c r="C29" i="14"/>
  <c r="B30" i="14"/>
  <c r="C30" i="14"/>
  <c r="B31" i="14"/>
  <c r="C31" i="14"/>
  <c r="B32" i="14"/>
  <c r="C32" i="14"/>
  <c r="B33" i="14"/>
  <c r="C33" i="14"/>
  <c r="B34" i="14"/>
  <c r="C34" i="14"/>
  <c r="B35" i="14"/>
  <c r="C35" i="14"/>
  <c r="B36" i="14"/>
  <c r="C36" i="14"/>
  <c r="B37" i="14"/>
  <c r="C37" i="14"/>
  <c r="A3" i="14"/>
  <c r="A4" i="14" s="1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F14" i="13" l="1"/>
  <c r="D14" i="13"/>
  <c r="C14" i="13"/>
  <c r="B14" i="13"/>
  <c r="H14" i="13"/>
  <c r="L14" i="13"/>
  <c r="E14" i="13" l="1"/>
</calcChain>
</file>

<file path=xl/sharedStrings.xml><?xml version="1.0" encoding="utf-8"?>
<sst xmlns="http://schemas.openxmlformats.org/spreadsheetml/2006/main" count="638" uniqueCount="215">
  <si>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</si>
  <si>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</si>
  <si>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</si>
  <si>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</si>
  <si>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</si>
  <si>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</si>
  <si>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</si>
  <si>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</si>
  <si>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</si>
  <si>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</si>
  <si>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On-Budget</t>
  </si>
  <si>
    <t>Off-Budget</t>
  </si>
  <si>
    <t>Year</t>
  </si>
  <si>
    <t>Total</t>
  </si>
  <si>
    <t>Outlays</t>
  </si>
  <si>
    <t>Receipts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</si>
  <si>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</si>
  <si>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</si>
  <si>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</si>
  <si>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</si>
  <si>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</si>
  <si>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</si>
  <si>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</si>
  <si>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</si>
  <si>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</si>
  <si>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</si>
  <si>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</si>
  <si>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</si>
  <si>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</si>
  <si>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</si>
  <si>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</si>
  <si>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</si>
  <si>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</si>
  <si>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</si>
  <si>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</si>
  <si>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</si>
  <si>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</si>
  <si>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</si>
  <si>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</si>
  <si>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</si>
  <si>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</si>
  <si>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</si>
  <si>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</si>
  <si>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</si>
  <si>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</si>
  <si>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</si>
  <si>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</si>
  <si>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</si>
  <si>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</si>
  <si>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</si>
  <si>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</si>
  <si>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</si>
  <si>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</si>
  <si>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</si>
  <si>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</si>
  <si>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</si>
  <si>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</si>
  <si>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</si>
  <si>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</si>
  <si>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</si>
  <si>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</si>
  <si>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</si>
  <si>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</si>
  <si>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</si>
  <si>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</si>
  <si>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</si>
  <si>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</si>
  <si>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</si>
  <si>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</si>
  <si>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</si>
  <si>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</si>
  <si>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</si>
  <si>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</si>
  <si>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</si>
  <si>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</si>
  <si>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</si>
  <si>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</si>
  <si>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</si>
  <si>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fyear</t>
  </si>
  <si>
    <t>FRED Graph Observations</t>
  </si>
  <si>
    <t>Federal Reserve Economic Data</t>
  </si>
  <si>
    <t>Link: https://fred.stlouisfed.org</t>
  </si>
  <si>
    <t>Help: https://fredhelp.stlouisfed.org</t>
  </si>
  <si>
    <t>Economic Research Division</t>
  </si>
  <si>
    <t>Federal Reserve Bank of St. Louis</t>
  </si>
  <si>
    <t>GDPA</t>
  </si>
  <si>
    <t>Gross Domestic Product, Billions of Dollars, Annual, Not Seasonally Adjusted</t>
  </si>
  <si>
    <t>Frequency: Annual</t>
  </si>
  <si>
    <t>observation_date</t>
  </si>
  <si>
    <t>A191RD3A086NBEA</t>
  </si>
  <si>
    <t>Gross domestic product (implicit price deflator), Index 2017=100, Annual, Not Seasonally Adjusted</t>
  </si>
  <si>
    <t>ngdp</t>
  </si>
  <si>
    <t>pgdp</t>
  </si>
  <si>
    <t>Data used by Ramey for 2024 BPEA discussion</t>
  </si>
  <si>
    <t>Click cells in the "main" worksheet to see source.</t>
  </si>
  <si>
    <t>Debt</t>
  </si>
  <si>
    <t>Billions of dollars</t>
  </si>
  <si>
    <t>Nominal GDP</t>
  </si>
  <si>
    <t>GDP Deflator</t>
  </si>
  <si>
    <t>Real GDP</t>
  </si>
  <si>
    <t>Debt-GDP</t>
  </si>
  <si>
    <t>net interest</t>
  </si>
  <si>
    <t>% log change</t>
  </si>
  <si>
    <t>Table 7.1 - FEDERAL DEBT AT THE END OF YEAR:  1940 - 2029</t>
  </si>
  <si>
    <t>End of Fiscal Year</t>
  </si>
  <si>
    <t>In Millions of Dollars</t>
  </si>
  <si>
    <t>As Percentages of GDP</t>
  </si>
  <si>
    <t>Gross 
Federal Debt</t>
  </si>
  <si>
    <t>Less: Held by Federal Government Accounts</t>
  </si>
  <si>
    <t>Equals: Held by the Public</t>
  </si>
  <si>
    <t>Federal Reserve System</t>
  </si>
  <si>
    <t>Other</t>
  </si>
  <si>
    <t>TQ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</si>
  <si>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</si>
  <si>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</si>
  <si>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</si>
  <si>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</si>
  <si>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</si>
  <si>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</si>
  <si>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</si>
  <si>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</si>
  <si>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</si>
  <si>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</si>
  <si>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</si>
  <si>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</si>
  <si>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</si>
  <si>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</si>
  <si>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</si>
  <si>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</si>
  <si>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</si>
  <si>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</si>
  <si>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</si>
  <si>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</si>
  <si>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</si>
  <si>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</si>
  <si>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 estimate</t>
  </si>
  <si>
    <t>N/A</t>
  </si>
  <si>
    <t>2025 estimate</t>
  </si>
  <si>
    <t>2026 estimate</t>
  </si>
  <si>
    <t>2027 estimate</t>
  </si>
  <si>
    <t>2028 estimate</t>
  </si>
  <si>
    <t>2029 estimate</t>
  </si>
  <si>
    <t>N/A: Not available</t>
  </si>
  <si>
    <t>Table 1.2 - SUMMARY OF RECEIPTS, OUTLAYS, AND SURPLUSES OR DEFICITS ( - ) AS PERCENTAGES OF GDP:  1930 - 2029</t>
  </si>
  <si>
    <t>GDP (in billions of dollars)</t>
  </si>
  <si>
    <t>Surplus or Deficit (-)</t>
  </si>
  <si>
    <t>..........</t>
  </si>
  <si>
    <t>-*</t>
  </si>
  <si>
    <t>*</t>
  </si>
  <si>
    <t>* 0.05 percent or less.</t>
  </si>
  <si>
    <t>Note: Budget figures prior to 1933 are based on the "Administrative Budget" concepts rather than the "Unified Budget" concepts.</t>
  </si>
  <si>
    <t>revenues_y</t>
  </si>
  <si>
    <t>outlays_y</t>
  </si>
  <si>
    <t>net_interest_y</t>
  </si>
  <si>
    <t>pubdebt_y</t>
  </si>
  <si>
    <t>Table 10.1 - GROSS DOMESTIC PRODUCT AND DEFLATORS USED IN THE HISTORICAL TABLES:  1940 - 2029</t>
  </si>
  <si>
    <t>(Fiscal Year 2017 = 1.000)</t>
  </si>
  <si>
    <t>Fiscal Year</t>
  </si>
  <si>
    <t>GDP (in
billions of
dollars)</t>
  </si>
  <si>
    <t>GDP
(Chained)
Price Index</t>
  </si>
  <si>
    <t>Composite Outlay Deflators</t>
  </si>
  <si>
    <t>Total
Defense</t>
  </si>
  <si>
    <t>Total
Nondefense</t>
  </si>
  <si>
    <t>Payment for Individuals</t>
  </si>
  <si>
    <t>Other
Grants</t>
  </si>
  <si>
    <t>Net Interest</t>
  </si>
  <si>
    <t>Undis-
tributed
Offsetting
Receipts</t>
  </si>
  <si>
    <t>All Other</t>
  </si>
  <si>
    <t>Addendum: Direct Capital</t>
  </si>
  <si>
    <t>Direct</t>
  </si>
  <si>
    <t>Grants</t>
  </si>
  <si>
    <t>Defense</t>
  </si>
  <si>
    <t>Nondefense</t>
  </si>
  <si>
    <t>Note: Constant dollar research and development outlays are based on the GDP (chained) price index.</t>
  </si>
  <si>
    <t>Table 6.1 - COMPOSITION OF OUTLAYS:  1940 - 2029</t>
  </si>
  <si>
    <t>Category</t>
  </si>
  <si>
    <t>In millions of current dollars:</t>
  </si>
  <si>
    <t>Total outlays</t>
  </si>
  <si>
    <t xml:space="preserve">National defense (1) </t>
  </si>
  <si>
    <t>Nondefense:</t>
  </si>
  <si>
    <t>Payments for individuals</t>
  </si>
  <si>
    <t xml:space="preserve">Direct payments (2) </t>
  </si>
  <si>
    <t>Grants to State and local governments</t>
  </si>
  <si>
    <t>All other grants</t>
  </si>
  <si>
    <t xml:space="preserve">Net interest (2) </t>
  </si>
  <si>
    <t xml:space="preserve">All other (2) </t>
  </si>
  <si>
    <t xml:space="preserve">Undistributed offsetting receipts (2) </t>
  </si>
  <si>
    <t>Total nondefense</t>
  </si>
  <si>
    <t>In billions of constant (FY 2017) dollars:</t>
  </si>
  <si>
    <t>As percentages of GDP:</t>
  </si>
  <si>
    <t>Addendum: GDP ($ billlions)</t>
  </si>
  <si>
    <t>As percentages of outlays:</t>
  </si>
  <si>
    <t>(1) Includes a small amount of grants to State and local governments and direct payments for individuals.</t>
  </si>
  <si>
    <t>(2) Includes some off-budget amounts; most of the off-budget amounts are direct payments for individuals (social security benefits).</t>
  </si>
  <si>
    <t>Net interest in "main" is from line 35 of Table 6.1 Outlays Composition</t>
  </si>
  <si>
    <t>Decomposition of Decline in Debt-GDP Ratio from 1945 to 1948</t>
  </si>
  <si>
    <t>Fiscal year</t>
  </si>
  <si>
    <t>calendar yr</t>
  </si>
  <si>
    <t>fy</t>
  </si>
  <si>
    <t>ngdp_fy</t>
  </si>
  <si>
    <t>pgdp_fy</t>
  </si>
  <si>
    <t>ngdp_cy</t>
  </si>
  <si>
    <t>pgdp_cy</t>
  </si>
  <si>
    <t>from 1945</t>
  </si>
  <si>
    <t>pgdp_avgfy</t>
  </si>
  <si>
    <t>implied ngdp_fy</t>
  </si>
  <si>
    <t>debt</t>
  </si>
  <si>
    <t>debty</t>
  </si>
  <si>
    <t>From OMB tables in the other worksheets</t>
  </si>
  <si>
    <t>Auxilary data from BEA and Ramey-Zubairy</t>
  </si>
  <si>
    <t>Calculations using Debt on June 30 and GDP and Price Index for Calendar Year</t>
  </si>
  <si>
    <t>Calculations using Debt on June 30 and GDP and Price Index for  Fiscal Year</t>
  </si>
  <si>
    <t>The "Decomposition" worksheet performs the decomposition shown in Table 1.</t>
  </si>
  <si>
    <t>Calendar year GDP and price index from BEA via FRED</t>
  </si>
  <si>
    <t>https://www.govinfo.gov/app/details/BUDGET-2025-TAB/context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</si>
</sst>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yyyy\-mm\-dd"/>
    <numFmt numFmtId="166" formatCode="0.000"/>
    <numFmt numFmtId="167" formatCode="#,###"/>
    <numFmt numFmtId="168" formatCode="##,##0.0"/>
    <numFmt numFmtId="169" formatCode="#,###.0"/>
    <numFmt numFmtId="170" formatCode="##,##0.000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theme="1"/>
      <name val="Aptos Narrow"/>
      <family val="2"/>
      <scheme val="minor"/>
    </font>
    <font>
      <b/>
      <sz val="10"/>
      <color indexed="8"/>
      <name val="Times New Roman"/>
    </font>
    <font>
      <sz val="10"/>
      <color indexed="8"/>
      <name val="Times New Roman"/>
    </font>
    <font>
      <sz val="8"/>
      <color indexed="8"/>
      <name val="Arial Narrow"/>
    </font>
    <font>
      <b/>
      <sz val="10"/>
      <color indexed="8"/>
      <name val="Times New Roman"/>
      <family val="1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</borders>
  <cellStyleXfs count="3">
    <xf numFmtId="0" fontId="0" fillId="0" borderId="0"/>
    <xf numFmtId="0" fontId="2" fillId="0" borderId="0"/>
    <xf numFmtId="0" fontId="9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165" fontId="0" fillId="0" borderId="0" xfId="0" applyNumberFormat="1"/>
    <xf numFmtId="166" fontId="0" fillId="0" borderId="0" xfId="0" applyNumberForma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 wrapText="1"/>
    </xf>
    <xf numFmtId="167" fontId="5" fillId="0" borderId="7" xfId="0" applyNumberFormat="1" applyFont="1" applyBorder="1" applyAlignment="1">
      <alignment horizontal="right" vertical="top" wrapText="1"/>
    </xf>
    <xf numFmtId="168" fontId="5" fillId="0" borderId="7" xfId="0" applyNumberFormat="1" applyFont="1" applyBorder="1" applyAlignment="1">
      <alignment horizontal="right" vertical="top" wrapText="1"/>
    </xf>
    <xf numFmtId="168" fontId="5" fillId="0" borderId="0" xfId="0" applyNumberFormat="1" applyFont="1" applyAlignment="1">
      <alignment horizontal="right" vertical="top" wrapText="1"/>
    </xf>
    <xf numFmtId="168" fontId="5" fillId="0" borderId="8" xfId="0" applyNumberFormat="1" applyFont="1" applyBorder="1" applyAlignment="1">
      <alignment horizontal="righ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9" fontId="5" fillId="0" borderId="10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left"/>
    </xf>
    <xf numFmtId="0" fontId="4" fillId="0" borderId="11" xfId="0" applyFont="1" applyBorder="1" applyAlignment="1">
      <alignment horizontal="center" vertical="center" wrapText="1"/>
    </xf>
    <xf numFmtId="170" fontId="5" fillId="0" borderId="7" xfId="0" applyNumberFormat="1" applyFont="1" applyBorder="1" applyAlignment="1">
      <alignment horizontal="right" vertical="top" wrapText="1"/>
    </xf>
    <xf numFmtId="170" fontId="5" fillId="0" borderId="0" xfId="0" applyNumberFormat="1" applyFont="1" applyAlignment="1">
      <alignment horizontal="right" vertical="top" wrapText="1"/>
    </xf>
    <xf numFmtId="170" fontId="5" fillId="0" borderId="8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8" xfId="0" applyBorder="1"/>
    <xf numFmtId="167" fontId="5" fillId="0" borderId="12" xfId="0" applyNumberFormat="1" applyFont="1" applyBorder="1" applyAlignment="1">
      <alignment horizontal="right" vertical="top" wrapText="1"/>
    </xf>
    <xf numFmtId="167" fontId="5" fillId="0" borderId="8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 wrapText="1" indent="2"/>
    </xf>
    <xf numFmtId="167" fontId="5" fillId="0" borderId="13" xfId="0" applyNumberFormat="1" applyFont="1" applyBorder="1" applyAlignment="1">
      <alignment horizontal="right" vertical="top" wrapText="1"/>
    </xf>
    <xf numFmtId="168" fontId="5" fillId="0" borderId="12" xfId="0" applyNumberFormat="1" applyFont="1" applyBorder="1" applyAlignment="1">
      <alignment horizontal="right" vertical="top" wrapText="1"/>
    </xf>
    <xf numFmtId="168" fontId="5" fillId="0" borderId="13" xfId="0" applyNumberFormat="1" applyFont="1" applyBorder="1" applyAlignment="1">
      <alignment horizontal="right" vertical="top" wrapText="1"/>
    </xf>
    <xf numFmtId="0" fontId="0" fillId="0" borderId="14" xfId="0" applyBorder="1"/>
    <xf numFmtId="168" fontId="5" fillId="0" borderId="15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0" fillId="0" borderId="0" xfId="0" applyNumberFormat="1"/>
    <xf numFmtId="0" fontId="0" fillId="2" borderId="0" xfId="0" applyFill="1"/>
    <xf numFmtId="0" fontId="1" fillId="2" borderId="0" xfId="0" applyFont="1" applyFill="1"/>
    <xf numFmtId="2" fontId="0" fillId="2" borderId="0" xfId="0" applyNumberFormat="1" applyFill="1"/>
    <xf numFmtId="1" fontId="0" fillId="2" borderId="0" xfId="0" applyNumberFormat="1" applyFill="1"/>
    <xf numFmtId="0" fontId="0" fillId="3" borderId="0" xfId="0" applyFill="1"/>
    <xf numFmtId="0" fontId="1" fillId="3" borderId="0" xfId="0" applyFont="1" applyFill="1"/>
    <xf numFmtId="2" fontId="0" fillId="3" borderId="0" xfId="0" applyNumberFormat="1" applyFill="1"/>
    <xf numFmtId="1" fontId="0" fillId="3" borderId="0" xfId="0" applyNumberFormat="1" applyFill="1"/>
    <xf numFmtId="2" fontId="5" fillId="0" borderId="8" xfId="0" applyNumberFormat="1" applyFont="1" applyBorder="1" applyAlignment="1">
      <alignment horizontal="right" vertical="top" wrapText="1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0" xfId="2"/>
  </cellXfs>
  <cellStyles count="3">
    <cellStyle name="Hyperlink" xfId="2" builtinId="8"/>
    <cellStyle name="Normal" xfId="0" builtinId="0"/>
    <cellStyle name="Normal 2" xfId="1" xr:uid="{CC28EB63-8AF1-43FC-A854-F2AFC957EC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info.gov/app/details/BUDGET-2025-TAB/contex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EE58E-C87C-4921-A3CE-3901852B1434}">
  <dimension ref="A1:A10"/>
  <sheetViews>
    <sheetView tabSelected="1" workbookViewId="0">
      <selection activeCell="O3" sqref="O3"/>
    </sheetView>
  </sheetViews>
  <sheetFormatPr defaultRowHeight="14.5" x14ac:dyDescent="0.35"/>
  <sheetData>
    <row r="1" spans="1:1" x14ac:dyDescent="0.35">
      <c r="A1" s="1" t="s">
        <v>93</v>
      </c>
    </row>
    <row r="2" spans="1:1" x14ac:dyDescent="0.35">
      <c r="A2" s="1"/>
    </row>
    <row r="3" spans="1:1" x14ac:dyDescent="0.35">
      <c r="A3" s="60" t="s">
        <v>214</v>
      </c>
    </row>
    <row r="4" spans="1:1" x14ac:dyDescent="0.35">
      <c r="A4" s="1"/>
    </row>
    <row r="5" spans="1:1" x14ac:dyDescent="0.35">
      <c r="A5" t="s">
        <v>94</v>
      </c>
    </row>
    <row r="6" spans="1:1" x14ac:dyDescent="0.35">
      <c r="A6" s="1" t="s">
        <v>194</v>
      </c>
    </row>
    <row r="8" spans="1:1" x14ac:dyDescent="0.35">
      <c r="A8" s="1" t="s">
        <v>213</v>
      </c>
    </row>
    <row r="10" spans="1:1" x14ac:dyDescent="0.35">
      <c r="A10" s="1" t="s">
        <v>212</v>
      </c>
    </row>
  </sheetData>
  <hyperlinks>
    <hyperlink ref="A3" r:id="rId1" xr:uid="{CD83B545-3EB2-49C2-852D-BC3EBF2615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EC6AA-3A64-4E96-B195-30C00B9C9E25}">
  <dimension ref="A1:G3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2" sqref="G2"/>
    </sheetView>
  </sheetViews>
  <sheetFormatPr defaultRowHeight="14.5" x14ac:dyDescent="0.35"/>
  <cols>
    <col min="2" max="3" width="12.453125" customWidth="1"/>
    <col min="4" max="4" width="16.1796875" customWidth="1"/>
    <col min="5" max="5" width="11.6328125" customWidth="1"/>
    <col min="6" max="7" width="13.1796875" customWidth="1"/>
  </cols>
  <sheetData>
    <row r="1" spans="1:7" ht="16" x14ac:dyDescent="0.4">
      <c r="A1" s="2" t="s">
        <v>78</v>
      </c>
      <c r="B1" s="17" t="s">
        <v>151</v>
      </c>
      <c r="C1" s="17" t="s">
        <v>152</v>
      </c>
      <c r="D1" s="17" t="s">
        <v>153</v>
      </c>
      <c r="E1" s="17" t="s">
        <v>154</v>
      </c>
      <c r="F1" s="17" t="s">
        <v>91</v>
      </c>
      <c r="G1" s="17" t="s">
        <v>92</v>
      </c>
    </row>
    <row r="2" spans="1:7" x14ac:dyDescent="0.35">
      <c r="A2">
        <v>1940</v>
      </c>
      <c r="B2">
        <f>'Table 1.2 Receipts Outlays'!C14</f>
        <v>6.7</v>
      </c>
      <c r="C2">
        <f>'Table 1.2 Receipts Outlays'!D14</f>
        <v>9.6</v>
      </c>
      <c r="D2" s="13">
        <v>0.9</v>
      </c>
      <c r="E2">
        <f>'Table 7.1 Debt'!I5</f>
        <v>43.6</v>
      </c>
      <c r="F2">
        <f>'Table 10.1 GDP and Price'!B6</f>
        <v>98.2</v>
      </c>
      <c r="G2">
        <f>'Table 10.1 GDP and Price'!C6</f>
        <v>7.1800000000000003E-2</v>
      </c>
    </row>
    <row r="3" spans="1:7" x14ac:dyDescent="0.35">
      <c r="A3">
        <f xml:space="preserve"> A2 + 1</f>
        <v>1941</v>
      </c>
      <c r="B3">
        <f>'Table 1.2 Receipts Outlays'!C15</f>
        <v>7.5</v>
      </c>
      <c r="C3">
        <f>'Table 1.2 Receipts Outlays'!D15</f>
        <v>11.7</v>
      </c>
      <c r="D3" s="13">
        <v>0.8</v>
      </c>
      <c r="E3">
        <f>'Table 7.1 Debt'!I6</f>
        <v>41.5</v>
      </c>
      <c r="F3">
        <f>'Table 10.1 GDP and Price'!B7</f>
        <v>116.2</v>
      </c>
      <c r="G3">
        <f>'Table 10.1 GDP and Price'!C7</f>
        <v>7.4499999999999997E-2</v>
      </c>
    </row>
    <row r="4" spans="1:7" x14ac:dyDescent="0.35">
      <c r="A4">
        <f t="shared" ref="A4:A37" si="0" xml:space="preserve"> A3 + 1</f>
        <v>1942</v>
      </c>
      <c r="B4">
        <f>'Table 1.2 Receipts Outlays'!C16</f>
        <v>9.9</v>
      </c>
      <c r="C4">
        <f>'Table 1.2 Receipts Outlays'!D16</f>
        <v>23.8</v>
      </c>
      <c r="D4" s="13">
        <v>0.7</v>
      </c>
      <c r="E4">
        <f>'Table 7.1 Debt'!I7</f>
        <v>45.9</v>
      </c>
      <c r="F4">
        <f>'Table 10.1 GDP and Price'!B8</f>
        <v>147.69999999999999</v>
      </c>
      <c r="G4">
        <f>'Table 10.1 GDP and Price'!C8</f>
        <v>0.08</v>
      </c>
    </row>
    <row r="5" spans="1:7" x14ac:dyDescent="0.35">
      <c r="A5">
        <f t="shared" si="0"/>
        <v>1943</v>
      </c>
      <c r="B5">
        <f>'Table 1.2 Receipts Outlays'!C17</f>
        <v>13</v>
      </c>
      <c r="C5">
        <f>'Table 1.2 Receipts Outlays'!D17</f>
        <v>42.6</v>
      </c>
      <c r="D5" s="13">
        <v>0.8</v>
      </c>
      <c r="E5">
        <f>'Table 7.1 Debt'!I8</f>
        <v>69.2</v>
      </c>
      <c r="F5">
        <f>'Table 10.1 GDP and Price'!B9</f>
        <v>184.6</v>
      </c>
      <c r="G5">
        <f>'Table 10.1 GDP and Price'!C9</f>
        <v>8.5199999999999998E-2</v>
      </c>
    </row>
    <row r="6" spans="1:7" x14ac:dyDescent="0.35">
      <c r="A6">
        <f t="shared" si="0"/>
        <v>1944</v>
      </c>
      <c r="B6">
        <f>'Table 1.2 Receipts Outlays'!C18</f>
        <v>20.5</v>
      </c>
      <c r="C6">
        <f>'Table 1.2 Receipts Outlays'!D18</f>
        <v>42.7</v>
      </c>
      <c r="D6" s="13">
        <v>1</v>
      </c>
      <c r="E6">
        <f>'Table 7.1 Debt'!I9</f>
        <v>86.4</v>
      </c>
      <c r="F6">
        <f>'Table 10.1 GDP and Price'!B10</f>
        <v>213.8</v>
      </c>
      <c r="G6">
        <f>'Table 10.1 GDP and Price'!C10</f>
        <v>8.8300000000000003E-2</v>
      </c>
    </row>
    <row r="7" spans="1:7" x14ac:dyDescent="0.35">
      <c r="A7">
        <f t="shared" si="0"/>
        <v>1945</v>
      </c>
      <c r="B7">
        <f>'Table 1.2 Receipts Outlays'!C19</f>
        <v>19.899999999999999</v>
      </c>
      <c r="C7">
        <f>'Table 1.2 Receipts Outlays'!D19</f>
        <v>41</v>
      </c>
      <c r="D7" s="13">
        <v>1.4</v>
      </c>
      <c r="E7">
        <f>'Table 7.1 Debt'!I10</f>
        <v>103.9</v>
      </c>
      <c r="F7">
        <f>'Table 10.1 GDP and Price'!B11</f>
        <v>226.4</v>
      </c>
      <c r="G7">
        <f>'Table 10.1 GDP and Price'!C11</f>
        <v>9.0399999999999994E-2</v>
      </c>
    </row>
    <row r="8" spans="1:7" x14ac:dyDescent="0.35">
      <c r="A8">
        <f t="shared" si="0"/>
        <v>1946</v>
      </c>
      <c r="B8">
        <f>'Table 1.2 Receipts Outlays'!C20</f>
        <v>17.2</v>
      </c>
      <c r="C8">
        <f>'Table 1.2 Receipts Outlays'!D20</f>
        <v>24.2</v>
      </c>
      <c r="D8" s="13">
        <v>1.8</v>
      </c>
      <c r="E8">
        <f>'Table 7.1 Debt'!I11</f>
        <v>106.1</v>
      </c>
      <c r="F8">
        <f>'Table 10.1 GDP and Price'!B12</f>
        <v>228</v>
      </c>
      <c r="G8">
        <f>'Table 10.1 GDP and Price'!C12</f>
        <v>9.7299999999999998E-2</v>
      </c>
    </row>
    <row r="9" spans="1:7" x14ac:dyDescent="0.35">
      <c r="A9">
        <f t="shared" si="0"/>
        <v>1947</v>
      </c>
      <c r="B9">
        <f>'Table 1.2 Receipts Outlays'!C21</f>
        <v>16.100000000000001</v>
      </c>
      <c r="C9">
        <f>'Table 1.2 Receipts Outlays'!D21</f>
        <v>14.4</v>
      </c>
      <c r="D9" s="13">
        <v>1.8</v>
      </c>
      <c r="E9">
        <f>'Table 7.1 Debt'!I12</f>
        <v>93.9</v>
      </c>
      <c r="F9">
        <f>'Table 10.1 GDP and Price'!B13</f>
        <v>238.9</v>
      </c>
      <c r="G9">
        <f>'Table 10.1 GDP and Price'!C13</f>
        <v>0.1079</v>
      </c>
    </row>
    <row r="10" spans="1:7" x14ac:dyDescent="0.35">
      <c r="A10">
        <f t="shared" si="0"/>
        <v>1948</v>
      </c>
      <c r="B10">
        <f>'Table 1.2 Receipts Outlays'!C22</f>
        <v>15.9</v>
      </c>
      <c r="C10">
        <f>'Table 1.2 Receipts Outlays'!D22</f>
        <v>11.4</v>
      </c>
      <c r="D10" s="13">
        <v>1.7</v>
      </c>
      <c r="E10">
        <f>'Table 7.1 Debt'!I13</f>
        <v>82.6</v>
      </c>
      <c r="F10">
        <f>'Table 10.1 GDP and Price'!B14</f>
        <v>261.89999999999998</v>
      </c>
      <c r="G10">
        <f>'Table 10.1 GDP and Price'!C14</f>
        <v>0.1181</v>
      </c>
    </row>
    <row r="11" spans="1:7" x14ac:dyDescent="0.35">
      <c r="A11">
        <f t="shared" si="0"/>
        <v>1949</v>
      </c>
      <c r="B11">
        <f>'Table 1.2 Receipts Outlays'!C23</f>
        <v>14.3</v>
      </c>
      <c r="C11">
        <f>'Table 1.2 Receipts Outlays'!D23</f>
        <v>14</v>
      </c>
      <c r="D11" s="13">
        <v>1.6</v>
      </c>
      <c r="E11">
        <f>'Table 7.1 Debt'!I14</f>
        <v>77.5</v>
      </c>
      <c r="F11">
        <f>'Table 10.1 GDP and Price'!B15</f>
        <v>276.5</v>
      </c>
      <c r="G11">
        <f>'Table 10.1 GDP and Price'!C15</f>
        <v>0.1221</v>
      </c>
    </row>
    <row r="12" spans="1:7" x14ac:dyDescent="0.35">
      <c r="A12">
        <f t="shared" si="0"/>
        <v>1950</v>
      </c>
      <c r="B12">
        <f>'Table 1.2 Receipts Outlays'!C24</f>
        <v>14.2</v>
      </c>
      <c r="C12">
        <f>'Table 1.2 Receipts Outlays'!D24</f>
        <v>15.3</v>
      </c>
      <c r="D12" s="13">
        <v>1.7</v>
      </c>
      <c r="E12">
        <f>'Table 7.1 Debt'!I15</f>
        <v>78.599999999999994</v>
      </c>
      <c r="F12">
        <f>'Table 10.1 GDP and Price'!B16</f>
        <v>278.67500000000001</v>
      </c>
      <c r="G12">
        <f>'Table 10.1 GDP and Price'!C16</f>
        <v>0.12039999999999999</v>
      </c>
    </row>
    <row r="13" spans="1:7" x14ac:dyDescent="0.35">
      <c r="A13">
        <f t="shared" si="0"/>
        <v>1951</v>
      </c>
      <c r="B13">
        <f>'Table 1.2 Receipts Outlays'!C25</f>
        <v>15.8</v>
      </c>
      <c r="C13">
        <f>'Table 1.2 Receipts Outlays'!D25</f>
        <v>13.9</v>
      </c>
      <c r="D13" s="13">
        <v>1.4</v>
      </c>
      <c r="E13">
        <f>'Table 7.1 Debt'!I16</f>
        <v>65.5</v>
      </c>
      <c r="F13">
        <f>'Table 10.1 GDP and Price'!B17</f>
        <v>327.05</v>
      </c>
      <c r="G13">
        <f>'Table 10.1 GDP and Price'!C17</f>
        <v>0.12690000000000001</v>
      </c>
    </row>
    <row r="14" spans="1:7" x14ac:dyDescent="0.35">
      <c r="A14">
        <f t="shared" si="0"/>
        <v>1952</v>
      </c>
      <c r="B14">
        <f>'Table 1.2 Receipts Outlays'!C26</f>
        <v>18.5</v>
      </c>
      <c r="C14">
        <f>'Table 1.2 Receipts Outlays'!D26</f>
        <v>19</v>
      </c>
      <c r="D14" s="13">
        <v>1.3</v>
      </c>
      <c r="E14">
        <f>'Table 7.1 Debt'!I17</f>
        <v>60.1</v>
      </c>
      <c r="F14">
        <f>'Table 10.1 GDP and Price'!B18</f>
        <v>357.1</v>
      </c>
      <c r="G14">
        <f>'Table 10.1 GDP and Price'!C18</f>
        <v>0.13200000000000001</v>
      </c>
    </row>
    <row r="15" spans="1:7" x14ac:dyDescent="0.35">
      <c r="A15">
        <f t="shared" si="0"/>
        <v>1953</v>
      </c>
      <c r="B15">
        <f>'Table 1.2 Receipts Outlays'!C27</f>
        <v>18.2</v>
      </c>
      <c r="C15">
        <f>'Table 1.2 Receipts Outlays'!D27</f>
        <v>19.899999999999999</v>
      </c>
      <c r="D15" s="13">
        <v>1.3</v>
      </c>
      <c r="E15">
        <f>'Table 7.1 Debt'!I18</f>
        <v>57.2</v>
      </c>
      <c r="F15">
        <f>'Table 10.1 GDP and Price'!B19</f>
        <v>382.05</v>
      </c>
      <c r="G15">
        <f>'Table 10.1 GDP and Price'!C19</f>
        <v>0.13439999999999999</v>
      </c>
    </row>
    <row r="16" spans="1:7" x14ac:dyDescent="0.35">
      <c r="A16">
        <f t="shared" si="0"/>
        <v>1954</v>
      </c>
      <c r="B16">
        <f>'Table 1.2 Receipts Outlays'!C28</f>
        <v>18</v>
      </c>
      <c r="C16">
        <f>'Table 1.2 Receipts Outlays'!D28</f>
        <v>18.3</v>
      </c>
      <c r="D16" s="13">
        <v>1.2</v>
      </c>
      <c r="E16">
        <f>'Table 7.1 Debt'!I19</f>
        <v>58</v>
      </c>
      <c r="F16">
        <f>'Table 10.1 GDP and Price'!B20</f>
        <v>387.15</v>
      </c>
      <c r="G16">
        <f>'Table 10.1 GDP and Price'!C20</f>
        <v>0.13600000000000001</v>
      </c>
    </row>
    <row r="17" spans="1:7" x14ac:dyDescent="0.35">
      <c r="A17">
        <f xml:space="preserve"> A16 + 1</f>
        <v>1955</v>
      </c>
      <c r="B17">
        <f>'Table 1.2 Receipts Outlays'!C29</f>
        <v>16.100000000000001</v>
      </c>
      <c r="C17">
        <f>'Table 1.2 Receipts Outlays'!D29</f>
        <v>16.8</v>
      </c>
      <c r="D17" s="13">
        <v>1.2</v>
      </c>
      <c r="E17">
        <f>'Table 7.1 Debt'!I20</f>
        <v>55.8</v>
      </c>
      <c r="F17">
        <f>'Table 10.1 GDP and Price'!B21</f>
        <v>406.32499999999999</v>
      </c>
      <c r="G17">
        <f>'Table 10.1 GDP and Price'!C21</f>
        <v>0.13700000000000001</v>
      </c>
    </row>
    <row r="18" spans="1:7" x14ac:dyDescent="0.35">
      <c r="A18">
        <f t="shared" si="0"/>
        <v>1956</v>
      </c>
      <c r="B18">
        <f>'Table 1.2 Receipts Outlays'!C30</f>
        <v>17</v>
      </c>
      <c r="C18">
        <f>'Table 1.2 Receipts Outlays'!D30</f>
        <v>16.100000000000001</v>
      </c>
      <c r="D18" s="13">
        <v>1.2</v>
      </c>
      <c r="E18">
        <f>'Table 7.1 Debt'!I21</f>
        <v>50.7</v>
      </c>
      <c r="F18">
        <f>'Table 10.1 GDP and Price'!B22</f>
        <v>438.25</v>
      </c>
      <c r="G18">
        <f>'Table 10.1 GDP and Price'!C22</f>
        <v>0.14050000000000001</v>
      </c>
    </row>
    <row r="19" spans="1:7" x14ac:dyDescent="0.35">
      <c r="A19">
        <f t="shared" si="0"/>
        <v>1957</v>
      </c>
      <c r="B19">
        <f>'Table 1.2 Receipts Outlays'!C31</f>
        <v>17.3</v>
      </c>
      <c r="C19">
        <f>'Table 1.2 Receipts Outlays'!D31</f>
        <v>16.5</v>
      </c>
      <c r="D19" s="13">
        <v>1.2</v>
      </c>
      <c r="E19">
        <f>'Table 7.1 Debt'!I22</f>
        <v>47.3</v>
      </c>
      <c r="F19">
        <f>'Table 10.1 GDP and Price'!B23</f>
        <v>463.375</v>
      </c>
      <c r="G19">
        <f>'Table 10.1 GDP and Price'!C23</f>
        <v>0.14580000000000001</v>
      </c>
    </row>
    <row r="20" spans="1:7" x14ac:dyDescent="0.35">
      <c r="A20">
        <f t="shared" si="0"/>
        <v>1958</v>
      </c>
      <c r="B20">
        <f>'Table 1.2 Receipts Outlays'!C32</f>
        <v>16.8</v>
      </c>
      <c r="C20">
        <f>'Table 1.2 Receipts Outlays'!D32</f>
        <v>17.399999999999999</v>
      </c>
      <c r="D20" s="13">
        <v>1.2</v>
      </c>
      <c r="E20">
        <f>'Table 7.1 Debt'!I23</f>
        <v>47.8</v>
      </c>
      <c r="F20">
        <f>'Table 10.1 GDP and Price'!B24</f>
        <v>473.47500000000002</v>
      </c>
      <c r="G20">
        <f>'Table 10.1 GDP and Price'!C24</f>
        <v>0.1502</v>
      </c>
    </row>
    <row r="21" spans="1:7" x14ac:dyDescent="0.35">
      <c r="A21">
        <f t="shared" si="0"/>
        <v>1959</v>
      </c>
      <c r="B21">
        <f>'Table 1.2 Receipts Outlays'!C33</f>
        <v>15.7</v>
      </c>
      <c r="C21">
        <f>'Table 1.2 Receipts Outlays'!D33</f>
        <v>18.3</v>
      </c>
      <c r="D21" s="13">
        <v>1.1000000000000001</v>
      </c>
      <c r="E21">
        <f>'Table 7.1 Debt'!I24</f>
        <v>46.5</v>
      </c>
      <c r="F21">
        <f>'Table 10.1 GDP and Price'!B25</f>
        <v>504.6</v>
      </c>
      <c r="G21">
        <f>'Table 10.1 GDP and Price'!C25</f>
        <v>0.1525</v>
      </c>
    </row>
    <row r="22" spans="1:7" x14ac:dyDescent="0.35">
      <c r="A22">
        <f t="shared" si="0"/>
        <v>1960</v>
      </c>
      <c r="B22">
        <f>'Table 1.2 Receipts Outlays'!C34</f>
        <v>17.3</v>
      </c>
      <c r="C22">
        <f>'Table 1.2 Receipts Outlays'!D34</f>
        <v>17.3</v>
      </c>
      <c r="D22" s="13">
        <v>1.3</v>
      </c>
      <c r="E22">
        <f>'Table 7.1 Debt'!I25</f>
        <v>44.3</v>
      </c>
      <c r="F22">
        <f>'Table 10.1 GDP and Price'!B26</f>
        <v>534.32500000000005</v>
      </c>
      <c r="G22">
        <f>'Table 10.1 GDP and Price'!C26</f>
        <v>0.15459999999999999</v>
      </c>
    </row>
    <row r="23" spans="1:7" x14ac:dyDescent="0.35">
      <c r="A23">
        <f t="shared" si="0"/>
        <v>1961</v>
      </c>
      <c r="B23">
        <f>'Table 1.2 Receipts Outlays'!C35</f>
        <v>17.3</v>
      </c>
      <c r="C23">
        <f>'Table 1.2 Receipts Outlays'!D35</f>
        <v>17.899999999999999</v>
      </c>
      <c r="D23" s="13">
        <v>1.2</v>
      </c>
      <c r="E23">
        <f>'Table 7.1 Debt'!I26</f>
        <v>43.6</v>
      </c>
      <c r="F23">
        <f>'Table 10.1 GDP and Price'!B27</f>
        <v>546.57500000000005</v>
      </c>
      <c r="G23">
        <f>'Table 10.1 GDP and Price'!C27</f>
        <v>0.15670000000000001</v>
      </c>
    </row>
    <row r="24" spans="1:7" x14ac:dyDescent="0.35">
      <c r="A24">
        <f t="shared" si="0"/>
        <v>1962</v>
      </c>
      <c r="B24">
        <f>'Table 1.2 Receipts Outlays'!C36</f>
        <v>17</v>
      </c>
      <c r="C24">
        <f>'Table 1.2 Receipts Outlays'!D36</f>
        <v>18.2</v>
      </c>
      <c r="D24" s="13">
        <v>1.2</v>
      </c>
      <c r="E24">
        <f>'Table 7.1 Debt'!I27</f>
        <v>42.3</v>
      </c>
      <c r="F24">
        <f>'Table 10.1 GDP and Price'!B28</f>
        <v>585.67499999999995</v>
      </c>
      <c r="G24">
        <f>'Table 10.1 GDP and Price'!C28</f>
        <v>0.1583</v>
      </c>
    </row>
    <row r="25" spans="1:7" x14ac:dyDescent="0.35">
      <c r="A25">
        <f t="shared" si="0"/>
        <v>1963</v>
      </c>
      <c r="B25">
        <f>'Table 1.2 Receipts Outlays'!C37</f>
        <v>17.2</v>
      </c>
      <c r="C25">
        <f>'Table 1.2 Receipts Outlays'!D37</f>
        <v>18</v>
      </c>
      <c r="D25" s="13">
        <v>1.3</v>
      </c>
      <c r="E25">
        <f>'Table 7.1 Debt'!I28</f>
        <v>41.1</v>
      </c>
      <c r="F25">
        <f>'Table 10.1 GDP and Price'!B29</f>
        <v>618.20000000000005</v>
      </c>
      <c r="G25">
        <f>'Table 10.1 GDP and Price'!C29</f>
        <v>0.16020000000000001</v>
      </c>
    </row>
    <row r="26" spans="1:7" x14ac:dyDescent="0.35">
      <c r="A26">
        <f t="shared" si="0"/>
        <v>1964</v>
      </c>
      <c r="B26">
        <f>'Table 1.2 Receipts Outlays'!C38</f>
        <v>17</v>
      </c>
      <c r="C26">
        <f>'Table 1.2 Receipts Outlays'!D38</f>
        <v>17.899999999999999</v>
      </c>
      <c r="D26" s="13">
        <v>1.2</v>
      </c>
      <c r="E26">
        <f>'Table 7.1 Debt'!I29</f>
        <v>38.799999999999997</v>
      </c>
      <c r="F26">
        <f>'Table 10.1 GDP and Price'!B30</f>
        <v>661.7</v>
      </c>
      <c r="G26">
        <f>'Table 10.1 GDP and Price'!C30</f>
        <v>0.16209999999999999</v>
      </c>
    </row>
    <row r="27" spans="1:7" x14ac:dyDescent="0.35">
      <c r="A27">
        <f t="shared" si="0"/>
        <v>1965</v>
      </c>
      <c r="B27">
        <f>'Table 1.2 Receipts Outlays'!C39</f>
        <v>16.5</v>
      </c>
      <c r="C27">
        <f>'Table 1.2 Receipts Outlays'!D39</f>
        <v>16.7</v>
      </c>
      <c r="D27" s="13">
        <v>1.2</v>
      </c>
      <c r="E27">
        <f>'Table 7.1 Debt'!I30</f>
        <v>36.799999999999997</v>
      </c>
      <c r="F27">
        <f>'Table 10.1 GDP and Price'!B31</f>
        <v>709.32500000000005</v>
      </c>
      <c r="G27">
        <f>'Table 10.1 GDP and Price'!C31</f>
        <v>0.16489999999999999</v>
      </c>
    </row>
    <row r="28" spans="1:7" x14ac:dyDescent="0.35">
      <c r="A28">
        <f t="shared" si="0"/>
        <v>1966</v>
      </c>
      <c r="B28">
        <f>'Table 1.2 Receipts Outlays'!C40</f>
        <v>16.8</v>
      </c>
      <c r="C28">
        <f>'Table 1.2 Receipts Outlays'!D40</f>
        <v>17.2</v>
      </c>
      <c r="D28" s="13">
        <v>1.2</v>
      </c>
      <c r="E28">
        <f>'Table 7.1 Debt'!I31</f>
        <v>33.799999999999997</v>
      </c>
      <c r="F28">
        <f>'Table 10.1 GDP and Price'!B32</f>
        <v>780.47500000000002</v>
      </c>
      <c r="G28">
        <f>'Table 10.1 GDP and Price'!C32</f>
        <v>0.16850000000000001</v>
      </c>
    </row>
    <row r="29" spans="1:7" x14ac:dyDescent="0.35">
      <c r="A29">
        <f t="shared" si="0"/>
        <v>1967</v>
      </c>
      <c r="B29">
        <f>'Table 1.2 Receipts Outlays'!C41</f>
        <v>17.8</v>
      </c>
      <c r="C29">
        <f>'Table 1.2 Receipts Outlays'!D41</f>
        <v>18.8</v>
      </c>
      <c r="D29" s="13">
        <v>1.2</v>
      </c>
      <c r="E29">
        <f>'Table 7.1 Debt'!I32</f>
        <v>31.9</v>
      </c>
      <c r="F29">
        <f>'Table 10.1 GDP and Price'!B33</f>
        <v>836.52499999999998</v>
      </c>
      <c r="G29">
        <f>'Table 10.1 GDP and Price'!C33</f>
        <v>0.1736</v>
      </c>
    </row>
    <row r="30" spans="1:7" x14ac:dyDescent="0.35">
      <c r="A30">
        <f t="shared" si="0"/>
        <v>1968</v>
      </c>
      <c r="B30">
        <f>'Table 1.2 Receipts Outlays'!C42</f>
        <v>17</v>
      </c>
      <c r="C30">
        <f>'Table 1.2 Receipts Outlays'!D42</f>
        <v>19.8</v>
      </c>
      <c r="D30" s="13">
        <v>1.2</v>
      </c>
      <c r="E30">
        <f>'Table 7.1 Debt'!I33</f>
        <v>32.299999999999997</v>
      </c>
      <c r="F30">
        <f>'Table 10.1 GDP and Price'!B34</f>
        <v>897.57500000000005</v>
      </c>
      <c r="G30">
        <f>'Table 10.1 GDP and Price'!C34</f>
        <v>0.1797</v>
      </c>
    </row>
    <row r="31" spans="1:7" x14ac:dyDescent="0.35">
      <c r="A31">
        <f t="shared" si="0"/>
        <v>1969</v>
      </c>
      <c r="B31">
        <f>'Table 1.2 Receipts Outlays'!C43</f>
        <v>19.100000000000001</v>
      </c>
      <c r="C31">
        <f>'Table 1.2 Receipts Outlays'!D43</f>
        <v>18.7</v>
      </c>
      <c r="D31" s="13">
        <v>1.3</v>
      </c>
      <c r="E31">
        <f>'Table 7.1 Debt'!I34</f>
        <v>28.4</v>
      </c>
      <c r="F31">
        <f>'Table 10.1 GDP and Price'!B35</f>
        <v>980.27499999999998</v>
      </c>
      <c r="G31">
        <f>'Table 10.1 GDP and Price'!C35</f>
        <v>0.18790000000000001</v>
      </c>
    </row>
    <row r="32" spans="1:7" x14ac:dyDescent="0.35">
      <c r="A32">
        <f t="shared" si="0"/>
        <v>1970</v>
      </c>
      <c r="B32">
        <f>'Table 1.2 Receipts Outlays'!C44</f>
        <v>18.399999999999999</v>
      </c>
      <c r="C32">
        <f>'Table 1.2 Receipts Outlays'!D44</f>
        <v>18.7</v>
      </c>
      <c r="D32" s="13">
        <v>1.4</v>
      </c>
      <c r="E32">
        <f>'Table 7.1 Debt'!I35</f>
        <v>27.1</v>
      </c>
      <c r="F32">
        <f>'Table 10.1 GDP and Price'!B36</f>
        <v>1046.675</v>
      </c>
      <c r="G32">
        <f>'Table 10.1 GDP and Price'!C36</f>
        <v>0.19789999999999999</v>
      </c>
    </row>
    <row r="33" spans="1:7" x14ac:dyDescent="0.35">
      <c r="A33">
        <f t="shared" si="0"/>
        <v>1971</v>
      </c>
      <c r="B33">
        <f>'Table 1.2 Receipts Outlays'!C45</f>
        <v>16.8</v>
      </c>
      <c r="C33">
        <f>'Table 1.2 Receipts Outlays'!D45</f>
        <v>18.8</v>
      </c>
      <c r="D33" s="13">
        <v>1.3</v>
      </c>
      <c r="E33">
        <f>'Table 7.1 Debt'!I36</f>
        <v>27.1</v>
      </c>
      <c r="F33">
        <f>'Table 10.1 GDP and Price'!B37</f>
        <v>1116.55</v>
      </c>
      <c r="G33">
        <f>'Table 10.1 GDP and Price'!C37</f>
        <v>0.20799999999999999</v>
      </c>
    </row>
    <row r="34" spans="1:7" x14ac:dyDescent="0.35">
      <c r="A34">
        <f t="shared" si="0"/>
        <v>1972</v>
      </c>
      <c r="B34">
        <f>'Table 1.2 Receipts Outlays'!C46</f>
        <v>17</v>
      </c>
      <c r="C34">
        <f>'Table 1.2 Receipts Outlays'!D46</f>
        <v>19</v>
      </c>
      <c r="D34" s="13">
        <v>1.3</v>
      </c>
      <c r="E34">
        <f>'Table 7.1 Debt'!I37</f>
        <v>26.5</v>
      </c>
      <c r="F34">
        <f>'Table 10.1 GDP and Price'!B38</f>
        <v>1216.25</v>
      </c>
      <c r="G34">
        <f>'Table 10.1 GDP and Price'!C38</f>
        <v>0.21790000000000001</v>
      </c>
    </row>
    <row r="35" spans="1:7" x14ac:dyDescent="0.35">
      <c r="A35">
        <f t="shared" si="0"/>
        <v>1973</v>
      </c>
      <c r="B35">
        <f>'Table 1.2 Receipts Outlays'!C47</f>
        <v>17.100000000000001</v>
      </c>
      <c r="C35">
        <f>'Table 1.2 Receipts Outlays'!D47</f>
        <v>18.2</v>
      </c>
      <c r="D35" s="13">
        <v>1.3</v>
      </c>
      <c r="E35">
        <f>'Table 7.1 Debt'!I38</f>
        <v>25.2</v>
      </c>
      <c r="F35">
        <f>'Table 10.1 GDP and Price'!B39</f>
        <v>1352.7249999999999</v>
      </c>
      <c r="G35">
        <f>'Table 10.1 GDP and Price'!C39</f>
        <v>0.2273</v>
      </c>
    </row>
    <row r="36" spans="1:7" x14ac:dyDescent="0.35">
      <c r="A36">
        <f t="shared" si="0"/>
        <v>1974</v>
      </c>
      <c r="B36">
        <f>'Table 1.2 Receipts Outlays'!C48</f>
        <v>17.8</v>
      </c>
      <c r="C36">
        <f>'Table 1.2 Receipts Outlays'!D48</f>
        <v>18.2</v>
      </c>
      <c r="D36" s="13">
        <v>1.4</v>
      </c>
      <c r="E36">
        <f>'Table 7.1 Debt'!I39</f>
        <v>23.2</v>
      </c>
      <c r="F36">
        <f>'Table 10.1 GDP and Price'!B40</f>
        <v>1482.85</v>
      </c>
      <c r="G36">
        <f>'Table 10.1 GDP and Price'!C40</f>
        <v>0.24349999999999999</v>
      </c>
    </row>
    <row r="37" spans="1:7" x14ac:dyDescent="0.35">
      <c r="A37">
        <f t="shared" si="0"/>
        <v>1975</v>
      </c>
      <c r="B37">
        <f>'Table 1.2 Receipts Outlays'!C49</f>
        <v>17.399999999999999</v>
      </c>
      <c r="C37">
        <f>'Table 1.2 Receipts Outlays'!D49</f>
        <v>20.7</v>
      </c>
      <c r="D37" s="13">
        <v>1.4</v>
      </c>
      <c r="E37">
        <f>'Table 7.1 Debt'!I40</f>
        <v>24.6</v>
      </c>
      <c r="F37">
        <f>'Table 10.1 GDP and Price'!B41</f>
        <v>1606.925</v>
      </c>
      <c r="G37">
        <f>'Table 10.1 GDP and Price'!C41</f>
        <v>0.26869999999999999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E18B4-EC1D-4B83-A884-30C2DCEE20B2}">
  <dimension ref="A1:N14"/>
  <sheetViews>
    <sheetView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C20" sqref="C20"/>
    </sheetView>
  </sheetViews>
  <sheetFormatPr defaultRowHeight="14.5" x14ac:dyDescent="0.35"/>
  <cols>
    <col min="1" max="1" width="17.81640625" customWidth="1"/>
    <col min="2" max="2" width="12.36328125" customWidth="1"/>
    <col min="3" max="6" width="13" customWidth="1"/>
    <col min="7" max="10" width="12.36328125" customWidth="1"/>
    <col min="11" max="11" width="16.1796875" customWidth="1"/>
    <col min="12" max="12" width="13.81640625" customWidth="1"/>
    <col min="13" max="13" width="12.36328125" customWidth="1"/>
    <col min="14" max="14" width="13" customWidth="1"/>
  </cols>
  <sheetData>
    <row r="1" spans="1:14" x14ac:dyDescent="0.35">
      <c r="A1" s="1" t="s">
        <v>195</v>
      </c>
    </row>
    <row r="2" spans="1:14" x14ac:dyDescent="0.35">
      <c r="A2" t="s">
        <v>208</v>
      </c>
    </row>
    <row r="3" spans="1:14" x14ac:dyDescent="0.35">
      <c r="A3" t="s">
        <v>209</v>
      </c>
    </row>
    <row r="4" spans="1:14" x14ac:dyDescent="0.35">
      <c r="A4" t="s">
        <v>96</v>
      </c>
      <c r="B4" s="42" t="s">
        <v>211</v>
      </c>
      <c r="C4" s="41"/>
      <c r="D4" s="41"/>
      <c r="E4" s="41"/>
      <c r="F4" s="41"/>
      <c r="H4" s="38" t="s">
        <v>210</v>
      </c>
      <c r="I4" s="37"/>
      <c r="J4" s="37"/>
      <c r="K4" s="37"/>
      <c r="L4" s="37"/>
    </row>
    <row r="5" spans="1:14" x14ac:dyDescent="0.35">
      <c r="B5" s="41"/>
      <c r="C5" s="41"/>
      <c r="D5" s="42" t="s">
        <v>196</v>
      </c>
      <c r="E5" s="42" t="s">
        <v>196</v>
      </c>
      <c r="F5" s="42" t="s">
        <v>196</v>
      </c>
      <c r="H5" s="37"/>
      <c r="I5" s="37"/>
      <c r="J5" s="38" t="s">
        <v>197</v>
      </c>
      <c r="K5" s="38" t="s">
        <v>197</v>
      </c>
      <c r="L5" s="38" t="s">
        <v>197</v>
      </c>
      <c r="N5" s="1" t="s">
        <v>196</v>
      </c>
    </row>
    <row r="6" spans="1:14" s="1" customFormat="1" x14ac:dyDescent="0.35">
      <c r="A6" s="1" t="s">
        <v>196</v>
      </c>
      <c r="B6" s="42" t="s">
        <v>100</v>
      </c>
      <c r="C6" s="42" t="s">
        <v>95</v>
      </c>
      <c r="D6" s="42" t="s">
        <v>98</v>
      </c>
      <c r="E6" s="42" t="s">
        <v>99</v>
      </c>
      <c r="F6" s="42" t="s">
        <v>97</v>
      </c>
      <c r="H6" s="38" t="s">
        <v>100</v>
      </c>
      <c r="I6" s="38" t="s">
        <v>95</v>
      </c>
      <c r="J6" s="38" t="s">
        <v>97</v>
      </c>
      <c r="K6" s="38" t="s">
        <v>98</v>
      </c>
      <c r="L6" s="38" t="s">
        <v>99</v>
      </c>
      <c r="N6" s="1" t="s">
        <v>101</v>
      </c>
    </row>
    <row r="7" spans="1:14" s="1" customFormat="1" x14ac:dyDescent="0.35">
      <c r="B7" s="42"/>
      <c r="C7" s="42"/>
      <c r="D7" s="42"/>
      <c r="E7" s="42"/>
      <c r="F7" s="42"/>
      <c r="H7" s="38"/>
      <c r="I7" s="38"/>
      <c r="J7" s="38"/>
      <c r="K7" s="38"/>
      <c r="L7" s="38"/>
    </row>
    <row r="8" spans="1:14" x14ac:dyDescent="0.35">
      <c r="A8">
        <v>1945</v>
      </c>
      <c r="B8" s="43">
        <f>'Table 7.1 Debt'!I10</f>
        <v>103.9</v>
      </c>
      <c r="C8" s="43">
        <f>'Table 7.1 Debt'!D10/1000</f>
        <v>235.18199999999999</v>
      </c>
      <c r="D8" s="41">
        <f>100*'Table 10.1 GDP and Price'!C11</f>
        <v>9.0399999999999991</v>
      </c>
      <c r="E8" s="41">
        <f xml:space="preserve"> 100*F8/D8</f>
        <v>2504.424778761062</v>
      </c>
      <c r="F8" s="41">
        <f>'Table 10.1 GDP and Price'!B11</f>
        <v>226.4</v>
      </c>
      <c r="H8" s="39">
        <f>100*I8/J8</f>
        <v>103.14683321126104</v>
      </c>
      <c r="I8" s="39">
        <f>'Table 7.1 Debt'!D10/1000</f>
        <v>235.18199999999999</v>
      </c>
      <c r="J8" s="37">
        <f xml:space="preserve"> FRED!B28</f>
        <v>228.00700000000001</v>
      </c>
      <c r="K8" s="37">
        <f xml:space="preserve"> FRED!E28</f>
        <v>9.1199999999999992</v>
      </c>
      <c r="L8" s="37">
        <f xml:space="preserve"> 100*J8/K8</f>
        <v>2500.0767543859652</v>
      </c>
      <c r="M8" s="1"/>
      <c r="N8" s="45">
        <v>3.1120000000000001</v>
      </c>
    </row>
    <row r="9" spans="1:14" x14ac:dyDescent="0.35">
      <c r="A9">
        <v>1946</v>
      </c>
      <c r="B9" s="43">
        <f>'Table 7.1 Debt'!I11</f>
        <v>106.1</v>
      </c>
      <c r="C9" s="43">
        <f>'Table 7.1 Debt'!D11/1000</f>
        <v>241.86099999999999</v>
      </c>
      <c r="D9" s="41">
        <f>100*'Table 10.1 GDP and Price'!C12</f>
        <v>9.73</v>
      </c>
      <c r="E9" s="41">
        <f xml:space="preserve"> 100*F9/D9</f>
        <v>2343.2682425488179</v>
      </c>
      <c r="F9" s="41">
        <f>'Table 10.1 GDP and Price'!B12</f>
        <v>228</v>
      </c>
      <c r="H9" s="39">
        <f>100*I9/J9</f>
        <v>106.29617421495594</v>
      </c>
      <c r="I9" s="39">
        <f>'Table 7.1 Debt'!D11/1000</f>
        <v>241.86099999999999</v>
      </c>
      <c r="J9" s="37">
        <f xml:space="preserve"> FRED!B29</f>
        <v>227.535</v>
      </c>
      <c r="K9" s="37">
        <f xml:space="preserve"> FRED!E29</f>
        <v>10.295999999999999</v>
      </c>
      <c r="L9" s="37">
        <f xml:space="preserve"> 100*J9/K9</f>
        <v>2209.9358974358975</v>
      </c>
      <c r="M9" s="1"/>
      <c r="N9" s="45">
        <v>4.1109999999999998</v>
      </c>
    </row>
    <row r="10" spans="1:14" x14ac:dyDescent="0.35">
      <c r="A10">
        <v>1947</v>
      </c>
      <c r="B10" s="41">
        <f>'Table 7.1 Debt'!I12</f>
        <v>93.9</v>
      </c>
      <c r="C10" s="43">
        <f>'Table 7.1 Debt'!D12/1000</f>
        <v>224.339</v>
      </c>
      <c r="D10" s="41">
        <f>100*'Table 10.1 GDP and Price'!C13</f>
        <v>10.79</v>
      </c>
      <c r="E10" s="41">
        <f xml:space="preserve"> 100*F10/D10</f>
        <v>2214.0871177015756</v>
      </c>
      <c r="F10" s="41">
        <f>'Table 10.1 GDP and Price'!B13</f>
        <v>238.9</v>
      </c>
      <c r="H10" s="39">
        <f>100*I10/J10</f>
        <v>89.873645920133328</v>
      </c>
      <c r="I10" s="39">
        <f>'Table 7.1 Debt'!D12/1000</f>
        <v>224.339</v>
      </c>
      <c r="J10" s="37">
        <f xml:space="preserve"> FRED!B30</f>
        <v>249.61600000000001</v>
      </c>
      <c r="K10" s="37">
        <f xml:space="preserve"> FRED!E30</f>
        <v>11.426</v>
      </c>
      <c r="L10" s="37">
        <f xml:space="preserve"> 100*J10/K10</f>
        <v>2184.6315420969718</v>
      </c>
      <c r="M10" s="1"/>
      <c r="N10" s="45">
        <v>4.2039999999999997</v>
      </c>
    </row>
    <row r="11" spans="1:14" x14ac:dyDescent="0.35">
      <c r="A11">
        <v>1948</v>
      </c>
      <c r="B11" s="43">
        <f>'Table 7.1 Debt'!I13</f>
        <v>82.6</v>
      </c>
      <c r="C11" s="43">
        <f>'Table 7.1 Debt'!D13/1000</f>
        <v>216.27</v>
      </c>
      <c r="D11" s="41">
        <f>100*'Table 10.1 GDP and Price'!C14</f>
        <v>11.81</v>
      </c>
      <c r="E11" s="41">
        <f xml:space="preserve"> 100*F11/D11</f>
        <v>2217.612193056731</v>
      </c>
      <c r="F11" s="41">
        <f>'Table 10.1 GDP and Price'!B14</f>
        <v>261.89999999999998</v>
      </c>
      <c r="H11" s="39">
        <f>100*I11/J11</f>
        <v>78.796070944518121</v>
      </c>
      <c r="I11" s="39">
        <f>'Table 7.1 Debt'!D13/1000</f>
        <v>216.27</v>
      </c>
      <c r="J11" s="37">
        <f xml:space="preserve"> FRED!B31</f>
        <v>274.46800000000002</v>
      </c>
      <c r="K11" s="37">
        <f xml:space="preserve"> FRED!E31</f>
        <v>12.067</v>
      </c>
      <c r="L11" s="37">
        <f xml:space="preserve"> 100*J11/K11</f>
        <v>2274.533852656004</v>
      </c>
      <c r="M11" s="1"/>
      <c r="N11" s="45">
        <v>4.3410000000000002</v>
      </c>
    </row>
    <row r="12" spans="1:14" x14ac:dyDescent="0.35">
      <c r="B12" s="41"/>
      <c r="C12" s="41"/>
      <c r="D12" s="41"/>
      <c r="E12" s="41"/>
      <c r="F12" s="41"/>
      <c r="H12" s="37"/>
      <c r="I12" s="37"/>
      <c r="J12" s="37"/>
      <c r="K12" s="37"/>
      <c r="L12" s="37"/>
    </row>
    <row r="13" spans="1:14" x14ac:dyDescent="0.35">
      <c r="A13" s="1" t="s">
        <v>102</v>
      </c>
      <c r="B13" s="41"/>
      <c r="C13" s="41"/>
      <c r="D13" s="41"/>
      <c r="E13" s="41"/>
      <c r="F13" s="41"/>
      <c r="G13" s="1"/>
      <c r="H13" s="37"/>
      <c r="I13" s="37"/>
      <c r="J13" s="37"/>
      <c r="K13" s="37"/>
      <c r="L13" s="37"/>
    </row>
    <row r="14" spans="1:14" x14ac:dyDescent="0.35">
      <c r="A14" s="1" t="s">
        <v>203</v>
      </c>
      <c r="B14" s="44">
        <f xml:space="preserve"> 100*LN(B11/B8)</f>
        <v>-22.94192175782495</v>
      </c>
      <c r="C14" s="44">
        <f t="shared" ref="C14:E14" si="0" xml:space="preserve"> 100*LN(C11/C8)</f>
        <v>-8.3832055399013168</v>
      </c>
      <c r="D14" s="44">
        <f t="shared" si="0"/>
        <v>26.728745580518591</v>
      </c>
      <c r="E14" s="44">
        <f t="shared" si="0"/>
        <v>-12.16280506205478</v>
      </c>
      <c r="F14" s="44">
        <f xml:space="preserve"> 100*LN(F11/F8)</f>
        <v>14.565940518463815</v>
      </c>
      <c r="G14" s="1"/>
      <c r="H14" s="40">
        <f xml:space="preserve"> 100*LN(H11/H8)</f>
        <v>-26.9290403723613</v>
      </c>
      <c r="I14" s="40">
        <f xml:space="preserve"> 100*LN(I11/I8)</f>
        <v>-8.3832055399013168</v>
      </c>
      <c r="J14" s="40">
        <f xml:space="preserve"> 100*LN(J11/J8)</f>
        <v>18.545834832459988</v>
      </c>
      <c r="K14" s="40">
        <f xml:space="preserve"> 100*LN(K11/K8)</f>
        <v>28.000465000522389</v>
      </c>
      <c r="L14" s="40">
        <f xml:space="preserve"> 100*LN(L11/L8)</f>
        <v>-9.4546301680623923</v>
      </c>
    </row>
  </sheetData>
  <phoneticPr fontId="8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3D1A-CFA6-4F4C-A018-79128374E2B4}">
  <dimension ref="A1:K106"/>
  <sheetViews>
    <sheetView workbookViewId="0">
      <selection activeCell="A14" sqref="A14:XFD14"/>
    </sheetView>
  </sheetViews>
  <sheetFormatPr defaultRowHeight="14.5" x14ac:dyDescent="0.35"/>
  <cols>
    <col min="1" max="1" width="13.6328125" customWidth="1"/>
    <col min="2" max="11" width="10.81640625" customWidth="1"/>
  </cols>
  <sheetData>
    <row r="1" spans="1:11" ht="14" customHeight="1" x14ac:dyDescent="0.35">
      <c r="A1" s="48" t="s">
        <v>143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4" customHeight="1" x14ac:dyDescent="0.35">
      <c r="A2" s="49" t="s">
        <v>12</v>
      </c>
      <c r="B2" s="49" t="s">
        <v>144</v>
      </c>
      <c r="C2" s="50" t="s">
        <v>13</v>
      </c>
      <c r="D2" s="50"/>
      <c r="E2" s="50"/>
      <c r="F2" s="50" t="s">
        <v>10</v>
      </c>
      <c r="G2" s="50"/>
      <c r="H2" s="50"/>
      <c r="I2" s="50" t="s">
        <v>11</v>
      </c>
      <c r="J2" s="50"/>
      <c r="K2" s="50"/>
    </row>
    <row r="3" spans="1:11" ht="36" customHeight="1" x14ac:dyDescent="0.35">
      <c r="A3" s="49"/>
      <c r="B3" s="49"/>
      <c r="C3" s="6" t="s">
        <v>15</v>
      </c>
      <c r="D3" s="6" t="s">
        <v>14</v>
      </c>
      <c r="E3" s="6" t="s">
        <v>145</v>
      </c>
      <c r="F3" s="6" t="s">
        <v>15</v>
      </c>
      <c r="G3" s="6" t="s">
        <v>14</v>
      </c>
      <c r="H3" s="6" t="s">
        <v>145</v>
      </c>
      <c r="I3" s="6" t="s">
        <v>15</v>
      </c>
      <c r="J3" s="6" t="s">
        <v>14</v>
      </c>
      <c r="K3" s="7" t="s">
        <v>145</v>
      </c>
    </row>
    <row r="4" spans="1:11" ht="15" customHeight="1" x14ac:dyDescent="0.35">
      <c r="A4" s="15" t="s">
        <v>0</v>
      </c>
      <c r="B4" s="16">
        <v>98.4</v>
      </c>
      <c r="C4" s="11">
        <v>4.0999999999999996</v>
      </c>
      <c r="D4" s="11">
        <v>3.4</v>
      </c>
      <c r="E4" s="11">
        <v>0.8</v>
      </c>
      <c r="F4" s="11">
        <v>4.0999999999999996</v>
      </c>
      <c r="G4" s="11">
        <v>3.4</v>
      </c>
      <c r="H4" s="11">
        <v>0.8</v>
      </c>
      <c r="I4" s="11" t="s">
        <v>146</v>
      </c>
      <c r="J4" s="11" t="s">
        <v>146</v>
      </c>
      <c r="K4" s="12" t="s">
        <v>146</v>
      </c>
    </row>
    <row r="5" spans="1:11" ht="15" customHeight="1" x14ac:dyDescent="0.35">
      <c r="A5" s="15" t="s">
        <v>1</v>
      </c>
      <c r="B5" s="16">
        <v>84.8</v>
      </c>
      <c r="C5" s="11">
        <v>3.7</v>
      </c>
      <c r="D5" s="11">
        <v>4.2</v>
      </c>
      <c r="E5" s="11">
        <v>-0.5</v>
      </c>
      <c r="F5" s="11">
        <v>3.7</v>
      </c>
      <c r="G5" s="11">
        <v>4.2</v>
      </c>
      <c r="H5" s="11">
        <v>-0.5</v>
      </c>
      <c r="I5" s="11" t="s">
        <v>146</v>
      </c>
      <c r="J5" s="11" t="s">
        <v>146</v>
      </c>
      <c r="K5" s="12" t="s">
        <v>146</v>
      </c>
    </row>
    <row r="6" spans="1:11" ht="15" customHeight="1" x14ac:dyDescent="0.35">
      <c r="A6" s="15" t="s">
        <v>2</v>
      </c>
      <c r="B6" s="16">
        <v>68.5</v>
      </c>
      <c r="C6" s="11">
        <v>2.8</v>
      </c>
      <c r="D6" s="11">
        <v>6.8</v>
      </c>
      <c r="E6" s="11">
        <v>-4</v>
      </c>
      <c r="F6" s="11">
        <v>2.8</v>
      </c>
      <c r="G6" s="11">
        <v>6.8</v>
      </c>
      <c r="H6" s="11">
        <v>-4</v>
      </c>
      <c r="I6" s="11" t="s">
        <v>146</v>
      </c>
      <c r="J6" s="11" t="s">
        <v>146</v>
      </c>
      <c r="K6" s="12" t="s">
        <v>146</v>
      </c>
    </row>
    <row r="7" spans="1:11" ht="15" customHeight="1" x14ac:dyDescent="0.35">
      <c r="A7" s="15" t="s">
        <v>3</v>
      </c>
      <c r="B7" s="16">
        <v>58.3</v>
      </c>
      <c r="C7" s="11">
        <v>3.4</v>
      </c>
      <c r="D7" s="11">
        <v>7.9</v>
      </c>
      <c r="E7" s="11">
        <v>-4.5</v>
      </c>
      <c r="F7" s="11">
        <v>3.4</v>
      </c>
      <c r="G7" s="11">
        <v>7.9</v>
      </c>
      <c r="H7" s="11">
        <v>-4.5</v>
      </c>
      <c r="I7" s="11" t="s">
        <v>146</v>
      </c>
      <c r="J7" s="11" t="s">
        <v>146</v>
      </c>
      <c r="K7" s="12" t="s">
        <v>146</v>
      </c>
    </row>
    <row r="8" spans="1:11" ht="15" customHeight="1" x14ac:dyDescent="0.35">
      <c r="A8" s="15" t="s">
        <v>4</v>
      </c>
      <c r="B8" s="16">
        <v>62</v>
      </c>
      <c r="C8" s="11">
        <v>4.8</v>
      </c>
      <c r="D8" s="11">
        <v>10.6</v>
      </c>
      <c r="E8" s="11">
        <v>-5.8</v>
      </c>
      <c r="F8" s="11">
        <v>4.8</v>
      </c>
      <c r="G8" s="11">
        <v>10.6</v>
      </c>
      <c r="H8" s="11">
        <v>-5.8</v>
      </c>
      <c r="I8" s="11" t="s">
        <v>146</v>
      </c>
      <c r="J8" s="11" t="s">
        <v>146</v>
      </c>
      <c r="K8" s="12" t="s">
        <v>146</v>
      </c>
    </row>
    <row r="9" spans="1:11" ht="15" customHeight="1" x14ac:dyDescent="0.35">
      <c r="A9" s="15" t="s">
        <v>5</v>
      </c>
      <c r="B9" s="16">
        <v>70.5</v>
      </c>
      <c r="C9" s="11">
        <v>5.0999999999999996</v>
      </c>
      <c r="D9" s="11">
        <v>9.1</v>
      </c>
      <c r="E9" s="11">
        <v>-4</v>
      </c>
      <c r="F9" s="11">
        <v>5.0999999999999996</v>
      </c>
      <c r="G9" s="11">
        <v>9.1</v>
      </c>
      <c r="H9" s="11">
        <v>-4</v>
      </c>
      <c r="I9" s="11" t="s">
        <v>146</v>
      </c>
      <c r="J9" s="11" t="s">
        <v>146</v>
      </c>
      <c r="K9" s="12" t="s">
        <v>146</v>
      </c>
    </row>
    <row r="10" spans="1:11" ht="15" customHeight="1" x14ac:dyDescent="0.35">
      <c r="A10" s="15" t="s">
        <v>6</v>
      </c>
      <c r="B10" s="16">
        <v>79.599999999999994</v>
      </c>
      <c r="C10" s="11">
        <v>4.9000000000000004</v>
      </c>
      <c r="D10" s="11">
        <v>10.3</v>
      </c>
      <c r="E10" s="11">
        <v>-5.4</v>
      </c>
      <c r="F10" s="11">
        <v>4.9000000000000004</v>
      </c>
      <c r="G10" s="11">
        <v>10.3</v>
      </c>
      <c r="H10" s="11">
        <v>-5.4</v>
      </c>
      <c r="I10" s="11" t="s">
        <v>146</v>
      </c>
      <c r="J10" s="11" t="s">
        <v>146</v>
      </c>
      <c r="K10" s="12" t="s">
        <v>146</v>
      </c>
    </row>
    <row r="11" spans="1:11" ht="15" customHeight="1" x14ac:dyDescent="0.35">
      <c r="A11" s="15" t="s">
        <v>7</v>
      </c>
      <c r="B11" s="16">
        <v>88.9</v>
      </c>
      <c r="C11" s="11">
        <v>6.1</v>
      </c>
      <c r="D11" s="11">
        <v>8.5</v>
      </c>
      <c r="E11" s="11">
        <v>-2.5</v>
      </c>
      <c r="F11" s="11">
        <v>5.8</v>
      </c>
      <c r="G11" s="11">
        <v>8.5</v>
      </c>
      <c r="H11" s="11">
        <v>-2.8</v>
      </c>
      <c r="I11" s="11">
        <v>0.3</v>
      </c>
      <c r="J11" s="11" t="s">
        <v>147</v>
      </c>
      <c r="K11" s="12">
        <v>0.3</v>
      </c>
    </row>
    <row r="12" spans="1:11" ht="15" customHeight="1" x14ac:dyDescent="0.35">
      <c r="A12" s="15" t="s">
        <v>8</v>
      </c>
      <c r="B12" s="16">
        <v>90.2</v>
      </c>
      <c r="C12" s="11">
        <v>7.5</v>
      </c>
      <c r="D12" s="11">
        <v>7.6</v>
      </c>
      <c r="E12" s="11">
        <v>-0.1</v>
      </c>
      <c r="F12" s="11">
        <v>7.1</v>
      </c>
      <c r="G12" s="11">
        <v>7.6</v>
      </c>
      <c r="H12" s="11">
        <v>-0.5</v>
      </c>
      <c r="I12" s="11">
        <v>0.4</v>
      </c>
      <c r="J12" s="11" t="s">
        <v>147</v>
      </c>
      <c r="K12" s="12">
        <v>0.4</v>
      </c>
    </row>
    <row r="13" spans="1:11" ht="15" customHeight="1" x14ac:dyDescent="0.35">
      <c r="A13" s="15" t="s">
        <v>9</v>
      </c>
      <c r="B13" s="16">
        <v>90.4</v>
      </c>
      <c r="C13" s="11">
        <v>7</v>
      </c>
      <c r="D13" s="11">
        <v>10.1</v>
      </c>
      <c r="E13" s="11">
        <v>-3.1</v>
      </c>
      <c r="F13" s="11">
        <v>6.4</v>
      </c>
      <c r="G13" s="11">
        <v>10.1</v>
      </c>
      <c r="H13" s="11">
        <v>-3.7</v>
      </c>
      <c r="I13" s="11">
        <v>0.6</v>
      </c>
      <c r="J13" s="11" t="s">
        <v>147</v>
      </c>
      <c r="K13" s="12">
        <v>0.6</v>
      </c>
    </row>
    <row r="14" spans="1:11" ht="15" customHeight="1" x14ac:dyDescent="0.35">
      <c r="A14" s="15" t="s">
        <v>16</v>
      </c>
      <c r="B14" s="16">
        <v>98.2</v>
      </c>
      <c r="C14" s="11">
        <v>6.7</v>
      </c>
      <c r="D14" s="11">
        <v>9.6</v>
      </c>
      <c r="E14" s="11">
        <v>-3</v>
      </c>
      <c r="F14" s="11">
        <v>6.1</v>
      </c>
      <c r="G14" s="11">
        <v>9.6999999999999993</v>
      </c>
      <c r="H14" s="11">
        <v>-3.5</v>
      </c>
      <c r="I14" s="11">
        <v>0.6</v>
      </c>
      <c r="J14" s="11" t="s">
        <v>147</v>
      </c>
      <c r="K14" s="12">
        <v>0.6</v>
      </c>
    </row>
    <row r="15" spans="1:11" ht="15" customHeight="1" x14ac:dyDescent="0.35">
      <c r="A15" s="15" t="s">
        <v>17</v>
      </c>
      <c r="B15" s="16">
        <v>116.2</v>
      </c>
      <c r="C15" s="11">
        <v>7.5</v>
      </c>
      <c r="D15" s="11">
        <v>11.7</v>
      </c>
      <c r="E15" s="11">
        <v>-4.3</v>
      </c>
      <c r="F15" s="11">
        <v>6.9</v>
      </c>
      <c r="G15" s="11">
        <v>11.7</v>
      </c>
      <c r="H15" s="11">
        <v>-4.8</v>
      </c>
      <c r="I15" s="11">
        <v>0.6</v>
      </c>
      <c r="J15" s="11" t="s">
        <v>148</v>
      </c>
      <c r="K15" s="12">
        <v>0.6</v>
      </c>
    </row>
    <row r="16" spans="1:11" ht="15" customHeight="1" x14ac:dyDescent="0.35">
      <c r="A16" s="15" t="s">
        <v>18</v>
      </c>
      <c r="B16" s="16">
        <v>147.69999999999999</v>
      </c>
      <c r="C16" s="11">
        <v>9.9</v>
      </c>
      <c r="D16" s="11">
        <v>23.8</v>
      </c>
      <c r="E16" s="11">
        <v>-13.9</v>
      </c>
      <c r="F16" s="11">
        <v>9.3000000000000007</v>
      </c>
      <c r="G16" s="11">
        <v>23.7</v>
      </c>
      <c r="H16" s="11">
        <v>-14.4</v>
      </c>
      <c r="I16" s="11">
        <v>0.6</v>
      </c>
      <c r="J16" s="11" t="s">
        <v>148</v>
      </c>
      <c r="K16" s="12">
        <v>0.6</v>
      </c>
    </row>
    <row r="17" spans="1:11" ht="15" customHeight="1" x14ac:dyDescent="0.35">
      <c r="A17" s="15" t="s">
        <v>19</v>
      </c>
      <c r="B17" s="16">
        <v>184.6</v>
      </c>
      <c r="C17" s="11">
        <v>13</v>
      </c>
      <c r="D17" s="11">
        <v>42.6</v>
      </c>
      <c r="E17" s="11">
        <v>-29.6</v>
      </c>
      <c r="F17" s="11">
        <v>12.4</v>
      </c>
      <c r="G17" s="11">
        <v>42.5</v>
      </c>
      <c r="H17" s="11">
        <v>-30.1</v>
      </c>
      <c r="I17" s="11">
        <v>0.6</v>
      </c>
      <c r="J17" s="11" t="s">
        <v>148</v>
      </c>
      <c r="K17" s="12">
        <v>0.6</v>
      </c>
    </row>
    <row r="18" spans="1:11" ht="15" customHeight="1" x14ac:dyDescent="0.35">
      <c r="A18" s="15" t="s">
        <v>20</v>
      </c>
      <c r="B18" s="16">
        <v>213.8</v>
      </c>
      <c r="C18" s="11">
        <v>20.5</v>
      </c>
      <c r="D18" s="11">
        <v>42.7</v>
      </c>
      <c r="E18" s="11">
        <v>-22.2</v>
      </c>
      <c r="F18" s="11">
        <v>19.899999999999999</v>
      </c>
      <c r="G18" s="11">
        <v>42.7</v>
      </c>
      <c r="H18" s="11">
        <v>-22.8</v>
      </c>
      <c r="I18" s="11">
        <v>0.6</v>
      </c>
      <c r="J18" s="11">
        <v>0.1</v>
      </c>
      <c r="K18" s="12">
        <v>0.6</v>
      </c>
    </row>
    <row r="19" spans="1:11" ht="15" customHeight="1" x14ac:dyDescent="0.35">
      <c r="A19" s="15" t="s">
        <v>21</v>
      </c>
      <c r="B19" s="16">
        <v>226.4</v>
      </c>
      <c r="C19" s="11">
        <v>19.899999999999999</v>
      </c>
      <c r="D19" s="11">
        <v>41</v>
      </c>
      <c r="E19" s="11">
        <v>-21</v>
      </c>
      <c r="F19" s="11">
        <v>19.399999999999999</v>
      </c>
      <c r="G19" s="11">
        <v>40.9</v>
      </c>
      <c r="H19" s="11">
        <v>-21.5</v>
      </c>
      <c r="I19" s="11">
        <v>0.6</v>
      </c>
      <c r="J19" s="11">
        <v>0.1</v>
      </c>
      <c r="K19" s="12">
        <v>0.5</v>
      </c>
    </row>
    <row r="20" spans="1:11" ht="15" customHeight="1" x14ac:dyDescent="0.35">
      <c r="A20" s="15" t="s">
        <v>22</v>
      </c>
      <c r="B20" s="16">
        <v>228</v>
      </c>
      <c r="C20" s="11">
        <v>17.2</v>
      </c>
      <c r="D20" s="11">
        <v>24.2</v>
      </c>
      <c r="E20" s="11">
        <v>-7</v>
      </c>
      <c r="F20" s="11">
        <v>16.7</v>
      </c>
      <c r="G20" s="11">
        <v>24.1</v>
      </c>
      <c r="H20" s="11">
        <v>-7.4</v>
      </c>
      <c r="I20" s="11">
        <v>0.5</v>
      </c>
      <c r="J20" s="11">
        <v>0.1</v>
      </c>
      <c r="K20" s="12">
        <v>0.5</v>
      </c>
    </row>
    <row r="21" spans="1:11" ht="15" customHeight="1" x14ac:dyDescent="0.35">
      <c r="A21" s="15" t="s">
        <v>23</v>
      </c>
      <c r="B21" s="16">
        <v>238.9</v>
      </c>
      <c r="C21" s="11">
        <v>16.100000000000001</v>
      </c>
      <c r="D21" s="11">
        <v>14.4</v>
      </c>
      <c r="E21" s="11">
        <v>1.7</v>
      </c>
      <c r="F21" s="11">
        <v>15.5</v>
      </c>
      <c r="G21" s="11">
        <v>14.3</v>
      </c>
      <c r="H21" s="11">
        <v>1.2</v>
      </c>
      <c r="I21" s="11">
        <v>0.6</v>
      </c>
      <c r="J21" s="11">
        <v>0.1</v>
      </c>
      <c r="K21" s="12">
        <v>0.5</v>
      </c>
    </row>
    <row r="22" spans="1:11" ht="15" customHeight="1" x14ac:dyDescent="0.35">
      <c r="A22" s="15" t="s">
        <v>24</v>
      </c>
      <c r="B22" s="16">
        <v>261.89999999999998</v>
      </c>
      <c r="C22" s="11">
        <v>15.9</v>
      </c>
      <c r="D22" s="11">
        <v>11.4</v>
      </c>
      <c r="E22" s="11">
        <v>4.5</v>
      </c>
      <c r="F22" s="11">
        <v>15.3</v>
      </c>
      <c r="G22" s="11">
        <v>11.2</v>
      </c>
      <c r="H22" s="11">
        <v>4</v>
      </c>
      <c r="I22" s="11">
        <v>0.6</v>
      </c>
      <c r="J22" s="11">
        <v>0.1</v>
      </c>
      <c r="K22" s="12">
        <v>0.5</v>
      </c>
    </row>
    <row r="23" spans="1:11" ht="15" customHeight="1" x14ac:dyDescent="0.35">
      <c r="A23" s="15" t="s">
        <v>25</v>
      </c>
      <c r="B23" s="16">
        <v>276.5</v>
      </c>
      <c r="C23" s="11">
        <v>14.3</v>
      </c>
      <c r="D23" s="11">
        <v>14</v>
      </c>
      <c r="E23" s="11">
        <v>0.2</v>
      </c>
      <c r="F23" s="11">
        <v>13.6</v>
      </c>
      <c r="G23" s="11">
        <v>13.9</v>
      </c>
      <c r="H23" s="11">
        <v>-0.2</v>
      </c>
      <c r="I23" s="11">
        <v>0.6</v>
      </c>
      <c r="J23" s="11">
        <v>0.2</v>
      </c>
      <c r="K23" s="12">
        <v>0.5</v>
      </c>
    </row>
    <row r="24" spans="1:11" ht="15" customHeight="1" x14ac:dyDescent="0.35">
      <c r="A24" s="15" t="s">
        <v>26</v>
      </c>
      <c r="B24" s="16">
        <v>278.67500000000001</v>
      </c>
      <c r="C24" s="11">
        <v>14.2</v>
      </c>
      <c r="D24" s="11">
        <v>15.3</v>
      </c>
      <c r="E24" s="11">
        <v>-1.1000000000000001</v>
      </c>
      <c r="F24" s="11">
        <v>13.4</v>
      </c>
      <c r="G24" s="11">
        <v>15.1</v>
      </c>
      <c r="H24" s="11">
        <v>-1.7</v>
      </c>
      <c r="I24" s="11">
        <v>0.8</v>
      </c>
      <c r="J24" s="11">
        <v>0.2</v>
      </c>
      <c r="K24" s="12">
        <v>0.6</v>
      </c>
    </row>
    <row r="25" spans="1:11" ht="15" customHeight="1" x14ac:dyDescent="0.35">
      <c r="A25" s="15" t="s">
        <v>27</v>
      </c>
      <c r="B25" s="16">
        <v>327.05</v>
      </c>
      <c r="C25" s="11">
        <v>15.8</v>
      </c>
      <c r="D25" s="11">
        <v>13.9</v>
      </c>
      <c r="E25" s="11">
        <v>1.9</v>
      </c>
      <c r="F25" s="11">
        <v>14.8</v>
      </c>
      <c r="G25" s="11">
        <v>13.5</v>
      </c>
      <c r="H25" s="11">
        <v>1.3</v>
      </c>
      <c r="I25" s="11">
        <v>1</v>
      </c>
      <c r="J25" s="11">
        <v>0.4</v>
      </c>
      <c r="K25" s="12">
        <v>0.6</v>
      </c>
    </row>
    <row r="26" spans="1:11" ht="15" customHeight="1" x14ac:dyDescent="0.35">
      <c r="A26" s="15" t="s">
        <v>28</v>
      </c>
      <c r="B26" s="16">
        <v>357.1</v>
      </c>
      <c r="C26" s="11">
        <v>18.5</v>
      </c>
      <c r="D26" s="11">
        <v>19</v>
      </c>
      <c r="E26" s="11">
        <v>-0.4</v>
      </c>
      <c r="F26" s="11">
        <v>17.5</v>
      </c>
      <c r="G26" s="11">
        <v>18.5</v>
      </c>
      <c r="H26" s="11">
        <v>-0.9</v>
      </c>
      <c r="I26" s="11">
        <v>1</v>
      </c>
      <c r="J26" s="11">
        <v>0.5</v>
      </c>
      <c r="K26" s="12">
        <v>0.5</v>
      </c>
    </row>
    <row r="27" spans="1:11" ht="15" customHeight="1" x14ac:dyDescent="0.35">
      <c r="A27" s="15" t="s">
        <v>29</v>
      </c>
      <c r="B27" s="16">
        <v>382.05</v>
      </c>
      <c r="C27" s="11">
        <v>18.2</v>
      </c>
      <c r="D27" s="11">
        <v>19.899999999999999</v>
      </c>
      <c r="E27" s="11">
        <v>-1.7</v>
      </c>
      <c r="F27" s="11">
        <v>17.100000000000001</v>
      </c>
      <c r="G27" s="11">
        <v>19.3</v>
      </c>
      <c r="H27" s="11">
        <v>-2.2000000000000002</v>
      </c>
      <c r="I27" s="11">
        <v>1.1000000000000001</v>
      </c>
      <c r="J27" s="11">
        <v>0.6</v>
      </c>
      <c r="K27" s="12">
        <v>0.5</v>
      </c>
    </row>
    <row r="28" spans="1:11" ht="15" customHeight="1" x14ac:dyDescent="0.35">
      <c r="A28" s="15" t="s">
        <v>30</v>
      </c>
      <c r="B28" s="16">
        <v>387.15</v>
      </c>
      <c r="C28" s="11">
        <v>18</v>
      </c>
      <c r="D28" s="11">
        <v>18.3</v>
      </c>
      <c r="E28" s="11">
        <v>-0.3</v>
      </c>
      <c r="F28" s="11">
        <v>16.8</v>
      </c>
      <c r="G28" s="11">
        <v>17.5</v>
      </c>
      <c r="H28" s="11">
        <v>-0.7</v>
      </c>
      <c r="I28" s="11">
        <v>1.2</v>
      </c>
      <c r="J28" s="11">
        <v>0.8</v>
      </c>
      <c r="K28" s="12">
        <v>0.4</v>
      </c>
    </row>
    <row r="29" spans="1:11" ht="15" customHeight="1" x14ac:dyDescent="0.35">
      <c r="A29" s="15" t="s">
        <v>31</v>
      </c>
      <c r="B29" s="16">
        <v>406.32499999999999</v>
      </c>
      <c r="C29" s="11">
        <v>16.100000000000001</v>
      </c>
      <c r="D29" s="11">
        <v>16.8</v>
      </c>
      <c r="E29" s="11">
        <v>-0.7</v>
      </c>
      <c r="F29" s="11">
        <v>14.9</v>
      </c>
      <c r="G29" s="11">
        <v>15.9</v>
      </c>
      <c r="H29" s="11">
        <v>-1</v>
      </c>
      <c r="I29" s="11">
        <v>1.3</v>
      </c>
      <c r="J29" s="11">
        <v>1</v>
      </c>
      <c r="K29" s="12">
        <v>0.3</v>
      </c>
    </row>
    <row r="30" spans="1:11" ht="15" customHeight="1" x14ac:dyDescent="0.35">
      <c r="A30" s="15" t="s">
        <v>32</v>
      </c>
      <c r="B30" s="16">
        <v>438.25</v>
      </c>
      <c r="C30" s="11">
        <v>17</v>
      </c>
      <c r="D30" s="11">
        <v>16.100000000000001</v>
      </c>
      <c r="E30" s="11">
        <v>0.9</v>
      </c>
      <c r="F30" s="11">
        <v>15.6</v>
      </c>
      <c r="G30" s="11">
        <v>15</v>
      </c>
      <c r="H30" s="11">
        <v>0.6</v>
      </c>
      <c r="I30" s="11">
        <v>1.5</v>
      </c>
      <c r="J30" s="11">
        <v>1.1000000000000001</v>
      </c>
      <c r="K30" s="12">
        <v>0.3</v>
      </c>
    </row>
    <row r="31" spans="1:11" ht="15" customHeight="1" x14ac:dyDescent="0.35">
      <c r="A31" s="15" t="s">
        <v>33</v>
      </c>
      <c r="B31" s="16">
        <v>463.375</v>
      </c>
      <c r="C31" s="11">
        <v>17.3</v>
      </c>
      <c r="D31" s="11">
        <v>16.5</v>
      </c>
      <c r="E31" s="11">
        <v>0.7</v>
      </c>
      <c r="F31" s="11">
        <v>15.8</v>
      </c>
      <c r="G31" s="11">
        <v>15.2</v>
      </c>
      <c r="H31" s="11">
        <v>0.6</v>
      </c>
      <c r="I31" s="11">
        <v>1.5</v>
      </c>
      <c r="J31" s="11">
        <v>1.3</v>
      </c>
      <c r="K31" s="12">
        <v>0.2</v>
      </c>
    </row>
    <row r="32" spans="1:11" ht="15" customHeight="1" x14ac:dyDescent="0.35">
      <c r="A32" s="15" t="s">
        <v>34</v>
      </c>
      <c r="B32" s="16">
        <v>473.47500000000002</v>
      </c>
      <c r="C32" s="11">
        <v>16.8</v>
      </c>
      <c r="D32" s="11">
        <v>17.399999999999999</v>
      </c>
      <c r="E32" s="11">
        <v>-0.6</v>
      </c>
      <c r="F32" s="11">
        <v>15.1</v>
      </c>
      <c r="G32" s="11">
        <v>15.8</v>
      </c>
      <c r="H32" s="11">
        <v>-0.7</v>
      </c>
      <c r="I32" s="11">
        <v>1.7</v>
      </c>
      <c r="J32" s="11">
        <v>1.6</v>
      </c>
      <c r="K32" s="12">
        <v>0.1</v>
      </c>
    </row>
    <row r="33" spans="1:11" ht="15" customHeight="1" x14ac:dyDescent="0.35">
      <c r="A33" s="15" t="s">
        <v>35</v>
      </c>
      <c r="B33" s="16">
        <v>504.6</v>
      </c>
      <c r="C33" s="11">
        <v>15.7</v>
      </c>
      <c r="D33" s="11">
        <v>18.3</v>
      </c>
      <c r="E33" s="11">
        <v>-2.5</v>
      </c>
      <c r="F33" s="11">
        <v>14.1</v>
      </c>
      <c r="G33" s="11">
        <v>16.5</v>
      </c>
      <c r="H33" s="11">
        <v>-2.4</v>
      </c>
      <c r="I33" s="11">
        <v>1.6</v>
      </c>
      <c r="J33" s="11">
        <v>1.8</v>
      </c>
      <c r="K33" s="12">
        <v>-0.1</v>
      </c>
    </row>
    <row r="34" spans="1:11" ht="15" customHeight="1" x14ac:dyDescent="0.35">
      <c r="A34" s="15" t="s">
        <v>36</v>
      </c>
      <c r="B34" s="16">
        <v>534.32500000000005</v>
      </c>
      <c r="C34" s="11">
        <v>17.3</v>
      </c>
      <c r="D34" s="11">
        <v>17.3</v>
      </c>
      <c r="E34" s="11">
        <v>0.1</v>
      </c>
      <c r="F34" s="11">
        <v>15.3</v>
      </c>
      <c r="G34" s="11">
        <v>15.2</v>
      </c>
      <c r="H34" s="11">
        <v>0.1</v>
      </c>
      <c r="I34" s="11">
        <v>2</v>
      </c>
      <c r="J34" s="11">
        <v>2</v>
      </c>
      <c r="K34" s="12" t="s">
        <v>147</v>
      </c>
    </row>
    <row r="35" spans="1:11" ht="15" customHeight="1" x14ac:dyDescent="0.35">
      <c r="A35" s="15" t="s">
        <v>37</v>
      </c>
      <c r="B35" s="16">
        <v>546.57500000000005</v>
      </c>
      <c r="C35" s="11">
        <v>17.3</v>
      </c>
      <c r="D35" s="11">
        <v>17.899999999999999</v>
      </c>
      <c r="E35" s="11">
        <v>-0.6</v>
      </c>
      <c r="F35" s="11">
        <v>15.1</v>
      </c>
      <c r="G35" s="11">
        <v>15.7</v>
      </c>
      <c r="H35" s="11">
        <v>-0.7</v>
      </c>
      <c r="I35" s="11">
        <v>2.2000000000000002</v>
      </c>
      <c r="J35" s="11">
        <v>2.1</v>
      </c>
      <c r="K35" s="12">
        <v>0.1</v>
      </c>
    </row>
    <row r="36" spans="1:11" ht="15" customHeight="1" x14ac:dyDescent="0.35">
      <c r="A36" s="15" t="s">
        <v>38</v>
      </c>
      <c r="B36" s="16">
        <v>585.67499999999995</v>
      </c>
      <c r="C36" s="11">
        <v>17</v>
      </c>
      <c r="D36" s="11">
        <v>18.2</v>
      </c>
      <c r="E36" s="11">
        <v>-1.2</v>
      </c>
      <c r="F36" s="11">
        <v>14.9</v>
      </c>
      <c r="G36" s="11">
        <v>15.9</v>
      </c>
      <c r="H36" s="11">
        <v>-1</v>
      </c>
      <c r="I36" s="11">
        <v>2.1</v>
      </c>
      <c r="J36" s="11">
        <v>2.2999999999999998</v>
      </c>
      <c r="K36" s="12">
        <v>-0.2</v>
      </c>
    </row>
    <row r="37" spans="1:11" ht="15" customHeight="1" x14ac:dyDescent="0.35">
      <c r="A37" s="15" t="s">
        <v>39</v>
      </c>
      <c r="B37" s="16">
        <v>618.20000000000005</v>
      </c>
      <c r="C37" s="11">
        <v>17.2</v>
      </c>
      <c r="D37" s="11">
        <v>18</v>
      </c>
      <c r="E37" s="11">
        <v>-0.8</v>
      </c>
      <c r="F37" s="11">
        <v>14.9</v>
      </c>
      <c r="G37" s="11">
        <v>15.6</v>
      </c>
      <c r="H37" s="11">
        <v>-0.6</v>
      </c>
      <c r="I37" s="11">
        <v>2.2999999999999998</v>
      </c>
      <c r="J37" s="11">
        <v>2.4</v>
      </c>
      <c r="K37" s="12">
        <v>-0.1</v>
      </c>
    </row>
    <row r="38" spans="1:11" ht="15" customHeight="1" x14ac:dyDescent="0.35">
      <c r="A38" s="15" t="s">
        <v>40</v>
      </c>
      <c r="B38" s="16">
        <v>661.7</v>
      </c>
      <c r="C38" s="11">
        <v>17</v>
      </c>
      <c r="D38" s="11">
        <v>17.899999999999999</v>
      </c>
      <c r="E38" s="11">
        <v>-0.9</v>
      </c>
      <c r="F38" s="11">
        <v>14.5</v>
      </c>
      <c r="G38" s="11">
        <v>15.5</v>
      </c>
      <c r="H38" s="11">
        <v>-1</v>
      </c>
      <c r="I38" s="11">
        <v>2.5</v>
      </c>
      <c r="J38" s="11">
        <v>2.4</v>
      </c>
      <c r="K38" s="12">
        <v>0.1</v>
      </c>
    </row>
    <row r="39" spans="1:11" ht="15" customHeight="1" x14ac:dyDescent="0.35">
      <c r="A39" s="15" t="s">
        <v>41</v>
      </c>
      <c r="B39" s="16">
        <v>709.32500000000005</v>
      </c>
      <c r="C39" s="11">
        <v>16.5</v>
      </c>
      <c r="D39" s="11">
        <v>16.7</v>
      </c>
      <c r="E39" s="11">
        <v>-0.2</v>
      </c>
      <c r="F39" s="11">
        <v>14.1</v>
      </c>
      <c r="G39" s="11">
        <v>14.3</v>
      </c>
      <c r="H39" s="11">
        <v>-0.2</v>
      </c>
      <c r="I39" s="11">
        <v>2.4</v>
      </c>
      <c r="J39" s="11">
        <v>2.2999999999999998</v>
      </c>
      <c r="K39" s="12" t="s">
        <v>148</v>
      </c>
    </row>
    <row r="40" spans="1:11" ht="15" customHeight="1" x14ac:dyDescent="0.35">
      <c r="A40" s="15" t="s">
        <v>42</v>
      </c>
      <c r="B40" s="16">
        <v>780.47500000000002</v>
      </c>
      <c r="C40" s="11">
        <v>16.8</v>
      </c>
      <c r="D40" s="11">
        <v>17.2</v>
      </c>
      <c r="E40" s="11">
        <v>-0.5</v>
      </c>
      <c r="F40" s="11">
        <v>14.3</v>
      </c>
      <c r="G40" s="11">
        <v>14.7</v>
      </c>
      <c r="H40" s="11">
        <v>-0.4</v>
      </c>
      <c r="I40" s="11">
        <v>2.4</v>
      </c>
      <c r="J40" s="11">
        <v>2.5</v>
      </c>
      <c r="K40" s="12">
        <v>-0.1</v>
      </c>
    </row>
    <row r="41" spans="1:11" ht="15" customHeight="1" x14ac:dyDescent="0.35">
      <c r="A41" s="15" t="s">
        <v>43</v>
      </c>
      <c r="B41" s="16">
        <v>836.52499999999998</v>
      </c>
      <c r="C41" s="11">
        <v>17.8</v>
      </c>
      <c r="D41" s="11">
        <v>18.8</v>
      </c>
      <c r="E41" s="11">
        <v>-1</v>
      </c>
      <c r="F41" s="11">
        <v>14.9</v>
      </c>
      <c r="G41" s="11">
        <v>16.399999999999999</v>
      </c>
      <c r="H41" s="11">
        <v>-1.5</v>
      </c>
      <c r="I41" s="11">
        <v>2.9</v>
      </c>
      <c r="J41" s="11">
        <v>2.4</v>
      </c>
      <c r="K41" s="12">
        <v>0.5</v>
      </c>
    </row>
    <row r="42" spans="1:11" ht="15" customHeight="1" x14ac:dyDescent="0.35">
      <c r="A42" s="15" t="s">
        <v>44</v>
      </c>
      <c r="B42" s="16">
        <v>897.57500000000005</v>
      </c>
      <c r="C42" s="11">
        <v>17</v>
      </c>
      <c r="D42" s="11">
        <v>19.8</v>
      </c>
      <c r="E42" s="11">
        <v>-2.8</v>
      </c>
      <c r="F42" s="11">
        <v>14.3</v>
      </c>
      <c r="G42" s="11">
        <v>17.399999999999999</v>
      </c>
      <c r="H42" s="11">
        <v>-3.1</v>
      </c>
      <c r="I42" s="11">
        <v>2.8</v>
      </c>
      <c r="J42" s="11">
        <v>2.5</v>
      </c>
      <c r="K42" s="12">
        <v>0.3</v>
      </c>
    </row>
    <row r="43" spans="1:11" ht="15" customHeight="1" x14ac:dyDescent="0.35">
      <c r="A43" s="15" t="s">
        <v>45</v>
      </c>
      <c r="B43" s="16">
        <v>980.27499999999998</v>
      </c>
      <c r="C43" s="11">
        <v>19.100000000000001</v>
      </c>
      <c r="D43" s="11">
        <v>18.7</v>
      </c>
      <c r="E43" s="11">
        <v>0.3</v>
      </c>
      <c r="F43" s="11">
        <v>16.100000000000001</v>
      </c>
      <c r="G43" s="11">
        <v>16.2</v>
      </c>
      <c r="H43" s="11">
        <v>-0.1</v>
      </c>
      <c r="I43" s="11">
        <v>3</v>
      </c>
      <c r="J43" s="11">
        <v>2.6</v>
      </c>
      <c r="K43" s="12">
        <v>0.4</v>
      </c>
    </row>
    <row r="44" spans="1:11" ht="15" customHeight="1" x14ac:dyDescent="0.35">
      <c r="A44" s="15" t="s">
        <v>46</v>
      </c>
      <c r="B44" s="16">
        <v>1046.675</v>
      </c>
      <c r="C44" s="11">
        <v>18.399999999999999</v>
      </c>
      <c r="D44" s="11">
        <v>18.7</v>
      </c>
      <c r="E44" s="11">
        <v>-0.3</v>
      </c>
      <c r="F44" s="11">
        <v>15.2</v>
      </c>
      <c r="G44" s="11">
        <v>16.100000000000001</v>
      </c>
      <c r="H44" s="11">
        <v>-0.8</v>
      </c>
      <c r="I44" s="11">
        <v>3.2</v>
      </c>
      <c r="J44" s="11">
        <v>2.6</v>
      </c>
      <c r="K44" s="12">
        <v>0.6</v>
      </c>
    </row>
    <row r="45" spans="1:11" ht="15" customHeight="1" x14ac:dyDescent="0.35">
      <c r="A45" s="15" t="s">
        <v>47</v>
      </c>
      <c r="B45" s="16">
        <v>1116.55</v>
      </c>
      <c r="C45" s="11">
        <v>16.8</v>
      </c>
      <c r="D45" s="11">
        <v>18.8</v>
      </c>
      <c r="E45" s="11">
        <v>-2.1</v>
      </c>
      <c r="F45" s="11">
        <v>13.6</v>
      </c>
      <c r="G45" s="11">
        <v>15.9</v>
      </c>
      <c r="H45" s="11">
        <v>-2.2999999999999998</v>
      </c>
      <c r="I45" s="11">
        <v>3.2</v>
      </c>
      <c r="J45" s="11">
        <v>2.9</v>
      </c>
      <c r="K45" s="12">
        <v>0.3</v>
      </c>
    </row>
    <row r="46" spans="1:11" ht="15" customHeight="1" x14ac:dyDescent="0.35">
      <c r="A46" s="15" t="s">
        <v>48</v>
      </c>
      <c r="B46" s="16">
        <v>1216.25</v>
      </c>
      <c r="C46" s="11">
        <v>17</v>
      </c>
      <c r="D46" s="11">
        <v>19</v>
      </c>
      <c r="E46" s="11">
        <v>-1.9</v>
      </c>
      <c r="F46" s="11">
        <v>13.8</v>
      </c>
      <c r="G46" s="11">
        <v>15.9</v>
      </c>
      <c r="H46" s="11">
        <v>-2.1</v>
      </c>
      <c r="I46" s="11">
        <v>3.3</v>
      </c>
      <c r="J46" s="11">
        <v>3.1</v>
      </c>
      <c r="K46" s="12">
        <v>0.2</v>
      </c>
    </row>
    <row r="47" spans="1:11" ht="15" customHeight="1" x14ac:dyDescent="0.35">
      <c r="A47" s="15" t="s">
        <v>49</v>
      </c>
      <c r="B47" s="16">
        <v>1352.7249999999999</v>
      </c>
      <c r="C47" s="11">
        <v>17.100000000000001</v>
      </c>
      <c r="D47" s="11">
        <v>18.2</v>
      </c>
      <c r="E47" s="11">
        <v>-1.1000000000000001</v>
      </c>
      <c r="F47" s="11">
        <v>13.7</v>
      </c>
      <c r="G47" s="11">
        <v>14.8</v>
      </c>
      <c r="H47" s="11">
        <v>-1.1000000000000001</v>
      </c>
      <c r="I47" s="11">
        <v>3.4</v>
      </c>
      <c r="J47" s="11">
        <v>3.4</v>
      </c>
      <c r="K47" s="12" t="s">
        <v>148</v>
      </c>
    </row>
    <row r="48" spans="1:11" ht="15" customHeight="1" x14ac:dyDescent="0.35">
      <c r="A48" s="15" t="s">
        <v>50</v>
      </c>
      <c r="B48" s="16">
        <v>1482.85</v>
      </c>
      <c r="C48" s="11">
        <v>17.8</v>
      </c>
      <c r="D48" s="11">
        <v>18.2</v>
      </c>
      <c r="E48" s="11">
        <v>-0.4</v>
      </c>
      <c r="F48" s="11">
        <v>14.1</v>
      </c>
      <c r="G48" s="11">
        <v>14.6</v>
      </c>
      <c r="H48" s="11">
        <v>-0.5</v>
      </c>
      <c r="I48" s="11">
        <v>3.6</v>
      </c>
      <c r="J48" s="11">
        <v>3.6</v>
      </c>
      <c r="K48" s="12">
        <v>0.1</v>
      </c>
    </row>
    <row r="49" spans="1:11" ht="15" customHeight="1" x14ac:dyDescent="0.35">
      <c r="A49" s="15" t="s">
        <v>51</v>
      </c>
      <c r="B49" s="16">
        <v>1606.925</v>
      </c>
      <c r="C49" s="11">
        <v>17.399999999999999</v>
      </c>
      <c r="D49" s="11">
        <v>20.7</v>
      </c>
      <c r="E49" s="11">
        <v>-3.3</v>
      </c>
      <c r="F49" s="11">
        <v>13.5</v>
      </c>
      <c r="G49" s="11">
        <v>16.899999999999999</v>
      </c>
      <c r="H49" s="11">
        <v>-3.4</v>
      </c>
      <c r="I49" s="11">
        <v>3.9</v>
      </c>
      <c r="J49" s="11">
        <v>3.8</v>
      </c>
      <c r="K49" s="12">
        <v>0.1</v>
      </c>
    </row>
    <row r="50" spans="1:11" ht="15" customHeight="1" x14ac:dyDescent="0.35">
      <c r="A50" s="15" t="s">
        <v>52</v>
      </c>
      <c r="B50" s="16">
        <v>1786.1</v>
      </c>
      <c r="C50" s="11">
        <v>16.7</v>
      </c>
      <c r="D50" s="11">
        <v>20.8</v>
      </c>
      <c r="E50" s="11">
        <v>-4.0999999999999996</v>
      </c>
      <c r="F50" s="11">
        <v>13</v>
      </c>
      <c r="G50" s="11">
        <v>16.899999999999999</v>
      </c>
      <c r="H50" s="11">
        <v>-3.9</v>
      </c>
      <c r="I50" s="11">
        <v>3.7</v>
      </c>
      <c r="J50" s="11">
        <v>4</v>
      </c>
      <c r="K50" s="12">
        <v>-0.2</v>
      </c>
    </row>
    <row r="51" spans="1:11" ht="15" customHeight="1" x14ac:dyDescent="0.35">
      <c r="A51" s="15" t="s">
        <v>112</v>
      </c>
      <c r="B51" s="16">
        <v>471.65</v>
      </c>
      <c r="C51" s="11">
        <v>17.2</v>
      </c>
      <c r="D51" s="11">
        <v>20.3</v>
      </c>
      <c r="E51" s="11">
        <v>-3.1</v>
      </c>
      <c r="F51" s="11">
        <v>13.4</v>
      </c>
      <c r="G51" s="11">
        <v>16.399999999999999</v>
      </c>
      <c r="H51" s="11">
        <v>-3</v>
      </c>
      <c r="I51" s="11">
        <v>3.8</v>
      </c>
      <c r="J51" s="11">
        <v>4</v>
      </c>
      <c r="K51" s="12">
        <v>-0.1</v>
      </c>
    </row>
    <row r="52" spans="1:11" ht="15" customHeight="1" x14ac:dyDescent="0.35">
      <c r="A52" s="15" t="s">
        <v>53</v>
      </c>
      <c r="B52" s="16">
        <v>2024.325</v>
      </c>
      <c r="C52" s="11">
        <v>17.600000000000001</v>
      </c>
      <c r="D52" s="11">
        <v>20.2</v>
      </c>
      <c r="E52" s="11">
        <v>-2.7</v>
      </c>
      <c r="F52" s="11">
        <v>13.8</v>
      </c>
      <c r="G52" s="11">
        <v>16.2</v>
      </c>
      <c r="H52" s="11">
        <v>-2.5</v>
      </c>
      <c r="I52" s="11">
        <v>3.8</v>
      </c>
      <c r="J52" s="11">
        <v>4</v>
      </c>
      <c r="K52" s="12">
        <v>-0.2</v>
      </c>
    </row>
    <row r="53" spans="1:11" ht="15" customHeight="1" x14ac:dyDescent="0.35">
      <c r="A53" s="15" t="s">
        <v>54</v>
      </c>
      <c r="B53" s="16">
        <v>2273.4499999999998</v>
      </c>
      <c r="C53" s="11">
        <v>17.600000000000001</v>
      </c>
      <c r="D53" s="11">
        <v>20.2</v>
      </c>
      <c r="E53" s="11">
        <v>-2.6</v>
      </c>
      <c r="F53" s="11">
        <v>13.8</v>
      </c>
      <c r="G53" s="11">
        <v>16.3</v>
      </c>
      <c r="H53" s="11">
        <v>-2.4</v>
      </c>
      <c r="I53" s="11">
        <v>3.8</v>
      </c>
      <c r="J53" s="11">
        <v>3.9</v>
      </c>
      <c r="K53" s="12">
        <v>-0.2</v>
      </c>
    </row>
    <row r="54" spans="1:11" ht="15" customHeight="1" x14ac:dyDescent="0.35">
      <c r="A54" s="15" t="s">
        <v>55</v>
      </c>
      <c r="B54" s="16">
        <v>2565.5749999999998</v>
      </c>
      <c r="C54" s="11">
        <v>18.100000000000001</v>
      </c>
      <c r="D54" s="11">
        <v>19.600000000000001</v>
      </c>
      <c r="E54" s="11">
        <v>-1.6</v>
      </c>
      <c r="F54" s="11">
        <v>14.2</v>
      </c>
      <c r="G54" s="11">
        <v>15.8</v>
      </c>
      <c r="H54" s="11">
        <v>-1.5</v>
      </c>
      <c r="I54" s="11">
        <v>3.8</v>
      </c>
      <c r="J54" s="11">
        <v>3.9</v>
      </c>
      <c r="K54" s="12" t="s">
        <v>147</v>
      </c>
    </row>
    <row r="55" spans="1:11" ht="15" customHeight="1" x14ac:dyDescent="0.35">
      <c r="A55" s="15" t="s">
        <v>56</v>
      </c>
      <c r="B55" s="16">
        <v>2791.9</v>
      </c>
      <c r="C55" s="11">
        <v>18.5</v>
      </c>
      <c r="D55" s="11">
        <v>21.2</v>
      </c>
      <c r="E55" s="11">
        <v>-2.6</v>
      </c>
      <c r="F55" s="11">
        <v>14.5</v>
      </c>
      <c r="G55" s="11">
        <v>17.100000000000001</v>
      </c>
      <c r="H55" s="11">
        <v>-2.6</v>
      </c>
      <c r="I55" s="11">
        <v>4.0999999999999996</v>
      </c>
      <c r="J55" s="11">
        <v>4.0999999999999996</v>
      </c>
      <c r="K55" s="12" t="s">
        <v>147</v>
      </c>
    </row>
    <row r="56" spans="1:11" ht="15" customHeight="1" x14ac:dyDescent="0.35">
      <c r="A56" s="15" t="s">
        <v>57</v>
      </c>
      <c r="B56" s="16">
        <v>3133.2249999999999</v>
      </c>
      <c r="C56" s="11">
        <v>19.100000000000001</v>
      </c>
      <c r="D56" s="11">
        <v>21.6</v>
      </c>
      <c r="E56" s="11">
        <v>-2.5</v>
      </c>
      <c r="F56" s="11">
        <v>15</v>
      </c>
      <c r="G56" s="11">
        <v>17.3</v>
      </c>
      <c r="H56" s="11">
        <v>-2.4</v>
      </c>
      <c r="I56" s="11">
        <v>4.2</v>
      </c>
      <c r="J56" s="11">
        <v>4.3</v>
      </c>
      <c r="K56" s="12">
        <v>-0.2</v>
      </c>
    </row>
    <row r="57" spans="1:11" ht="15" customHeight="1" x14ac:dyDescent="0.35">
      <c r="A57" s="15" t="s">
        <v>58</v>
      </c>
      <c r="B57" s="16">
        <v>3313.35</v>
      </c>
      <c r="C57" s="11">
        <v>18.600000000000001</v>
      </c>
      <c r="D57" s="11">
        <v>22.5</v>
      </c>
      <c r="E57" s="11">
        <v>-3.9</v>
      </c>
      <c r="F57" s="11">
        <v>14.3</v>
      </c>
      <c r="G57" s="11">
        <v>18</v>
      </c>
      <c r="H57" s="11">
        <v>-3.6</v>
      </c>
      <c r="I57" s="11">
        <v>4.3</v>
      </c>
      <c r="J57" s="11">
        <v>4.5999999999999996</v>
      </c>
      <c r="K57" s="12">
        <v>-0.2</v>
      </c>
    </row>
    <row r="58" spans="1:11" ht="15" customHeight="1" x14ac:dyDescent="0.35">
      <c r="A58" s="15" t="s">
        <v>59</v>
      </c>
      <c r="B58" s="16">
        <v>3536</v>
      </c>
      <c r="C58" s="11">
        <v>17</v>
      </c>
      <c r="D58" s="11">
        <v>22.9</v>
      </c>
      <c r="E58" s="11">
        <v>-5.9</v>
      </c>
      <c r="F58" s="11">
        <v>12.8</v>
      </c>
      <c r="G58" s="11">
        <v>18.7</v>
      </c>
      <c r="H58" s="11">
        <v>-5.9</v>
      </c>
      <c r="I58" s="11">
        <v>4.2</v>
      </c>
      <c r="J58" s="11">
        <v>4.2</v>
      </c>
      <c r="K58" s="12" t="s">
        <v>147</v>
      </c>
    </row>
    <row r="59" spans="1:11" ht="15" customHeight="1" x14ac:dyDescent="0.35">
      <c r="A59" s="15" t="s">
        <v>60</v>
      </c>
      <c r="B59" s="16">
        <v>3949.1750000000002</v>
      </c>
      <c r="C59" s="11">
        <v>16.899999999999999</v>
      </c>
      <c r="D59" s="11">
        <v>21.6</v>
      </c>
      <c r="E59" s="11">
        <v>-4.7</v>
      </c>
      <c r="F59" s="11">
        <v>12.7</v>
      </c>
      <c r="G59" s="11">
        <v>17.399999999999999</v>
      </c>
      <c r="H59" s="11">
        <v>-4.7</v>
      </c>
      <c r="I59" s="11">
        <v>4.2</v>
      </c>
      <c r="J59" s="11">
        <v>4.2</v>
      </c>
      <c r="K59" s="12" t="s">
        <v>147</v>
      </c>
    </row>
    <row r="60" spans="1:11" ht="15" customHeight="1" x14ac:dyDescent="0.35">
      <c r="A60" s="15" t="s">
        <v>61</v>
      </c>
      <c r="B60" s="16">
        <v>4265.125</v>
      </c>
      <c r="C60" s="11">
        <v>17.2</v>
      </c>
      <c r="D60" s="11">
        <v>22.2</v>
      </c>
      <c r="E60" s="11">
        <v>-5</v>
      </c>
      <c r="F60" s="11">
        <v>12.8</v>
      </c>
      <c r="G60" s="11">
        <v>18</v>
      </c>
      <c r="H60" s="11">
        <v>-5.2</v>
      </c>
      <c r="I60" s="11">
        <v>4.4000000000000004</v>
      </c>
      <c r="J60" s="11">
        <v>4.0999999999999996</v>
      </c>
      <c r="K60" s="12">
        <v>0.2</v>
      </c>
    </row>
    <row r="61" spans="1:11" ht="15" customHeight="1" x14ac:dyDescent="0.35">
      <c r="A61" s="15" t="s">
        <v>62</v>
      </c>
      <c r="B61" s="16">
        <v>4526.25</v>
      </c>
      <c r="C61" s="11">
        <v>17</v>
      </c>
      <c r="D61" s="11">
        <v>21.9</v>
      </c>
      <c r="E61" s="11">
        <v>-4.9000000000000004</v>
      </c>
      <c r="F61" s="11">
        <v>12.6</v>
      </c>
      <c r="G61" s="11">
        <v>17.8</v>
      </c>
      <c r="H61" s="11">
        <v>-5.3</v>
      </c>
      <c r="I61" s="11">
        <v>4.4000000000000004</v>
      </c>
      <c r="J61" s="11">
        <v>4.0999999999999996</v>
      </c>
      <c r="K61" s="12">
        <v>0.4</v>
      </c>
    </row>
    <row r="62" spans="1:11" ht="15" customHeight="1" x14ac:dyDescent="0.35">
      <c r="A62" s="15" t="s">
        <v>63</v>
      </c>
      <c r="B62" s="16">
        <v>4767.6499999999996</v>
      </c>
      <c r="C62" s="11">
        <v>17.899999999999999</v>
      </c>
      <c r="D62" s="11">
        <v>21.1</v>
      </c>
      <c r="E62" s="11">
        <v>-3.1</v>
      </c>
      <c r="F62" s="11">
        <v>13.4</v>
      </c>
      <c r="G62" s="11">
        <v>17</v>
      </c>
      <c r="H62" s="11">
        <v>-3.5</v>
      </c>
      <c r="I62" s="11">
        <v>4.5</v>
      </c>
      <c r="J62" s="11">
        <v>4.0999999999999996</v>
      </c>
      <c r="K62" s="12">
        <v>0.4</v>
      </c>
    </row>
    <row r="63" spans="1:11" ht="15" customHeight="1" x14ac:dyDescent="0.35">
      <c r="A63" s="15" t="s">
        <v>64</v>
      </c>
      <c r="B63" s="16">
        <v>5138.55</v>
      </c>
      <c r="C63" s="11">
        <v>17.7</v>
      </c>
      <c r="D63" s="11">
        <v>20.7</v>
      </c>
      <c r="E63" s="11">
        <v>-3</v>
      </c>
      <c r="F63" s="11">
        <v>13</v>
      </c>
      <c r="G63" s="11">
        <v>16.7</v>
      </c>
      <c r="H63" s="11">
        <v>-3.7</v>
      </c>
      <c r="I63" s="11">
        <v>4.7</v>
      </c>
      <c r="J63" s="11">
        <v>4</v>
      </c>
      <c r="K63" s="12">
        <v>0.7</v>
      </c>
    </row>
    <row r="64" spans="1:11" ht="15" customHeight="1" x14ac:dyDescent="0.35">
      <c r="A64" s="15" t="s">
        <v>65</v>
      </c>
      <c r="B64" s="16">
        <v>5554.6750000000002</v>
      </c>
      <c r="C64" s="11">
        <v>17.8</v>
      </c>
      <c r="D64" s="11">
        <v>20.6</v>
      </c>
      <c r="E64" s="11">
        <v>-2.7</v>
      </c>
      <c r="F64" s="11">
        <v>13.1</v>
      </c>
      <c r="G64" s="11">
        <v>16.8</v>
      </c>
      <c r="H64" s="11">
        <v>-3.7</v>
      </c>
      <c r="I64" s="11">
        <v>4.7</v>
      </c>
      <c r="J64" s="11">
        <v>3.8</v>
      </c>
      <c r="K64" s="12">
        <v>0.9</v>
      </c>
    </row>
    <row r="65" spans="1:11" ht="15" customHeight="1" x14ac:dyDescent="0.35">
      <c r="A65" s="15" t="s">
        <v>66</v>
      </c>
      <c r="B65" s="16">
        <v>5898.75</v>
      </c>
      <c r="C65" s="11">
        <v>17.5</v>
      </c>
      <c r="D65" s="11">
        <v>21.2</v>
      </c>
      <c r="E65" s="11">
        <v>-3.7</v>
      </c>
      <c r="F65" s="11">
        <v>12.7</v>
      </c>
      <c r="G65" s="11">
        <v>17.399999999999999</v>
      </c>
      <c r="H65" s="11">
        <v>-4.7</v>
      </c>
      <c r="I65" s="11">
        <v>4.8</v>
      </c>
      <c r="J65" s="11">
        <v>3.8</v>
      </c>
      <c r="K65" s="12">
        <v>1</v>
      </c>
    </row>
    <row r="66" spans="1:11" ht="15" customHeight="1" x14ac:dyDescent="0.35">
      <c r="A66" s="15" t="s">
        <v>67</v>
      </c>
      <c r="B66" s="16">
        <v>6093.1750000000002</v>
      </c>
      <c r="C66" s="11">
        <v>17.3</v>
      </c>
      <c r="D66" s="11">
        <v>21.7</v>
      </c>
      <c r="E66" s="11">
        <v>-4.4000000000000004</v>
      </c>
      <c r="F66" s="11">
        <v>12.5</v>
      </c>
      <c r="G66" s="11">
        <v>17.8</v>
      </c>
      <c r="H66" s="11">
        <v>-5.3</v>
      </c>
      <c r="I66" s="11">
        <v>4.8</v>
      </c>
      <c r="J66" s="11">
        <v>4</v>
      </c>
      <c r="K66" s="12">
        <v>0.9</v>
      </c>
    </row>
    <row r="67" spans="1:11" ht="15" customHeight="1" x14ac:dyDescent="0.35">
      <c r="A67" s="15" t="s">
        <v>68</v>
      </c>
      <c r="B67" s="16">
        <v>6416.25</v>
      </c>
      <c r="C67" s="11">
        <v>17</v>
      </c>
      <c r="D67" s="11">
        <v>21.5</v>
      </c>
      <c r="E67" s="11">
        <v>-4.5</v>
      </c>
      <c r="F67" s="11">
        <v>12.3</v>
      </c>
      <c r="G67" s="11">
        <v>17.600000000000001</v>
      </c>
      <c r="H67" s="11">
        <v>-5.3</v>
      </c>
      <c r="I67" s="11">
        <v>4.7</v>
      </c>
      <c r="J67" s="11">
        <v>3.9</v>
      </c>
      <c r="K67" s="12">
        <v>0.8</v>
      </c>
    </row>
    <row r="68" spans="1:11" ht="15" customHeight="1" x14ac:dyDescent="0.35">
      <c r="A68" s="15" t="s">
        <v>69</v>
      </c>
      <c r="B68" s="16">
        <v>6775.3249999999998</v>
      </c>
      <c r="C68" s="11">
        <v>17</v>
      </c>
      <c r="D68" s="11">
        <v>20.8</v>
      </c>
      <c r="E68" s="11">
        <v>-3.8</v>
      </c>
      <c r="F68" s="11">
        <v>12.4</v>
      </c>
      <c r="G68" s="11">
        <v>16.899999999999999</v>
      </c>
      <c r="H68" s="11">
        <v>-4.4000000000000004</v>
      </c>
      <c r="I68" s="11">
        <v>4.5999999999999996</v>
      </c>
      <c r="J68" s="11">
        <v>3.9</v>
      </c>
      <c r="K68" s="12">
        <v>0.7</v>
      </c>
    </row>
    <row r="69" spans="1:11" ht="15" customHeight="1" x14ac:dyDescent="0.35">
      <c r="A69" s="15" t="s">
        <v>70</v>
      </c>
      <c r="B69" s="16">
        <v>7176.85</v>
      </c>
      <c r="C69" s="11">
        <v>17.5</v>
      </c>
      <c r="D69" s="11">
        <v>20.399999999999999</v>
      </c>
      <c r="E69" s="11">
        <v>-2.8</v>
      </c>
      <c r="F69" s="11">
        <v>12.9</v>
      </c>
      <c r="G69" s="11">
        <v>16.5</v>
      </c>
      <c r="H69" s="11">
        <v>-3.6</v>
      </c>
      <c r="I69" s="11">
        <v>4.7</v>
      </c>
      <c r="J69" s="11">
        <v>3.9</v>
      </c>
      <c r="K69" s="12">
        <v>0.8</v>
      </c>
    </row>
    <row r="70" spans="1:11" ht="15" customHeight="1" x14ac:dyDescent="0.35">
      <c r="A70" s="15" t="s">
        <v>71</v>
      </c>
      <c r="B70" s="16">
        <v>7560.4250000000002</v>
      </c>
      <c r="C70" s="11">
        <v>17.899999999999999</v>
      </c>
      <c r="D70" s="11">
        <v>20</v>
      </c>
      <c r="E70" s="11">
        <v>-2.2000000000000002</v>
      </c>
      <c r="F70" s="11">
        <v>13.2</v>
      </c>
      <c r="G70" s="11">
        <v>16.2</v>
      </c>
      <c r="H70" s="11">
        <v>-3</v>
      </c>
      <c r="I70" s="11">
        <v>4.5999999999999996</v>
      </c>
      <c r="J70" s="11">
        <v>3.8</v>
      </c>
      <c r="K70" s="12">
        <v>0.8</v>
      </c>
    </row>
    <row r="71" spans="1:11" ht="15" customHeight="1" x14ac:dyDescent="0.35">
      <c r="A71" s="15" t="s">
        <v>72</v>
      </c>
      <c r="B71" s="16">
        <v>7951.3249999999998</v>
      </c>
      <c r="C71" s="11">
        <v>18.3</v>
      </c>
      <c r="D71" s="11">
        <v>19.600000000000001</v>
      </c>
      <c r="E71" s="11">
        <v>-1.4</v>
      </c>
      <c r="F71" s="11">
        <v>13.7</v>
      </c>
      <c r="G71" s="11">
        <v>15.8</v>
      </c>
      <c r="H71" s="11">
        <v>-2.2000000000000002</v>
      </c>
      <c r="I71" s="11">
        <v>4.5999999999999996</v>
      </c>
      <c r="J71" s="11">
        <v>3.8</v>
      </c>
      <c r="K71" s="12">
        <v>0.8</v>
      </c>
    </row>
    <row r="72" spans="1:11" ht="15" customHeight="1" x14ac:dyDescent="0.35">
      <c r="A72" s="15" t="s">
        <v>73</v>
      </c>
      <c r="B72" s="16">
        <v>8451.0249999999996</v>
      </c>
      <c r="C72" s="11">
        <v>18.7</v>
      </c>
      <c r="D72" s="11">
        <v>18.899999999999999</v>
      </c>
      <c r="E72" s="11">
        <v>-0.3</v>
      </c>
      <c r="F72" s="11">
        <v>14</v>
      </c>
      <c r="G72" s="11">
        <v>15.3</v>
      </c>
      <c r="H72" s="11">
        <v>-1.2</v>
      </c>
      <c r="I72" s="11">
        <v>4.5999999999999996</v>
      </c>
      <c r="J72" s="11">
        <v>3.7</v>
      </c>
      <c r="K72" s="12">
        <v>1</v>
      </c>
    </row>
    <row r="73" spans="1:11" ht="15" customHeight="1" x14ac:dyDescent="0.35">
      <c r="A73" s="15" t="s">
        <v>74</v>
      </c>
      <c r="B73" s="16">
        <v>8930.7999999999993</v>
      </c>
      <c r="C73" s="11">
        <v>19.3</v>
      </c>
      <c r="D73" s="11">
        <v>18.5</v>
      </c>
      <c r="E73" s="11">
        <v>0.8</v>
      </c>
      <c r="F73" s="11">
        <v>14.6</v>
      </c>
      <c r="G73" s="11">
        <v>15</v>
      </c>
      <c r="H73" s="11">
        <v>-0.3</v>
      </c>
      <c r="I73" s="11">
        <v>4.7</v>
      </c>
      <c r="J73" s="11">
        <v>3.5</v>
      </c>
      <c r="K73" s="12">
        <v>1.1000000000000001</v>
      </c>
    </row>
    <row r="74" spans="1:11" ht="15" customHeight="1" x14ac:dyDescent="0.35">
      <c r="A74" s="15" t="s">
        <v>75</v>
      </c>
      <c r="B74" s="16">
        <v>9479.625</v>
      </c>
      <c r="C74" s="11">
        <v>19.3</v>
      </c>
      <c r="D74" s="11">
        <v>18</v>
      </c>
      <c r="E74" s="11">
        <v>1.3</v>
      </c>
      <c r="F74" s="11">
        <v>14.6</v>
      </c>
      <c r="G74" s="11">
        <v>14.6</v>
      </c>
      <c r="H74" s="11" t="s">
        <v>148</v>
      </c>
      <c r="I74" s="11">
        <v>4.7</v>
      </c>
      <c r="J74" s="11">
        <v>3.4</v>
      </c>
      <c r="K74" s="12">
        <v>1.3</v>
      </c>
    </row>
    <row r="75" spans="1:11" ht="15" customHeight="1" x14ac:dyDescent="0.35">
      <c r="A75" s="15" t="s">
        <v>76</v>
      </c>
      <c r="B75" s="16">
        <v>10117.075000000001</v>
      </c>
      <c r="C75" s="11">
        <v>20</v>
      </c>
      <c r="D75" s="11">
        <v>17.7</v>
      </c>
      <c r="E75" s="11">
        <v>2.2999999999999998</v>
      </c>
      <c r="F75" s="11">
        <v>15.3</v>
      </c>
      <c r="G75" s="11">
        <v>14.4</v>
      </c>
      <c r="H75" s="11">
        <v>0.9</v>
      </c>
      <c r="I75" s="11">
        <v>4.8</v>
      </c>
      <c r="J75" s="11">
        <v>3.3</v>
      </c>
      <c r="K75" s="12">
        <v>1.5</v>
      </c>
    </row>
    <row r="76" spans="1:11" ht="15" customHeight="1" x14ac:dyDescent="0.35">
      <c r="A76" s="15" t="s">
        <v>77</v>
      </c>
      <c r="B76" s="16">
        <v>10525.725</v>
      </c>
      <c r="C76" s="11">
        <v>18.899999999999999</v>
      </c>
      <c r="D76" s="11">
        <v>17.7</v>
      </c>
      <c r="E76" s="11">
        <v>1.2</v>
      </c>
      <c r="F76" s="11">
        <v>14.1</v>
      </c>
      <c r="G76" s="11">
        <v>14.4</v>
      </c>
      <c r="H76" s="11">
        <v>-0.3</v>
      </c>
      <c r="I76" s="11">
        <v>4.8</v>
      </c>
      <c r="J76" s="11">
        <v>3.3</v>
      </c>
      <c r="K76" s="12">
        <v>1.5</v>
      </c>
    </row>
    <row r="77" spans="1:11" ht="15" customHeight="1" x14ac:dyDescent="0.35">
      <c r="A77" s="15" t="s">
        <v>113</v>
      </c>
      <c r="B77" s="16">
        <v>10828.875</v>
      </c>
      <c r="C77" s="11">
        <v>17.100000000000001</v>
      </c>
      <c r="D77" s="11">
        <v>18.600000000000001</v>
      </c>
      <c r="E77" s="11">
        <v>-1.5</v>
      </c>
      <c r="F77" s="11">
        <v>12.4</v>
      </c>
      <c r="G77" s="11">
        <v>15.3</v>
      </c>
      <c r="H77" s="11">
        <v>-2.9</v>
      </c>
      <c r="I77" s="11">
        <v>4.8</v>
      </c>
      <c r="J77" s="11">
        <v>3.3</v>
      </c>
      <c r="K77" s="12">
        <v>1.5</v>
      </c>
    </row>
    <row r="78" spans="1:11" ht="15" customHeight="1" x14ac:dyDescent="0.35">
      <c r="A78" s="15" t="s">
        <v>114</v>
      </c>
      <c r="B78" s="16">
        <v>11278.75</v>
      </c>
      <c r="C78" s="11">
        <v>15.8</v>
      </c>
      <c r="D78" s="11">
        <v>19.2</v>
      </c>
      <c r="E78" s="11">
        <v>-3.3</v>
      </c>
      <c r="F78" s="11">
        <v>11.2</v>
      </c>
      <c r="G78" s="11">
        <v>15.9</v>
      </c>
      <c r="H78" s="11">
        <v>-4.8</v>
      </c>
      <c r="I78" s="11">
        <v>4.5999999999999996</v>
      </c>
      <c r="J78" s="11">
        <v>3.2</v>
      </c>
      <c r="K78" s="12">
        <v>1.4</v>
      </c>
    </row>
    <row r="79" spans="1:11" ht="15" customHeight="1" x14ac:dyDescent="0.35">
      <c r="A79" s="15" t="s">
        <v>115</v>
      </c>
      <c r="B79" s="16">
        <v>12028.424999999999</v>
      </c>
      <c r="C79" s="11">
        <v>15.6</v>
      </c>
      <c r="D79" s="11">
        <v>19.100000000000001</v>
      </c>
      <c r="E79" s="11">
        <v>-3.4</v>
      </c>
      <c r="F79" s="11">
        <v>11.2</v>
      </c>
      <c r="G79" s="11">
        <v>15.9</v>
      </c>
      <c r="H79" s="11">
        <v>-4.7</v>
      </c>
      <c r="I79" s="11">
        <v>4.4000000000000004</v>
      </c>
      <c r="J79" s="11">
        <v>3.2</v>
      </c>
      <c r="K79" s="12">
        <v>1.3</v>
      </c>
    </row>
    <row r="80" spans="1:11" ht="15" customHeight="1" x14ac:dyDescent="0.35">
      <c r="A80" s="15" t="s">
        <v>116</v>
      </c>
      <c r="B80" s="16">
        <v>12839.95</v>
      </c>
      <c r="C80" s="11">
        <v>16.8</v>
      </c>
      <c r="D80" s="11">
        <v>19.3</v>
      </c>
      <c r="E80" s="11">
        <v>-2.5</v>
      </c>
      <c r="F80" s="11">
        <v>12.3</v>
      </c>
      <c r="G80" s="11">
        <v>16.100000000000001</v>
      </c>
      <c r="H80" s="11">
        <v>-3.8</v>
      </c>
      <c r="I80" s="11">
        <v>4.5</v>
      </c>
      <c r="J80" s="11">
        <v>3.1</v>
      </c>
      <c r="K80" s="12">
        <v>1.4</v>
      </c>
    </row>
    <row r="81" spans="1:11" ht="15" customHeight="1" x14ac:dyDescent="0.35">
      <c r="A81" s="15" t="s">
        <v>117</v>
      </c>
      <c r="B81" s="16">
        <v>13636.75</v>
      </c>
      <c r="C81" s="11">
        <v>17.600000000000001</v>
      </c>
      <c r="D81" s="11">
        <v>19.5</v>
      </c>
      <c r="E81" s="11">
        <v>-1.8</v>
      </c>
      <c r="F81" s="11">
        <v>13.2</v>
      </c>
      <c r="G81" s="11">
        <v>16.399999999999999</v>
      </c>
      <c r="H81" s="11">
        <v>-3.2</v>
      </c>
      <c r="I81" s="11">
        <v>4.5</v>
      </c>
      <c r="J81" s="11">
        <v>3.1</v>
      </c>
      <c r="K81" s="12">
        <v>1.4</v>
      </c>
    </row>
    <row r="82" spans="1:11" ht="15" customHeight="1" x14ac:dyDescent="0.35">
      <c r="A82" s="15" t="s">
        <v>118</v>
      </c>
      <c r="B82" s="16">
        <v>14305.375</v>
      </c>
      <c r="C82" s="11">
        <v>18</v>
      </c>
      <c r="D82" s="11">
        <v>19.100000000000001</v>
      </c>
      <c r="E82" s="11">
        <v>-1.1000000000000001</v>
      </c>
      <c r="F82" s="11">
        <v>13.5</v>
      </c>
      <c r="G82" s="11">
        <v>15.9</v>
      </c>
      <c r="H82" s="11">
        <v>-2.4</v>
      </c>
      <c r="I82" s="11">
        <v>4.4000000000000004</v>
      </c>
      <c r="J82" s="11">
        <v>3.2</v>
      </c>
      <c r="K82" s="12">
        <v>1.3</v>
      </c>
    </row>
    <row r="83" spans="1:11" ht="15" customHeight="1" x14ac:dyDescent="0.35">
      <c r="A83" s="15" t="s">
        <v>119</v>
      </c>
      <c r="B83" s="16">
        <v>14796.575000000001</v>
      </c>
      <c r="C83" s="11">
        <v>17.100000000000001</v>
      </c>
      <c r="D83" s="11">
        <v>20.2</v>
      </c>
      <c r="E83" s="11">
        <v>-3.1</v>
      </c>
      <c r="F83" s="11">
        <v>12.6</v>
      </c>
      <c r="G83" s="11">
        <v>16.899999999999999</v>
      </c>
      <c r="H83" s="11">
        <v>-4.3</v>
      </c>
      <c r="I83" s="11">
        <v>4.4000000000000004</v>
      </c>
      <c r="J83" s="11">
        <v>3.2</v>
      </c>
      <c r="K83" s="12">
        <v>1.2</v>
      </c>
    </row>
    <row r="84" spans="1:11" ht="15" customHeight="1" x14ac:dyDescent="0.35">
      <c r="A84" s="15" t="s">
        <v>120</v>
      </c>
      <c r="B84" s="16">
        <v>14467.3</v>
      </c>
      <c r="C84" s="11">
        <v>14.5</v>
      </c>
      <c r="D84" s="11">
        <v>24.3</v>
      </c>
      <c r="E84" s="11">
        <v>-9.8000000000000007</v>
      </c>
      <c r="F84" s="11">
        <v>10</v>
      </c>
      <c r="G84" s="11">
        <v>20.7</v>
      </c>
      <c r="H84" s="11">
        <v>-10.7</v>
      </c>
      <c r="I84" s="11">
        <v>4.5</v>
      </c>
      <c r="J84" s="11">
        <v>3.6</v>
      </c>
      <c r="K84" s="12">
        <v>0.9</v>
      </c>
    </row>
    <row r="85" spans="1:11" ht="15" customHeight="1" x14ac:dyDescent="0.35">
      <c r="A85" s="15" t="s">
        <v>121</v>
      </c>
      <c r="B85" s="16">
        <v>14884.4</v>
      </c>
      <c r="C85" s="11">
        <v>14.5</v>
      </c>
      <c r="D85" s="11">
        <v>23.2</v>
      </c>
      <c r="E85" s="11">
        <v>-8.6999999999999993</v>
      </c>
      <c r="F85" s="11">
        <v>10.3</v>
      </c>
      <c r="G85" s="11">
        <v>19.5</v>
      </c>
      <c r="H85" s="11">
        <v>-9.1999999999999993</v>
      </c>
      <c r="I85" s="11">
        <v>4.2</v>
      </c>
      <c r="J85" s="11">
        <v>3.7</v>
      </c>
      <c r="K85" s="12">
        <v>0.5</v>
      </c>
    </row>
    <row r="86" spans="1:11" ht="15" customHeight="1" x14ac:dyDescent="0.35">
      <c r="A86" s="15" t="s">
        <v>122</v>
      </c>
      <c r="B86" s="16">
        <v>15466.525</v>
      </c>
      <c r="C86" s="11">
        <v>14.9</v>
      </c>
      <c r="D86" s="11">
        <v>23.3</v>
      </c>
      <c r="E86" s="11">
        <v>-8.4</v>
      </c>
      <c r="F86" s="11">
        <v>11.2</v>
      </c>
      <c r="G86" s="11">
        <v>20.100000000000001</v>
      </c>
      <c r="H86" s="11">
        <v>-8.8000000000000007</v>
      </c>
      <c r="I86" s="11">
        <v>3.7</v>
      </c>
      <c r="J86" s="11">
        <v>3.2</v>
      </c>
      <c r="K86" s="12">
        <v>0.4</v>
      </c>
    </row>
    <row r="87" spans="1:11" ht="15" customHeight="1" x14ac:dyDescent="0.35">
      <c r="A87" s="15" t="s">
        <v>123</v>
      </c>
      <c r="B87" s="16">
        <v>16109.424999999999</v>
      </c>
      <c r="C87" s="11">
        <v>15.2</v>
      </c>
      <c r="D87" s="11">
        <v>21.9</v>
      </c>
      <c r="E87" s="11">
        <v>-6.7</v>
      </c>
      <c r="F87" s="11">
        <v>11.7</v>
      </c>
      <c r="G87" s="11">
        <v>18.7</v>
      </c>
      <c r="H87" s="11">
        <v>-7.1</v>
      </c>
      <c r="I87" s="11">
        <v>3.5</v>
      </c>
      <c r="J87" s="11">
        <v>3.2</v>
      </c>
      <c r="K87" s="12">
        <v>0.4</v>
      </c>
    </row>
    <row r="88" spans="1:11" ht="15" customHeight="1" x14ac:dyDescent="0.35">
      <c r="A88" s="15" t="s">
        <v>124</v>
      </c>
      <c r="B88" s="16">
        <v>16687.775000000001</v>
      </c>
      <c r="C88" s="11">
        <v>16.600000000000001</v>
      </c>
      <c r="D88" s="11">
        <v>20.7</v>
      </c>
      <c r="E88" s="11">
        <v>-4.0999999999999996</v>
      </c>
      <c r="F88" s="11">
        <v>12.6</v>
      </c>
      <c r="G88" s="11">
        <v>16.899999999999999</v>
      </c>
      <c r="H88" s="11">
        <v>-4.3</v>
      </c>
      <c r="I88" s="11">
        <v>4</v>
      </c>
      <c r="J88" s="11">
        <v>3.8</v>
      </c>
      <c r="K88" s="12">
        <v>0.2</v>
      </c>
    </row>
    <row r="89" spans="1:11" ht="15" customHeight="1" x14ac:dyDescent="0.35">
      <c r="A89" s="15" t="s">
        <v>125</v>
      </c>
      <c r="B89" s="16">
        <v>17428.099999999999</v>
      </c>
      <c r="C89" s="11">
        <v>17.3</v>
      </c>
      <c r="D89" s="11">
        <v>20.100000000000001</v>
      </c>
      <c r="E89" s="11">
        <v>-2.8</v>
      </c>
      <c r="F89" s="11">
        <v>13.1</v>
      </c>
      <c r="G89" s="11">
        <v>16.100000000000001</v>
      </c>
      <c r="H89" s="11">
        <v>-3</v>
      </c>
      <c r="I89" s="11">
        <v>4.2</v>
      </c>
      <c r="J89" s="11">
        <v>4.0999999999999996</v>
      </c>
      <c r="K89" s="12">
        <v>0.2</v>
      </c>
    </row>
    <row r="90" spans="1:11" ht="15" customHeight="1" x14ac:dyDescent="0.35">
      <c r="A90" s="15" t="s">
        <v>126</v>
      </c>
      <c r="B90" s="16">
        <v>18164.25</v>
      </c>
      <c r="C90" s="11">
        <v>17.899999999999999</v>
      </c>
      <c r="D90" s="11">
        <v>20.3</v>
      </c>
      <c r="E90" s="11">
        <v>-2.4</v>
      </c>
      <c r="F90" s="11">
        <v>13.7</v>
      </c>
      <c r="G90" s="11">
        <v>16.2</v>
      </c>
      <c r="H90" s="11">
        <v>-2.6</v>
      </c>
      <c r="I90" s="11">
        <v>4.2</v>
      </c>
      <c r="J90" s="11">
        <v>4.0999999999999996</v>
      </c>
      <c r="K90" s="12">
        <v>0.2</v>
      </c>
    </row>
    <row r="91" spans="1:11" ht="15" customHeight="1" x14ac:dyDescent="0.35">
      <c r="A91" s="15" t="s">
        <v>127</v>
      </c>
      <c r="B91" s="16">
        <v>18641.325000000001</v>
      </c>
      <c r="C91" s="11">
        <v>17.5</v>
      </c>
      <c r="D91" s="11">
        <v>20.7</v>
      </c>
      <c r="E91" s="11">
        <v>-3.1</v>
      </c>
      <c r="F91" s="11">
        <v>13.2</v>
      </c>
      <c r="G91" s="11">
        <v>16.5</v>
      </c>
      <c r="H91" s="11">
        <v>-3.3</v>
      </c>
      <c r="I91" s="11">
        <v>4.3</v>
      </c>
      <c r="J91" s="11">
        <v>4.2</v>
      </c>
      <c r="K91" s="12">
        <v>0.2</v>
      </c>
    </row>
    <row r="92" spans="1:11" ht="15" customHeight="1" x14ac:dyDescent="0.35">
      <c r="A92" s="15" t="s">
        <v>128</v>
      </c>
      <c r="B92" s="16">
        <v>19375.174999999999</v>
      </c>
      <c r="C92" s="11">
        <v>17.100000000000001</v>
      </c>
      <c r="D92" s="11">
        <v>20.6</v>
      </c>
      <c r="E92" s="11">
        <v>-3.4</v>
      </c>
      <c r="F92" s="11">
        <v>12.7</v>
      </c>
      <c r="G92" s="11">
        <v>16.399999999999999</v>
      </c>
      <c r="H92" s="11">
        <v>-3.7</v>
      </c>
      <c r="I92" s="11">
        <v>4.4000000000000004</v>
      </c>
      <c r="J92" s="11">
        <v>4.0999999999999996</v>
      </c>
      <c r="K92" s="12">
        <v>0.3</v>
      </c>
    </row>
    <row r="93" spans="1:11" ht="15" customHeight="1" x14ac:dyDescent="0.35">
      <c r="A93" s="15" t="s">
        <v>129</v>
      </c>
      <c r="B93" s="16">
        <v>20436.325000000001</v>
      </c>
      <c r="C93" s="11">
        <v>16.3</v>
      </c>
      <c r="D93" s="11">
        <v>20.100000000000001</v>
      </c>
      <c r="E93" s="11">
        <v>-3.8</v>
      </c>
      <c r="F93" s="11">
        <v>12.1</v>
      </c>
      <c r="G93" s="11">
        <v>16</v>
      </c>
      <c r="H93" s="11">
        <v>-3.8</v>
      </c>
      <c r="I93" s="11">
        <v>4.2</v>
      </c>
      <c r="J93" s="11">
        <v>4.2</v>
      </c>
      <c r="K93" s="12" t="s">
        <v>148</v>
      </c>
    </row>
    <row r="94" spans="1:11" ht="15" customHeight="1" x14ac:dyDescent="0.35">
      <c r="A94" s="15" t="s">
        <v>130</v>
      </c>
      <c r="B94" s="16">
        <v>21275.275000000001</v>
      </c>
      <c r="C94" s="11">
        <v>16.3</v>
      </c>
      <c r="D94" s="11">
        <v>20.9</v>
      </c>
      <c r="E94" s="11">
        <v>-4.5999999999999996</v>
      </c>
      <c r="F94" s="11">
        <v>12</v>
      </c>
      <c r="G94" s="11">
        <v>16.600000000000001</v>
      </c>
      <c r="H94" s="11">
        <v>-4.7</v>
      </c>
      <c r="I94" s="11">
        <v>4.3</v>
      </c>
      <c r="J94" s="11">
        <v>4.3</v>
      </c>
      <c r="K94" s="12" t="s">
        <v>148</v>
      </c>
    </row>
    <row r="95" spans="1:11" ht="15" customHeight="1" x14ac:dyDescent="0.35">
      <c r="A95" s="15" t="s">
        <v>131</v>
      </c>
      <c r="B95" s="16">
        <v>21292.400000000001</v>
      </c>
      <c r="C95" s="11">
        <v>16.100000000000001</v>
      </c>
      <c r="D95" s="11">
        <v>30.8</v>
      </c>
      <c r="E95" s="11">
        <v>-14.7</v>
      </c>
      <c r="F95" s="11">
        <v>11.5</v>
      </c>
      <c r="G95" s="11">
        <v>26.3</v>
      </c>
      <c r="H95" s="11">
        <v>-14.8</v>
      </c>
      <c r="I95" s="11">
        <v>4.5</v>
      </c>
      <c r="J95" s="11">
        <v>4.5</v>
      </c>
      <c r="K95" s="12" t="s">
        <v>148</v>
      </c>
    </row>
    <row r="96" spans="1:11" ht="15" customHeight="1" x14ac:dyDescent="0.35">
      <c r="A96" s="15" t="s">
        <v>132</v>
      </c>
      <c r="B96" s="16">
        <v>22936.525000000001</v>
      </c>
      <c r="C96" s="11">
        <v>17.600000000000001</v>
      </c>
      <c r="D96" s="11">
        <v>29.7</v>
      </c>
      <c r="E96" s="11">
        <v>-12.1</v>
      </c>
      <c r="F96" s="11">
        <v>13.5</v>
      </c>
      <c r="G96" s="11">
        <v>25.4</v>
      </c>
      <c r="H96" s="11">
        <v>-11.9</v>
      </c>
      <c r="I96" s="11">
        <v>4.2</v>
      </c>
      <c r="J96" s="11">
        <v>4.4000000000000004</v>
      </c>
      <c r="K96" s="12">
        <v>-0.2</v>
      </c>
    </row>
    <row r="97" spans="1:11" ht="15" customHeight="1" x14ac:dyDescent="0.35">
      <c r="A97" s="15" t="s">
        <v>133</v>
      </c>
      <c r="B97" s="16">
        <v>25305.65</v>
      </c>
      <c r="C97" s="11">
        <v>19.399999999999999</v>
      </c>
      <c r="D97" s="11">
        <v>24.8</v>
      </c>
      <c r="E97" s="11">
        <v>-5.4</v>
      </c>
      <c r="F97" s="11">
        <v>15.1</v>
      </c>
      <c r="G97" s="11">
        <v>20.5</v>
      </c>
      <c r="H97" s="11">
        <v>-5.4</v>
      </c>
      <c r="I97" s="11">
        <v>4.2</v>
      </c>
      <c r="J97" s="11">
        <v>4.3</v>
      </c>
      <c r="K97" s="12">
        <v>-0.1</v>
      </c>
    </row>
    <row r="98" spans="1:11" ht="15" customHeight="1" x14ac:dyDescent="0.35">
      <c r="A98" s="15" t="s">
        <v>134</v>
      </c>
      <c r="B98" s="16">
        <v>26982.375</v>
      </c>
      <c r="C98" s="11">
        <v>16.5</v>
      </c>
      <c r="D98" s="11">
        <v>22.7</v>
      </c>
      <c r="E98" s="11">
        <v>-6.3</v>
      </c>
      <c r="F98" s="11">
        <v>12</v>
      </c>
      <c r="G98" s="11">
        <v>18.2</v>
      </c>
      <c r="H98" s="11">
        <v>-6.2</v>
      </c>
      <c r="I98" s="11">
        <v>4.4000000000000004</v>
      </c>
      <c r="J98" s="11">
        <v>4.5</v>
      </c>
      <c r="K98" s="12">
        <v>-0.1</v>
      </c>
    </row>
    <row r="99" spans="1:11" ht="15" customHeight="1" x14ac:dyDescent="0.35">
      <c r="A99" s="15" t="s">
        <v>135</v>
      </c>
      <c r="B99" s="16">
        <v>28255.4</v>
      </c>
      <c r="C99" s="11">
        <v>18</v>
      </c>
      <c r="D99" s="11">
        <v>24.6</v>
      </c>
      <c r="E99" s="11">
        <v>-6.6</v>
      </c>
      <c r="F99" s="11">
        <v>13.6</v>
      </c>
      <c r="G99" s="11">
        <v>19.899999999999999</v>
      </c>
      <c r="H99" s="11">
        <v>-6.3</v>
      </c>
      <c r="I99" s="11">
        <v>4.4000000000000004</v>
      </c>
      <c r="J99" s="11">
        <v>4.5999999999999996</v>
      </c>
      <c r="K99" s="12">
        <v>-0.3</v>
      </c>
    </row>
    <row r="100" spans="1:11" ht="15" customHeight="1" x14ac:dyDescent="0.35">
      <c r="A100" s="15" t="s">
        <v>137</v>
      </c>
      <c r="B100" s="16">
        <v>29340.3</v>
      </c>
      <c r="C100" s="11">
        <v>18.7</v>
      </c>
      <c r="D100" s="11">
        <v>24.8</v>
      </c>
      <c r="E100" s="11">
        <v>-6.1</v>
      </c>
      <c r="F100" s="11">
        <v>14.3</v>
      </c>
      <c r="G100" s="11">
        <v>20</v>
      </c>
      <c r="H100" s="11">
        <v>-5.7</v>
      </c>
      <c r="I100" s="11">
        <v>4.4000000000000004</v>
      </c>
      <c r="J100" s="11">
        <v>4.8</v>
      </c>
      <c r="K100" s="12">
        <v>-0.4</v>
      </c>
    </row>
    <row r="101" spans="1:11" ht="15" customHeight="1" x14ac:dyDescent="0.35">
      <c r="A101" s="15" t="s">
        <v>138</v>
      </c>
      <c r="B101" s="16">
        <v>30552.7</v>
      </c>
      <c r="C101" s="11">
        <v>19.2</v>
      </c>
      <c r="D101" s="11">
        <v>24.3</v>
      </c>
      <c r="E101" s="11">
        <v>-5.0999999999999996</v>
      </c>
      <c r="F101" s="11">
        <v>14.8</v>
      </c>
      <c r="G101" s="11">
        <v>19.399999999999999</v>
      </c>
      <c r="H101" s="11">
        <v>-4.5999999999999996</v>
      </c>
      <c r="I101" s="11">
        <v>4.4000000000000004</v>
      </c>
      <c r="J101" s="11">
        <v>4.8</v>
      </c>
      <c r="K101" s="12">
        <v>-0.4</v>
      </c>
    </row>
    <row r="102" spans="1:11" ht="15" customHeight="1" x14ac:dyDescent="0.35">
      <c r="A102" s="15" t="s">
        <v>139</v>
      </c>
      <c r="B102" s="16">
        <v>31815.599999999999</v>
      </c>
      <c r="C102" s="11">
        <v>19.399999999999999</v>
      </c>
      <c r="D102" s="11">
        <v>24.2</v>
      </c>
      <c r="E102" s="11">
        <v>-4.7</v>
      </c>
      <c r="F102" s="11">
        <v>15.1</v>
      </c>
      <c r="G102" s="11">
        <v>19.3</v>
      </c>
      <c r="H102" s="11">
        <v>-4.2</v>
      </c>
      <c r="I102" s="11">
        <v>4.4000000000000004</v>
      </c>
      <c r="J102" s="11">
        <v>4.9000000000000004</v>
      </c>
      <c r="K102" s="12">
        <v>-0.5</v>
      </c>
    </row>
    <row r="103" spans="1:11" ht="15" customHeight="1" x14ac:dyDescent="0.35">
      <c r="A103" s="15" t="s">
        <v>140</v>
      </c>
      <c r="B103" s="16">
        <v>33129.199999999997</v>
      </c>
      <c r="C103" s="11">
        <v>19.600000000000001</v>
      </c>
      <c r="D103" s="11">
        <v>24.4</v>
      </c>
      <c r="E103" s="11">
        <v>-4.7</v>
      </c>
      <c r="F103" s="11">
        <v>15.2</v>
      </c>
      <c r="G103" s="11">
        <v>19.399999999999999</v>
      </c>
      <c r="H103" s="11">
        <v>-4.2</v>
      </c>
      <c r="I103" s="11">
        <v>4.4000000000000004</v>
      </c>
      <c r="J103" s="11">
        <v>5</v>
      </c>
      <c r="K103" s="12">
        <v>-0.5</v>
      </c>
    </row>
    <row r="104" spans="1:11" ht="15" customHeight="1" x14ac:dyDescent="0.35">
      <c r="A104" s="15" t="s">
        <v>141</v>
      </c>
      <c r="B104" s="16">
        <v>34510.800000000003</v>
      </c>
      <c r="C104" s="11">
        <v>19.8</v>
      </c>
      <c r="D104" s="11">
        <v>24.1</v>
      </c>
      <c r="E104" s="11">
        <v>-4.3</v>
      </c>
      <c r="F104" s="11">
        <v>15.4</v>
      </c>
      <c r="G104" s="11">
        <v>19</v>
      </c>
      <c r="H104" s="11">
        <v>-3.7</v>
      </c>
      <c r="I104" s="11">
        <v>4.4000000000000004</v>
      </c>
      <c r="J104" s="11">
        <v>5</v>
      </c>
      <c r="K104" s="12">
        <v>-0.6</v>
      </c>
    </row>
    <row r="105" spans="1:11" ht="14" customHeight="1" x14ac:dyDescent="0.35">
      <c r="A105" s="46" t="s">
        <v>149</v>
      </c>
      <c r="B105" s="46"/>
      <c r="C105" s="46"/>
      <c r="D105" s="46"/>
      <c r="E105" s="46"/>
      <c r="F105" s="46"/>
      <c r="G105" s="46"/>
      <c r="H105" s="46"/>
      <c r="I105" s="46"/>
      <c r="J105" s="46"/>
      <c r="K105" s="46"/>
    </row>
    <row r="106" spans="1:11" ht="14" customHeight="1" x14ac:dyDescent="0.35">
      <c r="A106" s="47" t="s">
        <v>150</v>
      </c>
      <c r="B106" s="47"/>
      <c r="C106" s="47"/>
      <c r="D106" s="47"/>
      <c r="E106" s="47"/>
      <c r="F106" s="47"/>
      <c r="G106" s="47"/>
      <c r="H106" s="47"/>
      <c r="I106" s="47"/>
      <c r="J106" s="47"/>
      <c r="K106" s="47"/>
    </row>
  </sheetData>
  <mergeCells count="8">
    <mergeCell ref="A105:K105"/>
    <mergeCell ref="A106:K106"/>
    <mergeCell ref="A1:K1"/>
    <mergeCell ref="A2:A3"/>
    <mergeCell ref="B2:B3"/>
    <mergeCell ref="C2:E2"/>
    <mergeCell ref="F2:H2"/>
    <mergeCell ref="I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086B2-E744-49D7-A5F4-B2AD09FAFDA3}">
  <dimension ref="A1:CN5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1" sqref="G11:J11"/>
    </sheetView>
  </sheetViews>
  <sheetFormatPr defaultRowHeight="14.5" x14ac:dyDescent="0.35"/>
  <cols>
    <col min="1" max="1" width="44.81640625" customWidth="1"/>
    <col min="2" max="92" width="9.6328125" customWidth="1"/>
  </cols>
  <sheetData>
    <row r="1" spans="1:92" ht="20" customHeight="1" x14ac:dyDescent="0.35">
      <c r="A1" s="51" t="s">
        <v>174</v>
      </c>
      <c r="B1" s="51"/>
      <c r="C1" s="51"/>
      <c r="D1" s="51"/>
      <c r="E1" s="51"/>
      <c r="F1" s="51"/>
      <c r="G1" s="51"/>
    </row>
    <row r="2" spans="1:92" ht="26" customHeight="1" x14ac:dyDescent="0.35">
      <c r="A2" s="22" t="s">
        <v>175</v>
      </c>
      <c r="B2" s="23" t="s">
        <v>16</v>
      </c>
      <c r="C2" s="23" t="s">
        <v>17</v>
      </c>
      <c r="D2" s="23" t="s">
        <v>18</v>
      </c>
      <c r="E2" s="23" t="s">
        <v>19</v>
      </c>
      <c r="F2" s="23" t="s">
        <v>20</v>
      </c>
      <c r="G2" s="23" t="s">
        <v>21</v>
      </c>
      <c r="H2" s="23" t="s">
        <v>22</v>
      </c>
      <c r="I2" s="23" t="s">
        <v>23</v>
      </c>
      <c r="J2" s="23" t="s">
        <v>24</v>
      </c>
      <c r="K2" s="23" t="s">
        <v>25</v>
      </c>
      <c r="L2" s="23" t="s">
        <v>26</v>
      </c>
      <c r="M2" s="23" t="s">
        <v>27</v>
      </c>
      <c r="N2" s="23" t="s">
        <v>28</v>
      </c>
      <c r="O2" s="23" t="s">
        <v>29</v>
      </c>
      <c r="P2" s="23" t="s">
        <v>30</v>
      </c>
      <c r="Q2" s="23" t="s">
        <v>31</v>
      </c>
      <c r="R2" s="23" t="s">
        <v>32</v>
      </c>
      <c r="S2" s="23" t="s">
        <v>33</v>
      </c>
      <c r="T2" s="23" t="s">
        <v>34</v>
      </c>
      <c r="U2" s="23" t="s">
        <v>35</v>
      </c>
      <c r="V2" s="23" t="s">
        <v>36</v>
      </c>
      <c r="W2" s="23" t="s">
        <v>37</v>
      </c>
      <c r="X2" s="23" t="s">
        <v>38</v>
      </c>
      <c r="Y2" s="23" t="s">
        <v>39</v>
      </c>
      <c r="Z2" s="23" t="s">
        <v>40</v>
      </c>
      <c r="AA2" s="23" t="s">
        <v>41</v>
      </c>
      <c r="AB2" s="23" t="s">
        <v>42</v>
      </c>
      <c r="AC2" s="23" t="s">
        <v>43</v>
      </c>
      <c r="AD2" s="23" t="s">
        <v>44</v>
      </c>
      <c r="AE2" s="23" t="s">
        <v>45</v>
      </c>
      <c r="AF2" s="23" t="s">
        <v>46</v>
      </c>
      <c r="AG2" s="23" t="s">
        <v>47</v>
      </c>
      <c r="AH2" s="23" t="s">
        <v>48</v>
      </c>
      <c r="AI2" s="23" t="s">
        <v>49</v>
      </c>
      <c r="AJ2" s="23" t="s">
        <v>50</v>
      </c>
      <c r="AK2" s="23" t="s">
        <v>51</v>
      </c>
      <c r="AL2" s="23" t="s">
        <v>52</v>
      </c>
      <c r="AM2" s="23" t="s">
        <v>112</v>
      </c>
      <c r="AN2" s="23" t="s">
        <v>53</v>
      </c>
      <c r="AO2" s="23" t="s">
        <v>54</v>
      </c>
      <c r="AP2" s="23" t="s">
        <v>55</v>
      </c>
      <c r="AQ2" s="23" t="s">
        <v>56</v>
      </c>
      <c r="AR2" s="23" t="s">
        <v>57</v>
      </c>
      <c r="AS2" s="23" t="s">
        <v>58</v>
      </c>
      <c r="AT2" s="23" t="s">
        <v>59</v>
      </c>
      <c r="AU2" s="23" t="s">
        <v>60</v>
      </c>
      <c r="AV2" s="23" t="s">
        <v>61</v>
      </c>
      <c r="AW2" s="23" t="s">
        <v>62</v>
      </c>
      <c r="AX2" s="23" t="s">
        <v>63</v>
      </c>
      <c r="AY2" s="23" t="s">
        <v>64</v>
      </c>
      <c r="AZ2" s="23" t="s">
        <v>65</v>
      </c>
      <c r="BA2" s="23" t="s">
        <v>66</v>
      </c>
      <c r="BB2" s="23" t="s">
        <v>67</v>
      </c>
      <c r="BC2" s="23" t="s">
        <v>68</v>
      </c>
      <c r="BD2" s="23" t="s">
        <v>69</v>
      </c>
      <c r="BE2" s="23" t="s">
        <v>70</v>
      </c>
      <c r="BF2" s="23" t="s">
        <v>71</v>
      </c>
      <c r="BG2" s="23" t="s">
        <v>72</v>
      </c>
      <c r="BH2" s="23" t="s">
        <v>73</v>
      </c>
      <c r="BI2" s="23" t="s">
        <v>74</v>
      </c>
      <c r="BJ2" s="23" t="s">
        <v>75</v>
      </c>
      <c r="BK2" s="23" t="s">
        <v>76</v>
      </c>
      <c r="BL2" s="23" t="s">
        <v>77</v>
      </c>
      <c r="BM2" s="23" t="s">
        <v>113</v>
      </c>
      <c r="BN2" s="23" t="s">
        <v>114</v>
      </c>
      <c r="BO2" s="23" t="s">
        <v>115</v>
      </c>
      <c r="BP2" s="23" t="s">
        <v>116</v>
      </c>
      <c r="BQ2" s="23" t="s">
        <v>117</v>
      </c>
      <c r="BR2" s="23" t="s">
        <v>118</v>
      </c>
      <c r="BS2" s="23" t="s">
        <v>119</v>
      </c>
      <c r="BT2" s="23" t="s">
        <v>120</v>
      </c>
      <c r="BU2" s="23" t="s">
        <v>121</v>
      </c>
      <c r="BV2" s="23" t="s">
        <v>122</v>
      </c>
      <c r="BW2" s="23" t="s">
        <v>123</v>
      </c>
      <c r="BX2" s="23" t="s">
        <v>124</v>
      </c>
      <c r="BY2" s="23" t="s">
        <v>125</v>
      </c>
      <c r="BZ2" s="23" t="s">
        <v>126</v>
      </c>
      <c r="CA2" s="23" t="s">
        <v>127</v>
      </c>
      <c r="CB2" s="23" t="s">
        <v>128</v>
      </c>
      <c r="CC2" s="23" t="s">
        <v>129</v>
      </c>
      <c r="CD2" s="23" t="s">
        <v>130</v>
      </c>
      <c r="CE2" s="23" t="s">
        <v>131</v>
      </c>
      <c r="CF2" s="23" t="s">
        <v>132</v>
      </c>
      <c r="CG2" s="23" t="s">
        <v>133</v>
      </c>
      <c r="CH2" s="23" t="s">
        <v>134</v>
      </c>
      <c r="CI2" s="23" t="s">
        <v>135</v>
      </c>
      <c r="CJ2" s="23" t="s">
        <v>137</v>
      </c>
      <c r="CK2" s="23" t="s">
        <v>138</v>
      </c>
      <c r="CL2" s="23" t="s">
        <v>139</v>
      </c>
      <c r="CM2" s="23" t="s">
        <v>140</v>
      </c>
      <c r="CN2" s="23" t="s">
        <v>141</v>
      </c>
    </row>
    <row r="3" spans="1:92" ht="14" customHeight="1" thickBot="1" x14ac:dyDescent="0.4">
      <c r="A3" s="5" t="s">
        <v>176</v>
      </c>
      <c r="B3" s="24"/>
    </row>
    <row r="4" spans="1:92" ht="14" customHeight="1" thickBot="1" x14ac:dyDescent="0.4">
      <c r="A4" s="15" t="s">
        <v>177</v>
      </c>
      <c r="B4" s="25">
        <v>9468</v>
      </c>
      <c r="C4" s="25">
        <v>13653</v>
      </c>
      <c r="D4" s="25">
        <v>35137</v>
      </c>
      <c r="E4" s="25">
        <v>78555</v>
      </c>
      <c r="F4" s="25">
        <v>91304</v>
      </c>
      <c r="G4" s="25">
        <v>92712</v>
      </c>
      <c r="H4" s="25">
        <v>55232</v>
      </c>
      <c r="I4" s="25">
        <v>34496</v>
      </c>
      <c r="J4" s="25">
        <v>29764</v>
      </c>
      <c r="K4" s="25">
        <v>38835</v>
      </c>
      <c r="L4" s="25">
        <v>42562</v>
      </c>
      <c r="M4" s="25">
        <v>45514</v>
      </c>
      <c r="N4" s="25">
        <v>67686</v>
      </c>
      <c r="O4" s="25">
        <v>76101</v>
      </c>
      <c r="P4" s="25">
        <v>70855</v>
      </c>
      <c r="Q4" s="25">
        <v>68444</v>
      </c>
      <c r="R4" s="25">
        <v>70640</v>
      </c>
      <c r="S4" s="25">
        <v>76578</v>
      </c>
      <c r="T4" s="25">
        <v>82405</v>
      </c>
      <c r="U4" s="25">
        <v>92098</v>
      </c>
      <c r="V4" s="25">
        <v>92191</v>
      </c>
      <c r="W4" s="25">
        <v>97723</v>
      </c>
      <c r="X4" s="25">
        <v>106821</v>
      </c>
      <c r="Y4" s="25">
        <v>111316</v>
      </c>
      <c r="Z4" s="25">
        <v>118528</v>
      </c>
      <c r="AA4" s="25">
        <v>118228</v>
      </c>
      <c r="AB4" s="25">
        <v>134532</v>
      </c>
      <c r="AC4" s="25">
        <v>157464</v>
      </c>
      <c r="AD4" s="25">
        <v>178134</v>
      </c>
      <c r="AE4" s="25">
        <v>183640</v>
      </c>
      <c r="AF4" s="25">
        <v>195649</v>
      </c>
      <c r="AG4" s="25">
        <v>210172</v>
      </c>
      <c r="AH4" s="25">
        <v>230681</v>
      </c>
      <c r="AI4" s="25">
        <v>245707</v>
      </c>
      <c r="AJ4" s="25">
        <v>269359</v>
      </c>
      <c r="AK4" s="25">
        <v>332332</v>
      </c>
      <c r="AL4" s="25">
        <v>371792</v>
      </c>
      <c r="AM4" s="25">
        <v>95975</v>
      </c>
      <c r="AN4" s="25">
        <v>409218</v>
      </c>
      <c r="AO4" s="25">
        <v>458746</v>
      </c>
      <c r="AP4" s="25">
        <v>504028</v>
      </c>
      <c r="AQ4" s="25">
        <v>590941</v>
      </c>
      <c r="AR4" s="25">
        <v>678241</v>
      </c>
      <c r="AS4" s="25">
        <v>745743</v>
      </c>
      <c r="AT4" s="25">
        <v>808364</v>
      </c>
      <c r="AU4" s="25">
        <v>851805</v>
      </c>
      <c r="AV4" s="25">
        <v>946344</v>
      </c>
      <c r="AW4" s="25">
        <v>990382</v>
      </c>
      <c r="AX4" s="25">
        <v>1004017</v>
      </c>
      <c r="AY4" s="25">
        <v>1064416</v>
      </c>
      <c r="AZ4" s="25">
        <v>1143743</v>
      </c>
      <c r="BA4" s="25">
        <v>1252993</v>
      </c>
      <c r="BB4" s="25">
        <v>1324226</v>
      </c>
      <c r="BC4" s="25">
        <v>1381529</v>
      </c>
      <c r="BD4" s="25">
        <v>1409386</v>
      </c>
      <c r="BE4" s="25">
        <v>1461752</v>
      </c>
      <c r="BF4" s="25">
        <v>1515742</v>
      </c>
      <c r="BG4" s="25">
        <v>1560484</v>
      </c>
      <c r="BH4" s="25">
        <v>1601116</v>
      </c>
      <c r="BI4" s="25">
        <v>1652458</v>
      </c>
      <c r="BJ4" s="25">
        <v>1701842</v>
      </c>
      <c r="BK4" s="25">
        <v>1788950</v>
      </c>
      <c r="BL4" s="25">
        <v>1862846</v>
      </c>
      <c r="BM4" s="25">
        <v>2010894</v>
      </c>
      <c r="BN4" s="25">
        <v>2159899</v>
      </c>
      <c r="BO4" s="25">
        <v>2292841</v>
      </c>
      <c r="BP4" s="25">
        <v>2471957</v>
      </c>
      <c r="BQ4" s="25">
        <v>2655050</v>
      </c>
      <c r="BR4" s="25">
        <v>2728686</v>
      </c>
      <c r="BS4" s="25">
        <v>2982544</v>
      </c>
      <c r="BT4" s="25">
        <v>3517677</v>
      </c>
      <c r="BU4" s="25">
        <v>3457079</v>
      </c>
      <c r="BV4" s="25">
        <v>3603065</v>
      </c>
      <c r="BW4" s="25">
        <v>3526563</v>
      </c>
      <c r="BX4" s="25">
        <v>3454881</v>
      </c>
      <c r="BY4" s="25">
        <v>3506284</v>
      </c>
      <c r="BZ4" s="25">
        <v>3691850</v>
      </c>
      <c r="CA4" s="25">
        <v>3852615</v>
      </c>
      <c r="CB4" s="25">
        <v>3981634</v>
      </c>
      <c r="CC4" s="25">
        <v>4108981</v>
      </c>
      <c r="CD4" s="25">
        <v>4446952</v>
      </c>
      <c r="CE4" s="25">
        <v>6553620</v>
      </c>
      <c r="CF4" s="25">
        <v>6822461</v>
      </c>
      <c r="CG4" s="25">
        <v>6273259</v>
      </c>
      <c r="CH4" s="25">
        <v>6134672</v>
      </c>
      <c r="CI4" s="25">
        <v>6940904</v>
      </c>
      <c r="CJ4" s="25">
        <v>7265963</v>
      </c>
      <c r="CK4" s="25">
        <v>7419392</v>
      </c>
      <c r="CL4" s="25">
        <v>7696576</v>
      </c>
      <c r="CM4" s="25">
        <v>8082512</v>
      </c>
      <c r="CN4" s="25">
        <v>8312842</v>
      </c>
    </row>
    <row r="5" spans="1:92" ht="14" customHeight="1" x14ac:dyDescent="0.35">
      <c r="A5" s="15" t="s">
        <v>178</v>
      </c>
      <c r="B5" s="26">
        <v>1660</v>
      </c>
      <c r="C5" s="26">
        <v>6435</v>
      </c>
      <c r="D5" s="26">
        <v>25658</v>
      </c>
      <c r="E5" s="26">
        <v>66699</v>
      </c>
      <c r="F5" s="26">
        <v>79143</v>
      </c>
      <c r="G5" s="26">
        <v>82965</v>
      </c>
      <c r="H5" s="26">
        <v>42681</v>
      </c>
      <c r="I5" s="26">
        <v>12808</v>
      </c>
      <c r="J5" s="26">
        <v>9105</v>
      </c>
      <c r="K5" s="26">
        <v>13150</v>
      </c>
      <c r="L5" s="26">
        <v>13724</v>
      </c>
      <c r="M5" s="26">
        <v>23566</v>
      </c>
      <c r="N5" s="26">
        <v>46089</v>
      </c>
      <c r="O5" s="26">
        <v>52802</v>
      </c>
      <c r="P5" s="26">
        <v>49266</v>
      </c>
      <c r="Q5" s="26">
        <v>42729</v>
      </c>
      <c r="R5" s="26">
        <v>42523</v>
      </c>
      <c r="S5" s="26">
        <v>45430</v>
      </c>
      <c r="T5" s="26">
        <v>46815</v>
      </c>
      <c r="U5" s="26">
        <v>49015</v>
      </c>
      <c r="V5" s="26">
        <v>48130</v>
      </c>
      <c r="W5" s="26">
        <v>49601</v>
      </c>
      <c r="X5" s="26">
        <v>52345</v>
      </c>
      <c r="Y5" s="26">
        <v>53400</v>
      </c>
      <c r="Z5" s="26">
        <v>54757</v>
      </c>
      <c r="AA5" s="26">
        <v>50620</v>
      </c>
      <c r="AB5" s="26">
        <v>58111</v>
      </c>
      <c r="AC5" s="26">
        <v>71417</v>
      </c>
      <c r="AD5" s="26">
        <v>81926</v>
      </c>
      <c r="AE5" s="26">
        <v>82497</v>
      </c>
      <c r="AF5" s="26">
        <v>81692</v>
      </c>
      <c r="AG5" s="26">
        <v>78872</v>
      </c>
      <c r="AH5" s="26">
        <v>79174</v>
      </c>
      <c r="AI5" s="26">
        <v>76681</v>
      </c>
      <c r="AJ5" s="26">
        <v>79347</v>
      </c>
      <c r="AK5" s="26">
        <v>86509</v>
      </c>
      <c r="AL5" s="26">
        <v>89619</v>
      </c>
      <c r="AM5" s="26">
        <v>22269</v>
      </c>
      <c r="AN5" s="26">
        <v>97241</v>
      </c>
      <c r="AO5" s="26">
        <v>104495</v>
      </c>
      <c r="AP5" s="26">
        <v>116342</v>
      </c>
      <c r="AQ5" s="26">
        <v>133995</v>
      </c>
      <c r="AR5" s="26">
        <v>157513</v>
      </c>
      <c r="AS5" s="26">
        <v>185309</v>
      </c>
      <c r="AT5" s="26">
        <v>209903</v>
      </c>
      <c r="AU5" s="26">
        <v>227411</v>
      </c>
      <c r="AV5" s="26">
        <v>252743</v>
      </c>
      <c r="AW5" s="26">
        <v>273373</v>
      </c>
      <c r="AX5" s="26">
        <v>281996</v>
      </c>
      <c r="AY5" s="26">
        <v>290360</v>
      </c>
      <c r="AZ5" s="26">
        <v>303555</v>
      </c>
      <c r="BA5" s="26">
        <v>299321</v>
      </c>
      <c r="BB5" s="26">
        <v>273285</v>
      </c>
      <c r="BC5" s="26">
        <v>298346</v>
      </c>
      <c r="BD5" s="26">
        <v>291084</v>
      </c>
      <c r="BE5" s="26">
        <v>281640</v>
      </c>
      <c r="BF5" s="26">
        <v>272063</v>
      </c>
      <c r="BG5" s="26">
        <v>265748</v>
      </c>
      <c r="BH5" s="26">
        <v>270502</v>
      </c>
      <c r="BI5" s="26">
        <v>268194</v>
      </c>
      <c r="BJ5" s="26">
        <v>274769</v>
      </c>
      <c r="BK5" s="26">
        <v>294363</v>
      </c>
      <c r="BL5" s="26">
        <v>304732</v>
      </c>
      <c r="BM5" s="26">
        <v>348456</v>
      </c>
      <c r="BN5" s="26">
        <v>404733</v>
      </c>
      <c r="BO5" s="26">
        <v>455813</v>
      </c>
      <c r="BP5" s="26">
        <v>495294</v>
      </c>
      <c r="BQ5" s="26">
        <v>521820</v>
      </c>
      <c r="BR5" s="26">
        <v>551258</v>
      </c>
      <c r="BS5" s="26">
        <v>616066</v>
      </c>
      <c r="BT5" s="26">
        <v>661012</v>
      </c>
      <c r="BU5" s="26">
        <v>693485</v>
      </c>
      <c r="BV5" s="26">
        <v>705554</v>
      </c>
      <c r="BW5" s="26">
        <v>677852</v>
      </c>
      <c r="BX5" s="26">
        <v>633446</v>
      </c>
      <c r="BY5" s="26">
        <v>603457</v>
      </c>
      <c r="BZ5" s="26">
        <v>589659</v>
      </c>
      <c r="CA5" s="26">
        <v>593372</v>
      </c>
      <c r="CB5" s="26">
        <v>598723</v>
      </c>
      <c r="CC5" s="26">
        <v>631251</v>
      </c>
      <c r="CD5" s="26">
        <v>685707</v>
      </c>
      <c r="CE5" s="26">
        <v>724588</v>
      </c>
      <c r="CF5" s="26">
        <v>753897</v>
      </c>
      <c r="CG5" s="26">
        <v>765649</v>
      </c>
      <c r="CH5" s="26">
        <v>820263</v>
      </c>
      <c r="CI5" s="26">
        <v>907728</v>
      </c>
      <c r="CJ5" s="26">
        <v>926763</v>
      </c>
      <c r="CK5" s="26">
        <v>932953</v>
      </c>
      <c r="CL5" s="26">
        <v>947240</v>
      </c>
      <c r="CM5" s="26">
        <v>967053</v>
      </c>
      <c r="CN5" s="26">
        <v>988661</v>
      </c>
    </row>
    <row r="6" spans="1:92" ht="14" customHeight="1" x14ac:dyDescent="0.35">
      <c r="A6" s="15" t="s">
        <v>179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</row>
    <row r="7" spans="1:92" ht="14" customHeight="1" x14ac:dyDescent="0.35">
      <c r="A7" s="27" t="s">
        <v>180</v>
      </c>
      <c r="B7" s="26">
        <v>2071</v>
      </c>
      <c r="C7" s="26">
        <v>2460</v>
      </c>
      <c r="D7" s="26">
        <v>2456</v>
      </c>
      <c r="E7" s="26">
        <v>2414</v>
      </c>
      <c r="F7" s="26">
        <v>2331</v>
      </c>
      <c r="G7" s="26">
        <v>2387</v>
      </c>
      <c r="H7" s="26">
        <v>5828</v>
      </c>
      <c r="I7" s="26">
        <v>9691</v>
      </c>
      <c r="J7" s="26">
        <v>8982</v>
      </c>
      <c r="K7" s="26">
        <v>9903</v>
      </c>
      <c r="L7" s="26">
        <v>13508</v>
      </c>
      <c r="M7" s="26">
        <v>10411</v>
      </c>
      <c r="N7" s="26">
        <v>11098</v>
      </c>
      <c r="O7" s="26">
        <v>11054</v>
      </c>
      <c r="P7" s="26">
        <v>12259</v>
      </c>
      <c r="Q7" s="26">
        <v>14163</v>
      </c>
      <c r="R7" s="26">
        <v>15216</v>
      </c>
      <c r="S7" s="26">
        <v>17091</v>
      </c>
      <c r="T7" s="26">
        <v>20959</v>
      </c>
      <c r="U7" s="26">
        <v>22844</v>
      </c>
      <c r="V7" s="26">
        <v>24258</v>
      </c>
      <c r="W7" s="26">
        <v>27638</v>
      </c>
      <c r="X7" s="26">
        <v>29426</v>
      </c>
      <c r="Y7" s="26">
        <v>31592</v>
      </c>
      <c r="Z7" s="26">
        <v>32821</v>
      </c>
      <c r="AA7" s="26">
        <v>33441</v>
      </c>
      <c r="AB7" s="26">
        <v>37629</v>
      </c>
      <c r="AC7" s="26">
        <v>43845</v>
      </c>
      <c r="AD7" s="26">
        <v>50498</v>
      </c>
      <c r="AE7" s="26">
        <v>57842</v>
      </c>
      <c r="AF7" s="26">
        <v>65372</v>
      </c>
      <c r="AG7" s="26">
        <v>80925</v>
      </c>
      <c r="AH7" s="26">
        <v>93281</v>
      </c>
      <c r="AI7" s="26">
        <v>104887</v>
      </c>
      <c r="AJ7" s="26">
        <v>121020</v>
      </c>
      <c r="AK7" s="26">
        <v>154717</v>
      </c>
      <c r="AL7" s="26">
        <v>181795</v>
      </c>
      <c r="AM7" s="26">
        <v>45781</v>
      </c>
      <c r="AN7" s="26">
        <v>198048</v>
      </c>
      <c r="AO7" s="26">
        <v>213026</v>
      </c>
      <c r="AP7" s="26">
        <v>236125</v>
      </c>
      <c r="AQ7" s="26">
        <v>280404</v>
      </c>
      <c r="AR7" s="26">
        <v>328516</v>
      </c>
      <c r="AS7" s="26">
        <v>361384</v>
      </c>
      <c r="AT7" s="26">
        <v>401567</v>
      </c>
      <c r="AU7" s="26">
        <v>413337</v>
      </c>
      <c r="AV7" s="26">
        <v>452028</v>
      </c>
      <c r="AW7" s="26">
        <v>458280</v>
      </c>
      <c r="AX7" s="26">
        <v>479078</v>
      </c>
      <c r="AY7" s="26">
        <v>510022</v>
      </c>
      <c r="AZ7" s="26">
        <v>545753</v>
      </c>
      <c r="BA7" s="26">
        <v>592381</v>
      </c>
      <c r="BB7" s="26">
        <v>659399</v>
      </c>
      <c r="BC7" s="26">
        <v>738524</v>
      </c>
      <c r="BD7" s="26">
        <v>795321</v>
      </c>
      <c r="BE7" s="26">
        <v>834816</v>
      </c>
      <c r="BF7" s="26">
        <v>888403</v>
      </c>
      <c r="BG7" s="26">
        <v>920414</v>
      </c>
      <c r="BH7" s="26">
        <v>964085</v>
      </c>
      <c r="BI7" s="26">
        <v>992445</v>
      </c>
      <c r="BJ7" s="26">
        <v>1013371</v>
      </c>
      <c r="BK7" s="26">
        <v>1067361</v>
      </c>
      <c r="BL7" s="26">
        <v>1141399</v>
      </c>
      <c r="BM7" s="26">
        <v>1257934</v>
      </c>
      <c r="BN7" s="26">
        <v>1365932</v>
      </c>
      <c r="BO7" s="26">
        <v>1420103</v>
      </c>
      <c r="BP7" s="26">
        <v>1511901</v>
      </c>
      <c r="BQ7" s="26">
        <v>1611667</v>
      </c>
      <c r="BR7" s="26">
        <v>1701188</v>
      </c>
      <c r="BS7" s="26">
        <v>1841304</v>
      </c>
      <c r="BT7" s="26">
        <v>2111962</v>
      </c>
      <c r="BU7" s="26">
        <v>2305906</v>
      </c>
      <c r="BV7" s="26">
        <v>2366734</v>
      </c>
      <c r="BW7" s="26">
        <v>2315592</v>
      </c>
      <c r="BX7" s="26">
        <v>2404994</v>
      </c>
      <c r="BY7" s="26">
        <v>2507700</v>
      </c>
      <c r="BZ7" s="26">
        <v>2653822</v>
      </c>
      <c r="CA7" s="26">
        <v>2776660</v>
      </c>
      <c r="CB7" s="26">
        <v>2871674</v>
      </c>
      <c r="CC7" s="26">
        <v>2893060</v>
      </c>
      <c r="CD7" s="26">
        <v>3114701</v>
      </c>
      <c r="CE7" s="26">
        <v>4216729</v>
      </c>
      <c r="CF7" s="26">
        <v>4628905</v>
      </c>
      <c r="CG7" s="26">
        <v>4525073</v>
      </c>
      <c r="CH7" s="26">
        <v>4337599</v>
      </c>
      <c r="CI7" s="26">
        <v>4438390</v>
      </c>
      <c r="CJ7" s="26">
        <v>4842006</v>
      </c>
      <c r="CK7" s="26">
        <v>4953891</v>
      </c>
      <c r="CL7" s="26">
        <v>5217450</v>
      </c>
      <c r="CM7" s="26">
        <v>5615731</v>
      </c>
      <c r="CN7" s="26">
        <v>5736724</v>
      </c>
    </row>
    <row r="8" spans="1:92" ht="14" customHeight="1" x14ac:dyDescent="0.35">
      <c r="A8" s="28" t="s">
        <v>181</v>
      </c>
      <c r="B8" s="26">
        <v>1774</v>
      </c>
      <c r="C8" s="26">
        <v>2104</v>
      </c>
      <c r="D8" s="26">
        <v>2046</v>
      </c>
      <c r="E8" s="26">
        <v>1984</v>
      </c>
      <c r="F8" s="26">
        <v>1822</v>
      </c>
      <c r="G8" s="26">
        <v>1894</v>
      </c>
      <c r="H8" s="26">
        <v>5309</v>
      </c>
      <c r="I8" s="26">
        <v>8560</v>
      </c>
      <c r="J8" s="26">
        <v>8101</v>
      </c>
      <c r="K8" s="26">
        <v>8851</v>
      </c>
      <c r="L8" s="26">
        <v>12192</v>
      </c>
      <c r="M8" s="26">
        <v>8979</v>
      </c>
      <c r="N8" s="26">
        <v>9648</v>
      </c>
      <c r="O8" s="26">
        <v>9454</v>
      </c>
      <c r="P8" s="26">
        <v>10557</v>
      </c>
      <c r="Q8" s="26">
        <v>12465</v>
      </c>
      <c r="R8" s="26">
        <v>13485</v>
      </c>
      <c r="S8" s="26">
        <v>15215</v>
      </c>
      <c r="T8" s="26">
        <v>18728</v>
      </c>
      <c r="U8" s="26">
        <v>20332</v>
      </c>
      <c r="V8" s="26">
        <v>21632</v>
      </c>
      <c r="W8" s="26">
        <v>24862</v>
      </c>
      <c r="X8" s="26">
        <v>26311</v>
      </c>
      <c r="Y8" s="26">
        <v>28128</v>
      </c>
      <c r="Z8" s="26">
        <v>29072</v>
      </c>
      <c r="AA8" s="26">
        <v>29527</v>
      </c>
      <c r="AB8" s="26">
        <v>33126</v>
      </c>
      <c r="AC8" s="26">
        <v>38817</v>
      </c>
      <c r="AD8" s="26">
        <v>44152</v>
      </c>
      <c r="AE8" s="26">
        <v>50318</v>
      </c>
      <c r="AF8" s="26">
        <v>56299</v>
      </c>
      <c r="AG8" s="26">
        <v>70083</v>
      </c>
      <c r="AH8" s="26">
        <v>79022</v>
      </c>
      <c r="AI8" s="26">
        <v>90726</v>
      </c>
      <c r="AJ8" s="26">
        <v>105891</v>
      </c>
      <c r="AK8" s="26">
        <v>137568</v>
      </c>
      <c r="AL8" s="26">
        <v>161231</v>
      </c>
      <c r="AM8" s="26">
        <v>40569</v>
      </c>
      <c r="AN8" s="26">
        <v>174700</v>
      </c>
      <c r="AO8" s="26">
        <v>187738</v>
      </c>
      <c r="AP8" s="26">
        <v>208059</v>
      </c>
      <c r="AQ8" s="26">
        <v>247320</v>
      </c>
      <c r="AR8" s="26">
        <v>289497</v>
      </c>
      <c r="AS8" s="26">
        <v>321718</v>
      </c>
      <c r="AT8" s="26">
        <v>358076</v>
      </c>
      <c r="AU8" s="26">
        <v>366793</v>
      </c>
      <c r="AV8" s="26">
        <v>401304</v>
      </c>
      <c r="AW8" s="26">
        <v>403205</v>
      </c>
      <c r="AX8" s="26">
        <v>420493</v>
      </c>
      <c r="AY8" s="26">
        <v>446524</v>
      </c>
      <c r="AZ8" s="26">
        <v>476898</v>
      </c>
      <c r="BA8" s="26">
        <v>513503</v>
      </c>
      <c r="BB8" s="26">
        <v>564614</v>
      </c>
      <c r="BC8" s="26">
        <v>623665</v>
      </c>
      <c r="BD8" s="26">
        <v>668018</v>
      </c>
      <c r="BE8" s="26">
        <v>695641</v>
      </c>
      <c r="BF8" s="26">
        <v>738141</v>
      </c>
      <c r="BG8" s="26">
        <v>767691</v>
      </c>
      <c r="BH8" s="26">
        <v>808002</v>
      </c>
      <c r="BI8" s="26">
        <v>825229</v>
      </c>
      <c r="BJ8" s="26">
        <v>833929</v>
      </c>
      <c r="BK8" s="26">
        <v>876629</v>
      </c>
      <c r="BL8" s="26">
        <v>929273</v>
      </c>
      <c r="BM8" s="26">
        <v>1021829</v>
      </c>
      <c r="BN8" s="26">
        <v>1110460</v>
      </c>
      <c r="BO8" s="26">
        <v>1149043</v>
      </c>
      <c r="BP8" s="26">
        <v>1228961</v>
      </c>
      <c r="BQ8" s="26">
        <v>1329885</v>
      </c>
      <c r="BR8" s="26">
        <v>1407719</v>
      </c>
      <c r="BS8" s="26">
        <v>1531316</v>
      </c>
      <c r="BT8" s="26">
        <v>1745901</v>
      </c>
      <c r="BU8" s="26">
        <v>1906693</v>
      </c>
      <c r="BV8" s="26">
        <v>1966473</v>
      </c>
      <c r="BW8" s="26">
        <v>1947808</v>
      </c>
      <c r="BX8" s="26">
        <v>2023537</v>
      </c>
      <c r="BY8" s="26">
        <v>2090825</v>
      </c>
      <c r="BZ8" s="26">
        <v>2186330</v>
      </c>
      <c r="CA8" s="26">
        <v>2276763</v>
      </c>
      <c r="CB8" s="26">
        <v>2360015</v>
      </c>
      <c r="CC8" s="26">
        <v>2363647</v>
      </c>
      <c r="CD8" s="26">
        <v>2561537</v>
      </c>
      <c r="CE8" s="26">
        <v>3604208</v>
      </c>
      <c r="CF8" s="26">
        <v>3934924</v>
      </c>
      <c r="CG8" s="26">
        <v>3729758</v>
      </c>
      <c r="CH8" s="26">
        <v>3515794</v>
      </c>
      <c r="CI8" s="26">
        <v>3660791</v>
      </c>
      <c r="CJ8" s="26">
        <v>4034087</v>
      </c>
      <c r="CK8" s="26">
        <v>4094829</v>
      </c>
      <c r="CL8" s="26">
        <v>4295435</v>
      </c>
      <c r="CM8" s="26">
        <v>4632162</v>
      </c>
      <c r="CN8" s="26">
        <v>4697353</v>
      </c>
    </row>
    <row r="9" spans="1:92" ht="14" customHeight="1" x14ac:dyDescent="0.35">
      <c r="A9" s="28" t="s">
        <v>182</v>
      </c>
      <c r="B9" s="26">
        <v>298</v>
      </c>
      <c r="C9" s="26">
        <v>356</v>
      </c>
      <c r="D9" s="26">
        <v>410</v>
      </c>
      <c r="E9" s="26">
        <v>430</v>
      </c>
      <c r="F9" s="26">
        <v>509</v>
      </c>
      <c r="G9" s="26">
        <v>493</v>
      </c>
      <c r="H9" s="26">
        <v>518</v>
      </c>
      <c r="I9" s="26">
        <v>1131</v>
      </c>
      <c r="J9" s="26">
        <v>881</v>
      </c>
      <c r="K9" s="26">
        <v>1052</v>
      </c>
      <c r="L9" s="26">
        <v>1316</v>
      </c>
      <c r="M9" s="26">
        <v>1432</v>
      </c>
      <c r="N9" s="26">
        <v>1450</v>
      </c>
      <c r="O9" s="26">
        <v>1600</v>
      </c>
      <c r="P9" s="26">
        <v>1702</v>
      </c>
      <c r="Q9" s="26">
        <v>1698</v>
      </c>
      <c r="R9" s="26">
        <v>1731</v>
      </c>
      <c r="S9" s="26">
        <v>1876</v>
      </c>
      <c r="T9" s="26">
        <v>2232</v>
      </c>
      <c r="U9" s="26">
        <v>2512</v>
      </c>
      <c r="V9" s="26">
        <v>2625</v>
      </c>
      <c r="W9" s="26">
        <v>2775</v>
      </c>
      <c r="X9" s="26">
        <v>3114</v>
      </c>
      <c r="Y9" s="26">
        <v>3464</v>
      </c>
      <c r="Z9" s="26">
        <v>3748</v>
      </c>
      <c r="AA9" s="26">
        <v>3914</v>
      </c>
      <c r="AB9" s="26">
        <v>4503</v>
      </c>
      <c r="AC9" s="26">
        <v>5028</v>
      </c>
      <c r="AD9" s="26">
        <v>6346</v>
      </c>
      <c r="AE9" s="26">
        <v>7524</v>
      </c>
      <c r="AF9" s="26">
        <v>9074</v>
      </c>
      <c r="AG9" s="26">
        <v>10841</v>
      </c>
      <c r="AH9" s="26">
        <v>14259</v>
      </c>
      <c r="AI9" s="26">
        <v>14161</v>
      </c>
      <c r="AJ9" s="26">
        <v>15129</v>
      </c>
      <c r="AK9" s="26">
        <v>17149</v>
      </c>
      <c r="AL9" s="26">
        <v>20563</v>
      </c>
      <c r="AM9" s="26">
        <v>5212</v>
      </c>
      <c r="AN9" s="26">
        <v>23348</v>
      </c>
      <c r="AO9" s="26">
        <v>25288</v>
      </c>
      <c r="AP9" s="26">
        <v>28066</v>
      </c>
      <c r="AQ9" s="26">
        <v>33084</v>
      </c>
      <c r="AR9" s="26">
        <v>39019</v>
      </c>
      <c r="AS9" s="26">
        <v>39666</v>
      </c>
      <c r="AT9" s="26">
        <v>43491</v>
      </c>
      <c r="AU9" s="26">
        <v>46544</v>
      </c>
      <c r="AV9" s="26">
        <v>50723</v>
      </c>
      <c r="AW9" s="26">
        <v>55075</v>
      </c>
      <c r="AX9" s="26">
        <v>58585</v>
      </c>
      <c r="AY9" s="26">
        <v>63498</v>
      </c>
      <c r="AZ9" s="26">
        <v>68855</v>
      </c>
      <c r="BA9" s="26">
        <v>78878</v>
      </c>
      <c r="BB9" s="26">
        <v>94786</v>
      </c>
      <c r="BC9" s="26">
        <v>114860</v>
      </c>
      <c r="BD9" s="26">
        <v>127303</v>
      </c>
      <c r="BE9" s="26">
        <v>139176</v>
      </c>
      <c r="BF9" s="26">
        <v>150262</v>
      </c>
      <c r="BG9" s="26">
        <v>152723</v>
      </c>
      <c r="BH9" s="26">
        <v>156083</v>
      </c>
      <c r="BI9" s="26">
        <v>167216</v>
      </c>
      <c r="BJ9" s="26">
        <v>179442</v>
      </c>
      <c r="BK9" s="26">
        <v>190732</v>
      </c>
      <c r="BL9" s="26">
        <v>212126</v>
      </c>
      <c r="BM9" s="26">
        <v>236105</v>
      </c>
      <c r="BN9" s="26">
        <v>255472</v>
      </c>
      <c r="BO9" s="26">
        <v>271060</v>
      </c>
      <c r="BP9" s="26">
        <v>282940</v>
      </c>
      <c r="BQ9" s="26">
        <v>281782</v>
      </c>
      <c r="BR9" s="26">
        <v>293469</v>
      </c>
      <c r="BS9" s="26">
        <v>309988</v>
      </c>
      <c r="BT9" s="26">
        <v>366061</v>
      </c>
      <c r="BU9" s="26">
        <v>399213</v>
      </c>
      <c r="BV9" s="26">
        <v>400261</v>
      </c>
      <c r="BW9" s="26">
        <v>367784</v>
      </c>
      <c r="BX9" s="26">
        <v>381457</v>
      </c>
      <c r="BY9" s="26">
        <v>416875</v>
      </c>
      <c r="BZ9" s="26">
        <v>467492</v>
      </c>
      <c r="CA9" s="26">
        <v>499897</v>
      </c>
      <c r="CB9" s="26">
        <v>511659</v>
      </c>
      <c r="CC9" s="26">
        <v>529413</v>
      </c>
      <c r="CD9" s="26">
        <v>553164</v>
      </c>
      <c r="CE9" s="26">
        <v>612521</v>
      </c>
      <c r="CF9" s="26">
        <v>693981</v>
      </c>
      <c r="CG9" s="26">
        <v>795315</v>
      </c>
      <c r="CH9" s="26">
        <v>821805</v>
      </c>
      <c r="CI9" s="26">
        <v>777599</v>
      </c>
      <c r="CJ9" s="26">
        <v>807919</v>
      </c>
      <c r="CK9" s="26">
        <v>859062</v>
      </c>
      <c r="CL9" s="26">
        <v>922015</v>
      </c>
      <c r="CM9" s="26">
        <v>983569</v>
      </c>
      <c r="CN9" s="26">
        <v>1039371</v>
      </c>
    </row>
    <row r="10" spans="1:92" ht="14" customHeight="1" x14ac:dyDescent="0.35">
      <c r="A10" s="27" t="s">
        <v>183</v>
      </c>
      <c r="B10" s="26">
        <v>574</v>
      </c>
      <c r="C10" s="26">
        <v>491</v>
      </c>
      <c r="D10" s="26">
        <v>482</v>
      </c>
      <c r="E10" s="26">
        <v>484</v>
      </c>
      <c r="F10" s="26">
        <v>401</v>
      </c>
      <c r="G10" s="26">
        <v>366</v>
      </c>
      <c r="H10" s="26">
        <v>300</v>
      </c>
      <c r="I10" s="26">
        <v>473</v>
      </c>
      <c r="J10" s="26">
        <v>731</v>
      </c>
      <c r="K10" s="26">
        <v>824</v>
      </c>
      <c r="L10" s="26">
        <v>937</v>
      </c>
      <c r="M10" s="26">
        <v>855</v>
      </c>
      <c r="N10" s="26">
        <v>982</v>
      </c>
      <c r="O10" s="26">
        <v>1222</v>
      </c>
      <c r="P10" s="26">
        <v>1340</v>
      </c>
      <c r="Q10" s="26">
        <v>1499</v>
      </c>
      <c r="R10" s="26">
        <v>1820</v>
      </c>
      <c r="S10" s="26">
        <v>2089</v>
      </c>
      <c r="T10" s="26">
        <v>2659</v>
      </c>
      <c r="U10" s="26">
        <v>3940</v>
      </c>
      <c r="V10" s="26">
        <v>4389</v>
      </c>
      <c r="W10" s="26">
        <v>4339</v>
      </c>
      <c r="X10" s="26">
        <v>4795</v>
      </c>
      <c r="Y10" s="26">
        <v>5097</v>
      </c>
      <c r="Z10" s="26">
        <v>6381</v>
      </c>
      <c r="AA10" s="26">
        <v>6962</v>
      </c>
      <c r="AB10" s="26">
        <v>8359</v>
      </c>
      <c r="AC10" s="26">
        <v>10178</v>
      </c>
      <c r="AD10" s="26">
        <v>12177</v>
      </c>
      <c r="AE10" s="26">
        <v>12605</v>
      </c>
      <c r="AF10" s="26">
        <v>14954</v>
      </c>
      <c r="AG10" s="26">
        <v>17223</v>
      </c>
      <c r="AH10" s="26">
        <v>20070</v>
      </c>
      <c r="AI10" s="26">
        <v>27629</v>
      </c>
      <c r="AJ10" s="26">
        <v>28164</v>
      </c>
      <c r="AK10" s="26">
        <v>32569</v>
      </c>
      <c r="AL10" s="26">
        <v>38441</v>
      </c>
      <c r="AM10" s="26">
        <v>10693</v>
      </c>
      <c r="AN10" s="26">
        <v>44971</v>
      </c>
      <c r="AO10" s="26">
        <v>52541</v>
      </c>
      <c r="AP10" s="26">
        <v>55191</v>
      </c>
      <c r="AQ10" s="26">
        <v>58208</v>
      </c>
      <c r="AR10" s="26">
        <v>55610</v>
      </c>
      <c r="AS10" s="26">
        <v>48400</v>
      </c>
      <c r="AT10" s="26">
        <v>48871</v>
      </c>
      <c r="AU10" s="26">
        <v>50913</v>
      </c>
      <c r="AV10" s="26">
        <v>54972</v>
      </c>
      <c r="AW10" s="26">
        <v>57080</v>
      </c>
      <c r="AX10" s="26">
        <v>49622</v>
      </c>
      <c r="AY10" s="26">
        <v>51656</v>
      </c>
      <c r="AZ10" s="26">
        <v>52820</v>
      </c>
      <c r="BA10" s="26">
        <v>56206</v>
      </c>
      <c r="BB10" s="26">
        <v>59548</v>
      </c>
      <c r="BC10" s="26">
        <v>62887</v>
      </c>
      <c r="BD10" s="26">
        <v>66157</v>
      </c>
      <c r="BE10" s="26">
        <v>71251</v>
      </c>
      <c r="BF10" s="26">
        <v>74661</v>
      </c>
      <c r="BG10" s="26">
        <v>75050</v>
      </c>
      <c r="BH10" s="26">
        <v>78077</v>
      </c>
      <c r="BI10" s="26">
        <v>78900</v>
      </c>
      <c r="BJ10" s="26">
        <v>88443</v>
      </c>
      <c r="BK10" s="26">
        <v>95140</v>
      </c>
      <c r="BL10" s="26">
        <v>106369</v>
      </c>
      <c r="BM10" s="26">
        <v>116699</v>
      </c>
      <c r="BN10" s="26">
        <v>133070</v>
      </c>
      <c r="BO10" s="26">
        <v>136452</v>
      </c>
      <c r="BP10" s="26">
        <v>145076</v>
      </c>
      <c r="BQ10" s="26">
        <v>152315</v>
      </c>
      <c r="BR10" s="26">
        <v>150328</v>
      </c>
      <c r="BS10" s="26">
        <v>151328</v>
      </c>
      <c r="BT10" s="26">
        <v>171930</v>
      </c>
      <c r="BU10" s="26">
        <v>209177</v>
      </c>
      <c r="BV10" s="26">
        <v>206509</v>
      </c>
      <c r="BW10" s="26">
        <v>176789</v>
      </c>
      <c r="BX10" s="26">
        <v>164721</v>
      </c>
      <c r="BY10" s="26">
        <v>160103</v>
      </c>
      <c r="BZ10" s="26">
        <v>156865</v>
      </c>
      <c r="CA10" s="26">
        <v>160939</v>
      </c>
      <c r="CB10" s="26">
        <v>163053</v>
      </c>
      <c r="CC10" s="26">
        <v>167094</v>
      </c>
      <c r="CD10" s="26">
        <v>167976</v>
      </c>
      <c r="CE10" s="26">
        <v>216572</v>
      </c>
      <c r="CF10" s="26">
        <v>551299</v>
      </c>
      <c r="CG10" s="26">
        <v>398028</v>
      </c>
      <c r="CH10" s="26">
        <v>261549</v>
      </c>
      <c r="CI10" s="26">
        <v>329971</v>
      </c>
      <c r="CJ10" s="26">
        <v>287396</v>
      </c>
      <c r="CK10" s="26">
        <v>301140</v>
      </c>
      <c r="CL10" s="26">
        <v>288874</v>
      </c>
      <c r="CM10" s="26">
        <v>264739</v>
      </c>
      <c r="CN10" s="26">
        <v>256376</v>
      </c>
    </row>
    <row r="11" spans="1:92" ht="14" customHeight="1" x14ac:dyDescent="0.35">
      <c r="A11" s="27" t="s">
        <v>184</v>
      </c>
      <c r="B11" s="26">
        <v>899</v>
      </c>
      <c r="C11" s="26">
        <v>943</v>
      </c>
      <c r="D11" s="26">
        <v>1052</v>
      </c>
      <c r="E11" s="26">
        <v>1529</v>
      </c>
      <c r="F11" s="26">
        <v>2219</v>
      </c>
      <c r="G11" s="26">
        <v>3112</v>
      </c>
      <c r="H11" s="26">
        <v>4111</v>
      </c>
      <c r="I11" s="26">
        <v>4204</v>
      </c>
      <c r="J11" s="26">
        <v>4341</v>
      </c>
      <c r="K11" s="26">
        <v>4523</v>
      </c>
      <c r="L11" s="26">
        <v>4812</v>
      </c>
      <c r="M11" s="26">
        <v>4665</v>
      </c>
      <c r="N11" s="26">
        <v>4701</v>
      </c>
      <c r="O11" s="26">
        <v>5156</v>
      </c>
      <c r="P11" s="26">
        <v>4811</v>
      </c>
      <c r="Q11" s="26">
        <v>4850</v>
      </c>
      <c r="R11" s="26">
        <v>5079</v>
      </c>
      <c r="S11" s="26">
        <v>5354</v>
      </c>
      <c r="T11" s="26">
        <v>5604</v>
      </c>
      <c r="U11" s="26">
        <v>5762</v>
      </c>
      <c r="V11" s="26">
        <v>6947</v>
      </c>
      <c r="W11" s="26">
        <v>6716</v>
      </c>
      <c r="X11" s="26">
        <v>6889</v>
      </c>
      <c r="Y11" s="26">
        <v>7740</v>
      </c>
      <c r="Z11" s="26">
        <v>8199</v>
      </c>
      <c r="AA11" s="26">
        <v>8591</v>
      </c>
      <c r="AB11" s="26">
        <v>9386</v>
      </c>
      <c r="AC11" s="26">
        <v>10268</v>
      </c>
      <c r="AD11" s="26">
        <v>11090</v>
      </c>
      <c r="AE11" s="26">
        <v>12699</v>
      </c>
      <c r="AF11" s="26">
        <v>14380</v>
      </c>
      <c r="AG11" s="26">
        <v>14841</v>
      </c>
      <c r="AH11" s="26">
        <v>15478</v>
      </c>
      <c r="AI11" s="26">
        <v>17349</v>
      </c>
      <c r="AJ11" s="26">
        <v>21449</v>
      </c>
      <c r="AK11" s="26">
        <v>23244</v>
      </c>
      <c r="AL11" s="26">
        <v>26727</v>
      </c>
      <c r="AM11" s="26">
        <v>6949</v>
      </c>
      <c r="AN11" s="26">
        <v>29901</v>
      </c>
      <c r="AO11" s="26">
        <v>35458</v>
      </c>
      <c r="AP11" s="26">
        <v>42633</v>
      </c>
      <c r="AQ11" s="26">
        <v>52533</v>
      </c>
      <c r="AR11" s="26">
        <v>68766</v>
      </c>
      <c r="AS11" s="26">
        <v>85032</v>
      </c>
      <c r="AT11" s="26">
        <v>89808</v>
      </c>
      <c r="AU11" s="26">
        <v>111102</v>
      </c>
      <c r="AV11" s="26">
        <v>129478</v>
      </c>
      <c r="AW11" s="26">
        <v>136017</v>
      </c>
      <c r="AX11" s="26">
        <v>138611</v>
      </c>
      <c r="AY11" s="26">
        <v>151803</v>
      </c>
      <c r="AZ11" s="26">
        <v>168981</v>
      </c>
      <c r="BA11" s="26">
        <v>184347</v>
      </c>
      <c r="BB11" s="26">
        <v>194448</v>
      </c>
      <c r="BC11" s="26">
        <v>199344</v>
      </c>
      <c r="BD11" s="26">
        <v>198713</v>
      </c>
      <c r="BE11" s="26">
        <v>202932</v>
      </c>
      <c r="BF11" s="26">
        <v>232134</v>
      </c>
      <c r="BG11" s="26">
        <v>241053</v>
      </c>
      <c r="BH11" s="26">
        <v>243984</v>
      </c>
      <c r="BI11" s="26">
        <v>241118</v>
      </c>
      <c r="BJ11" s="26">
        <v>229755</v>
      </c>
      <c r="BK11" s="26">
        <v>222949</v>
      </c>
      <c r="BL11" s="26">
        <v>206167</v>
      </c>
      <c r="BM11" s="26">
        <v>170949</v>
      </c>
      <c r="BN11" s="26">
        <v>153073</v>
      </c>
      <c r="BO11" s="26">
        <v>160245</v>
      </c>
      <c r="BP11" s="26">
        <v>183986</v>
      </c>
      <c r="BQ11" s="26">
        <v>226603</v>
      </c>
      <c r="BR11" s="26">
        <v>237109</v>
      </c>
      <c r="BS11" s="26">
        <v>252757</v>
      </c>
      <c r="BT11" s="26">
        <v>186902</v>
      </c>
      <c r="BU11" s="26">
        <v>196194</v>
      </c>
      <c r="BV11" s="26">
        <v>229962</v>
      </c>
      <c r="BW11" s="26">
        <v>220408</v>
      </c>
      <c r="BX11" s="26">
        <v>220885</v>
      </c>
      <c r="BY11" s="26">
        <v>228956</v>
      </c>
      <c r="BZ11" s="26">
        <v>223181</v>
      </c>
      <c r="CA11" s="26">
        <v>240033</v>
      </c>
      <c r="CB11" s="26">
        <v>262551</v>
      </c>
      <c r="CC11" s="26">
        <v>324975</v>
      </c>
      <c r="CD11" s="26">
        <v>375158</v>
      </c>
      <c r="CE11" s="26">
        <v>345470</v>
      </c>
      <c r="CF11" s="26">
        <v>352338</v>
      </c>
      <c r="CG11" s="26">
        <v>475887</v>
      </c>
      <c r="CH11" s="26">
        <v>658267</v>
      </c>
      <c r="CI11" s="26">
        <v>888597</v>
      </c>
      <c r="CJ11" s="26">
        <v>965470</v>
      </c>
      <c r="CK11" s="26">
        <v>1013393</v>
      </c>
      <c r="CL11" s="26">
        <v>1072446</v>
      </c>
      <c r="CM11" s="26">
        <v>1135665</v>
      </c>
      <c r="CN11" s="26">
        <v>1190392</v>
      </c>
    </row>
    <row r="12" spans="1:92" ht="14" customHeight="1" x14ac:dyDescent="0.35">
      <c r="A12" s="27" t="s">
        <v>185</v>
      </c>
      <c r="B12" s="26">
        <v>4581</v>
      </c>
      <c r="C12" s="26">
        <v>3871</v>
      </c>
      <c r="D12" s="26">
        <v>6383</v>
      </c>
      <c r="E12" s="26">
        <v>8650</v>
      </c>
      <c r="F12" s="26">
        <v>8530</v>
      </c>
      <c r="G12" s="26">
        <v>5271</v>
      </c>
      <c r="H12" s="26">
        <v>3780</v>
      </c>
      <c r="I12" s="26">
        <v>8872</v>
      </c>
      <c r="J12" s="26">
        <v>8249</v>
      </c>
      <c r="K12" s="26">
        <v>12213</v>
      </c>
      <c r="L12" s="26">
        <v>11397</v>
      </c>
      <c r="M12" s="26">
        <v>8349</v>
      </c>
      <c r="N12" s="26">
        <v>8192</v>
      </c>
      <c r="O12" s="26">
        <v>9438</v>
      </c>
      <c r="P12" s="26">
        <v>6576</v>
      </c>
      <c r="Q12" s="26">
        <v>8696</v>
      </c>
      <c r="R12" s="26">
        <v>9590</v>
      </c>
      <c r="S12" s="26">
        <v>10761</v>
      </c>
      <c r="T12" s="26">
        <v>10753</v>
      </c>
      <c r="U12" s="26">
        <v>15150</v>
      </c>
      <c r="V12" s="26">
        <v>13287</v>
      </c>
      <c r="W12" s="26">
        <v>14236</v>
      </c>
      <c r="X12" s="26">
        <v>18641</v>
      </c>
      <c r="Y12" s="26">
        <v>19283</v>
      </c>
      <c r="Z12" s="26">
        <v>22078</v>
      </c>
      <c r="AA12" s="26">
        <v>24522</v>
      </c>
      <c r="AB12" s="26">
        <v>27590</v>
      </c>
      <c r="AC12" s="26">
        <v>29050</v>
      </c>
      <c r="AD12" s="26">
        <v>30488</v>
      </c>
      <c r="AE12" s="26">
        <v>25982</v>
      </c>
      <c r="AF12" s="26">
        <v>27883</v>
      </c>
      <c r="AG12" s="26">
        <v>28418</v>
      </c>
      <c r="AH12" s="26">
        <v>32261</v>
      </c>
      <c r="AI12" s="26">
        <v>32571</v>
      </c>
      <c r="AJ12" s="26">
        <v>36128</v>
      </c>
      <c r="AK12" s="26">
        <v>48896</v>
      </c>
      <c r="AL12" s="26">
        <v>49596</v>
      </c>
      <c r="AM12" s="26">
        <v>14491</v>
      </c>
      <c r="AN12" s="26">
        <v>53936</v>
      </c>
      <c r="AO12" s="26">
        <v>68945</v>
      </c>
      <c r="AP12" s="26">
        <v>71213</v>
      </c>
      <c r="AQ12" s="26">
        <v>85743</v>
      </c>
      <c r="AR12" s="26">
        <v>95877</v>
      </c>
      <c r="AS12" s="26">
        <v>91717</v>
      </c>
      <c r="AT12" s="26">
        <v>92192</v>
      </c>
      <c r="AU12" s="26">
        <v>81000</v>
      </c>
      <c r="AV12" s="26">
        <v>89823</v>
      </c>
      <c r="AW12" s="26">
        <v>98640</v>
      </c>
      <c r="AX12" s="26">
        <v>91166</v>
      </c>
      <c r="AY12" s="26">
        <v>97542</v>
      </c>
      <c r="AZ12" s="26">
        <v>109846</v>
      </c>
      <c r="BA12" s="26">
        <v>157355</v>
      </c>
      <c r="BB12" s="26">
        <v>176901</v>
      </c>
      <c r="BC12" s="26">
        <v>121707</v>
      </c>
      <c r="BD12" s="26">
        <v>95496</v>
      </c>
      <c r="BE12" s="26">
        <v>108884</v>
      </c>
      <c r="BF12" s="26">
        <v>92936</v>
      </c>
      <c r="BG12" s="26">
        <v>95839</v>
      </c>
      <c r="BH12" s="26">
        <v>94441</v>
      </c>
      <c r="BI12" s="26">
        <v>118995</v>
      </c>
      <c r="BJ12" s="26">
        <v>135949</v>
      </c>
      <c r="BK12" s="26">
        <v>151718</v>
      </c>
      <c r="BL12" s="26">
        <v>151190</v>
      </c>
      <c r="BM12" s="26">
        <v>164248</v>
      </c>
      <c r="BN12" s="26">
        <v>157473</v>
      </c>
      <c r="BO12" s="26">
        <v>178765</v>
      </c>
      <c r="BP12" s="26">
        <v>200924</v>
      </c>
      <c r="BQ12" s="26">
        <v>210895</v>
      </c>
      <c r="BR12" s="26">
        <v>171041</v>
      </c>
      <c r="BS12" s="26">
        <v>207331</v>
      </c>
      <c r="BT12" s="26">
        <v>478510</v>
      </c>
      <c r="BU12" s="26">
        <v>134433</v>
      </c>
      <c r="BV12" s="26">
        <v>182773</v>
      </c>
      <c r="BW12" s="26">
        <v>239458</v>
      </c>
      <c r="BX12" s="26">
        <v>123620</v>
      </c>
      <c r="BY12" s="26">
        <v>94112</v>
      </c>
      <c r="BZ12" s="26">
        <v>184126</v>
      </c>
      <c r="CA12" s="26">
        <v>176862</v>
      </c>
      <c r="CB12" s="26">
        <v>175459</v>
      </c>
      <c r="CC12" s="26">
        <v>190470</v>
      </c>
      <c r="CD12" s="26">
        <v>201602</v>
      </c>
      <c r="CE12" s="26">
        <v>1156623</v>
      </c>
      <c r="CF12" s="26">
        <v>659882</v>
      </c>
      <c r="CG12" s="26">
        <v>343586</v>
      </c>
      <c r="CH12" s="26">
        <v>188921</v>
      </c>
      <c r="CI12" s="26">
        <v>521072</v>
      </c>
      <c r="CJ12" s="26">
        <v>393639</v>
      </c>
      <c r="CK12" s="26">
        <v>372628</v>
      </c>
      <c r="CL12" s="26">
        <v>359423</v>
      </c>
      <c r="CM12" s="26">
        <v>262586</v>
      </c>
      <c r="CN12" s="26">
        <v>327447</v>
      </c>
    </row>
    <row r="13" spans="1:92" ht="14" customHeight="1" x14ac:dyDescent="0.35">
      <c r="A13" s="27" t="s">
        <v>186</v>
      </c>
      <c r="B13" s="26">
        <v>-317</v>
      </c>
      <c r="C13" s="26">
        <v>-547</v>
      </c>
      <c r="D13" s="26">
        <v>-894</v>
      </c>
      <c r="E13" s="26">
        <v>-1221</v>
      </c>
      <c r="F13" s="26">
        <v>-1320</v>
      </c>
      <c r="G13" s="26">
        <v>-1389</v>
      </c>
      <c r="H13" s="26">
        <v>-1468</v>
      </c>
      <c r="I13" s="26">
        <v>-1552</v>
      </c>
      <c r="J13" s="26">
        <v>-1643</v>
      </c>
      <c r="K13" s="26">
        <v>-1779</v>
      </c>
      <c r="L13" s="26">
        <v>-1817</v>
      </c>
      <c r="M13" s="26">
        <v>-2332</v>
      </c>
      <c r="N13" s="26">
        <v>-3377</v>
      </c>
      <c r="O13" s="26">
        <v>-3571</v>
      </c>
      <c r="P13" s="26">
        <v>-3397</v>
      </c>
      <c r="Q13" s="26">
        <v>-3493</v>
      </c>
      <c r="R13" s="26">
        <v>-3589</v>
      </c>
      <c r="S13" s="26">
        <v>-4146</v>
      </c>
      <c r="T13" s="26">
        <v>-4385</v>
      </c>
      <c r="U13" s="26">
        <v>-4613</v>
      </c>
      <c r="V13" s="26">
        <v>-4820</v>
      </c>
      <c r="W13" s="26">
        <v>-4807</v>
      </c>
      <c r="X13" s="26">
        <v>-5274</v>
      </c>
      <c r="Y13" s="26">
        <v>-5797</v>
      </c>
      <c r="Z13" s="26">
        <v>-5708</v>
      </c>
      <c r="AA13" s="26">
        <v>-5908</v>
      </c>
      <c r="AB13" s="26">
        <v>-6542</v>
      </c>
      <c r="AC13" s="26">
        <v>-7294</v>
      </c>
      <c r="AD13" s="26">
        <v>-8045</v>
      </c>
      <c r="AE13" s="26">
        <v>-7986</v>
      </c>
      <c r="AF13" s="26">
        <v>-8632</v>
      </c>
      <c r="AG13" s="26">
        <v>-10107</v>
      </c>
      <c r="AH13" s="26">
        <v>-9583</v>
      </c>
      <c r="AI13" s="26">
        <v>-13409</v>
      </c>
      <c r="AJ13" s="26">
        <v>-16749</v>
      </c>
      <c r="AK13" s="26">
        <v>-13602</v>
      </c>
      <c r="AL13" s="26">
        <v>-14386</v>
      </c>
      <c r="AM13" s="26">
        <v>-4206</v>
      </c>
      <c r="AN13" s="26">
        <v>-14879</v>
      </c>
      <c r="AO13" s="26">
        <v>-15720</v>
      </c>
      <c r="AP13" s="26">
        <v>-17476</v>
      </c>
      <c r="AQ13" s="26">
        <v>-19942</v>
      </c>
      <c r="AR13" s="26">
        <v>-28041</v>
      </c>
      <c r="AS13" s="26">
        <v>-26099</v>
      </c>
      <c r="AT13" s="26">
        <v>-33976</v>
      </c>
      <c r="AU13" s="26">
        <v>-31957</v>
      </c>
      <c r="AV13" s="26">
        <v>-32698</v>
      </c>
      <c r="AW13" s="26">
        <v>-33007</v>
      </c>
      <c r="AX13" s="26">
        <v>-36455</v>
      </c>
      <c r="AY13" s="26">
        <v>-36967</v>
      </c>
      <c r="AZ13" s="26">
        <v>-37212</v>
      </c>
      <c r="BA13" s="26">
        <v>-36615</v>
      </c>
      <c r="BB13" s="26">
        <v>-39356</v>
      </c>
      <c r="BC13" s="26">
        <v>-39280</v>
      </c>
      <c r="BD13" s="26">
        <v>-37386</v>
      </c>
      <c r="BE13" s="26">
        <v>-37772</v>
      </c>
      <c r="BF13" s="26">
        <v>-44455</v>
      </c>
      <c r="BG13" s="26">
        <v>-37620</v>
      </c>
      <c r="BH13" s="26">
        <v>-49973</v>
      </c>
      <c r="BI13" s="26">
        <v>-47194</v>
      </c>
      <c r="BJ13" s="26">
        <v>-40445</v>
      </c>
      <c r="BK13" s="26">
        <v>-42581</v>
      </c>
      <c r="BL13" s="26">
        <v>-47011</v>
      </c>
      <c r="BM13" s="26">
        <v>-47392</v>
      </c>
      <c r="BN13" s="26">
        <v>-54382</v>
      </c>
      <c r="BO13" s="26">
        <v>-58537</v>
      </c>
      <c r="BP13" s="26">
        <v>-65224</v>
      </c>
      <c r="BQ13" s="26">
        <v>-68250</v>
      </c>
      <c r="BR13" s="26">
        <v>-82238</v>
      </c>
      <c r="BS13" s="26">
        <v>-86242</v>
      </c>
      <c r="BT13" s="26">
        <v>-92639</v>
      </c>
      <c r="BU13" s="26">
        <v>-82116</v>
      </c>
      <c r="BV13" s="26">
        <v>-88467</v>
      </c>
      <c r="BW13" s="26">
        <v>-103536</v>
      </c>
      <c r="BX13" s="26">
        <v>-92785</v>
      </c>
      <c r="BY13" s="26">
        <v>-88044</v>
      </c>
      <c r="BZ13" s="26">
        <v>-115803</v>
      </c>
      <c r="CA13" s="26">
        <v>-95251</v>
      </c>
      <c r="CB13" s="26">
        <v>-89826</v>
      </c>
      <c r="CC13" s="26">
        <v>-97869</v>
      </c>
      <c r="CD13" s="26">
        <v>-98192</v>
      </c>
      <c r="CE13" s="26">
        <v>-106362</v>
      </c>
      <c r="CF13" s="26">
        <v>-123860</v>
      </c>
      <c r="CG13" s="26">
        <v>-234964</v>
      </c>
      <c r="CH13" s="26">
        <v>-131927</v>
      </c>
      <c r="CI13" s="26">
        <v>-144854</v>
      </c>
      <c r="CJ13" s="26">
        <v>-149311</v>
      </c>
      <c r="CK13" s="26">
        <v>-154613</v>
      </c>
      <c r="CL13" s="26">
        <v>-188857</v>
      </c>
      <c r="CM13" s="26">
        <v>-163262</v>
      </c>
      <c r="CN13" s="26">
        <v>-186758</v>
      </c>
    </row>
    <row r="14" spans="1:92" ht="14" customHeight="1" x14ac:dyDescent="0.35">
      <c r="A14" s="28" t="s">
        <v>187</v>
      </c>
      <c r="B14" s="29">
        <v>7808</v>
      </c>
      <c r="C14" s="29">
        <v>7218</v>
      </c>
      <c r="D14" s="29">
        <v>9479</v>
      </c>
      <c r="E14" s="29">
        <v>11856</v>
      </c>
      <c r="F14" s="29">
        <v>12161</v>
      </c>
      <c r="G14" s="29">
        <v>9747</v>
      </c>
      <c r="H14" s="29">
        <v>12551</v>
      </c>
      <c r="I14" s="29">
        <v>21688</v>
      </c>
      <c r="J14" s="29">
        <v>20659</v>
      </c>
      <c r="K14" s="29">
        <v>25685</v>
      </c>
      <c r="L14" s="29">
        <v>28838</v>
      </c>
      <c r="M14" s="29">
        <v>21948</v>
      </c>
      <c r="N14" s="29">
        <v>21597</v>
      </c>
      <c r="O14" s="29">
        <v>23299</v>
      </c>
      <c r="P14" s="29">
        <v>21589</v>
      </c>
      <c r="Q14" s="29">
        <v>25715</v>
      </c>
      <c r="R14" s="29">
        <v>28117</v>
      </c>
      <c r="S14" s="29">
        <v>31148</v>
      </c>
      <c r="T14" s="29">
        <v>35590</v>
      </c>
      <c r="U14" s="29">
        <v>43083</v>
      </c>
      <c r="V14" s="29">
        <v>44061</v>
      </c>
      <c r="W14" s="29">
        <v>48122</v>
      </c>
      <c r="X14" s="29">
        <v>54477</v>
      </c>
      <c r="Y14" s="29">
        <v>57915</v>
      </c>
      <c r="Z14" s="29">
        <v>63771</v>
      </c>
      <c r="AA14" s="29">
        <v>67608</v>
      </c>
      <c r="AB14" s="29">
        <v>76421</v>
      </c>
      <c r="AC14" s="29">
        <v>86047</v>
      </c>
      <c r="AD14" s="29">
        <v>96208</v>
      </c>
      <c r="AE14" s="29">
        <v>101143</v>
      </c>
      <c r="AF14" s="29">
        <v>113958</v>
      </c>
      <c r="AG14" s="29">
        <v>131300</v>
      </c>
      <c r="AH14" s="29">
        <v>151507</v>
      </c>
      <c r="AI14" s="29">
        <v>169026</v>
      </c>
      <c r="AJ14" s="29">
        <v>190012</v>
      </c>
      <c r="AK14" s="29">
        <v>245824</v>
      </c>
      <c r="AL14" s="29">
        <v>282173</v>
      </c>
      <c r="AM14" s="29">
        <v>73707</v>
      </c>
      <c r="AN14" s="29">
        <v>311977</v>
      </c>
      <c r="AO14" s="29">
        <v>354251</v>
      </c>
      <c r="AP14" s="29">
        <v>387686</v>
      </c>
      <c r="AQ14" s="29">
        <v>456946</v>
      </c>
      <c r="AR14" s="29">
        <v>520728</v>
      </c>
      <c r="AS14" s="29">
        <v>560434</v>
      </c>
      <c r="AT14" s="29">
        <v>598462</v>
      </c>
      <c r="AU14" s="29">
        <v>624394</v>
      </c>
      <c r="AV14" s="29">
        <v>693602</v>
      </c>
      <c r="AW14" s="29">
        <v>717009</v>
      </c>
      <c r="AX14" s="29">
        <v>722021</v>
      </c>
      <c r="AY14" s="29">
        <v>774057</v>
      </c>
      <c r="AZ14" s="29">
        <v>840188</v>
      </c>
      <c r="BA14" s="29">
        <v>953673</v>
      </c>
      <c r="BB14" s="29">
        <v>1050940</v>
      </c>
      <c r="BC14" s="29">
        <v>1083183</v>
      </c>
      <c r="BD14" s="29">
        <v>1118301</v>
      </c>
      <c r="BE14" s="29">
        <v>1180113</v>
      </c>
      <c r="BF14" s="29">
        <v>1243679</v>
      </c>
      <c r="BG14" s="29">
        <v>1294736</v>
      </c>
      <c r="BH14" s="29">
        <v>1330614</v>
      </c>
      <c r="BI14" s="29">
        <v>1384264</v>
      </c>
      <c r="BJ14" s="29">
        <v>1427073</v>
      </c>
      <c r="BK14" s="29">
        <v>1494587</v>
      </c>
      <c r="BL14" s="29">
        <v>1558114</v>
      </c>
      <c r="BM14" s="29">
        <v>1662438</v>
      </c>
      <c r="BN14" s="29">
        <v>1755166</v>
      </c>
      <c r="BO14" s="29">
        <v>1837028</v>
      </c>
      <c r="BP14" s="29">
        <v>1976663</v>
      </c>
      <c r="BQ14" s="29">
        <v>2133230</v>
      </c>
      <c r="BR14" s="29">
        <v>2177428</v>
      </c>
      <c r="BS14" s="29">
        <v>2366478</v>
      </c>
      <c r="BT14" s="29">
        <v>2856665</v>
      </c>
      <c r="BU14" s="29">
        <v>2763594</v>
      </c>
      <c r="BV14" s="29">
        <v>2897511</v>
      </c>
      <c r="BW14" s="29">
        <v>2848711</v>
      </c>
      <c r="BX14" s="29">
        <v>2821435</v>
      </c>
      <c r="BY14" s="29">
        <v>2902827</v>
      </c>
      <c r="BZ14" s="29">
        <v>3102191</v>
      </c>
      <c r="CA14" s="29">
        <v>3259243</v>
      </c>
      <c r="CB14" s="29">
        <v>3382911</v>
      </c>
      <c r="CC14" s="29">
        <v>3477730</v>
      </c>
      <c r="CD14" s="29">
        <v>3761245</v>
      </c>
      <c r="CE14" s="29">
        <v>5829032</v>
      </c>
      <c r="CF14" s="29">
        <v>6068564</v>
      </c>
      <c r="CG14" s="29">
        <v>5507610</v>
      </c>
      <c r="CH14" s="29">
        <v>5314409</v>
      </c>
      <c r="CI14" s="29">
        <v>6033176</v>
      </c>
      <c r="CJ14" s="29">
        <v>6339200</v>
      </c>
      <c r="CK14" s="29">
        <v>6486439</v>
      </c>
      <c r="CL14" s="29">
        <v>6749336</v>
      </c>
      <c r="CM14" s="29">
        <v>7115459</v>
      </c>
      <c r="CN14" s="29">
        <v>7324181</v>
      </c>
    </row>
    <row r="15" spans="1:92" ht="14" customHeight="1" thickBot="1" x14ac:dyDescent="0.4">
      <c r="A15" s="5" t="s">
        <v>188</v>
      </c>
      <c r="B15" s="24"/>
    </row>
    <row r="16" spans="1:92" ht="14" customHeight="1" thickBot="1" x14ac:dyDescent="0.4">
      <c r="A16" s="15" t="s">
        <v>177</v>
      </c>
      <c r="B16" s="30">
        <v>155.19999999999999</v>
      </c>
      <c r="C16" s="30">
        <v>199.6</v>
      </c>
      <c r="D16" s="30">
        <v>449.3</v>
      </c>
      <c r="E16" s="30">
        <v>901.9</v>
      </c>
      <c r="F16" s="30">
        <v>1139.9000000000001</v>
      </c>
      <c r="G16" s="30">
        <v>1226.3</v>
      </c>
      <c r="H16" s="30">
        <v>730.6</v>
      </c>
      <c r="I16" s="30">
        <v>409.7</v>
      </c>
      <c r="J16" s="30">
        <v>340.2</v>
      </c>
      <c r="K16" s="30">
        <v>462.9</v>
      </c>
      <c r="L16" s="30">
        <v>481.5</v>
      </c>
      <c r="M16" s="30">
        <v>508.5</v>
      </c>
      <c r="N16" s="30">
        <v>754.6</v>
      </c>
      <c r="O16" s="30">
        <v>788.6</v>
      </c>
      <c r="P16" s="30">
        <v>710.7</v>
      </c>
      <c r="Q16" s="30">
        <v>666.4</v>
      </c>
      <c r="R16" s="30">
        <v>659.6</v>
      </c>
      <c r="S16" s="30">
        <v>681.3</v>
      </c>
      <c r="T16" s="30">
        <v>691.9</v>
      </c>
      <c r="U16" s="30">
        <v>744.5</v>
      </c>
      <c r="V16" s="30">
        <v>733.4</v>
      </c>
      <c r="W16" s="30">
        <v>760.5</v>
      </c>
      <c r="X16" s="30">
        <v>831.9</v>
      </c>
      <c r="Y16" s="30">
        <v>830.1</v>
      </c>
      <c r="Z16" s="30">
        <v>870.9</v>
      </c>
      <c r="AA16" s="30">
        <v>858</v>
      </c>
      <c r="AB16" s="30">
        <v>950.1</v>
      </c>
      <c r="AC16" s="30">
        <v>1086.7</v>
      </c>
      <c r="AD16" s="30">
        <v>1186.8</v>
      </c>
      <c r="AE16" s="30">
        <v>1149.2</v>
      </c>
      <c r="AF16" s="30">
        <v>1161.0999999999999</v>
      </c>
      <c r="AG16" s="30">
        <v>1167</v>
      </c>
      <c r="AH16" s="30">
        <v>1204</v>
      </c>
      <c r="AI16" s="30">
        <v>1227.9000000000001</v>
      </c>
      <c r="AJ16" s="30">
        <v>1241.3</v>
      </c>
      <c r="AK16" s="30">
        <v>1398.1</v>
      </c>
      <c r="AL16" s="30">
        <v>1459.2</v>
      </c>
      <c r="AM16" s="30">
        <v>367.9</v>
      </c>
      <c r="AN16" s="30">
        <v>1497.9</v>
      </c>
      <c r="AO16" s="30">
        <v>1581.9</v>
      </c>
      <c r="AP16" s="30">
        <v>1597.6</v>
      </c>
      <c r="AQ16" s="30">
        <v>1694.7</v>
      </c>
      <c r="AR16" s="30">
        <v>1749.8</v>
      </c>
      <c r="AS16" s="30">
        <v>1785.4</v>
      </c>
      <c r="AT16" s="30">
        <v>1843.1</v>
      </c>
      <c r="AU16" s="30">
        <v>1851.8</v>
      </c>
      <c r="AV16" s="30">
        <v>1984.8</v>
      </c>
      <c r="AW16" s="30">
        <v>2034.9</v>
      </c>
      <c r="AX16" s="30">
        <v>2003.2</v>
      </c>
      <c r="AY16" s="30">
        <v>2053.6999999999998</v>
      </c>
      <c r="AZ16" s="30">
        <v>2123.5</v>
      </c>
      <c r="BA16" s="30">
        <v>2265</v>
      </c>
      <c r="BB16" s="30">
        <v>2292.1999999999998</v>
      </c>
      <c r="BC16" s="30">
        <v>2293.4</v>
      </c>
      <c r="BD16" s="30">
        <v>2271.4</v>
      </c>
      <c r="BE16" s="30">
        <v>2315.8000000000002</v>
      </c>
      <c r="BF16" s="30">
        <v>2331.1999999999998</v>
      </c>
      <c r="BG16" s="30">
        <v>2351.5</v>
      </c>
      <c r="BH16" s="30">
        <v>2362.6</v>
      </c>
      <c r="BI16" s="30">
        <v>2420.1</v>
      </c>
      <c r="BJ16" s="30">
        <v>2463.6</v>
      </c>
      <c r="BK16" s="30">
        <v>2525</v>
      </c>
      <c r="BL16" s="30">
        <v>2559.9</v>
      </c>
      <c r="BM16" s="30">
        <v>2720</v>
      </c>
      <c r="BN16" s="30">
        <v>2837.1</v>
      </c>
      <c r="BO16" s="30">
        <v>2934.3</v>
      </c>
      <c r="BP16" s="30">
        <v>3059</v>
      </c>
      <c r="BQ16" s="30">
        <v>3174.4</v>
      </c>
      <c r="BR16" s="30">
        <v>3170.3</v>
      </c>
      <c r="BS16" s="30">
        <v>3349.3</v>
      </c>
      <c r="BT16" s="30">
        <v>3964.9</v>
      </c>
      <c r="BU16" s="30">
        <v>3814.5</v>
      </c>
      <c r="BV16" s="30">
        <v>3885.5</v>
      </c>
      <c r="BW16" s="30">
        <v>3731.4</v>
      </c>
      <c r="BX16" s="30">
        <v>3601.5</v>
      </c>
      <c r="BY16" s="30">
        <v>3601</v>
      </c>
      <c r="BZ16" s="30">
        <v>3776.4</v>
      </c>
      <c r="CA16" s="30">
        <v>3916.5</v>
      </c>
      <c r="CB16" s="30">
        <v>3981.6</v>
      </c>
      <c r="CC16" s="30">
        <v>4022.1</v>
      </c>
      <c r="CD16" s="30">
        <v>4279.6000000000004</v>
      </c>
      <c r="CE16" s="30">
        <v>6219</v>
      </c>
      <c r="CF16" s="30">
        <v>6281</v>
      </c>
      <c r="CG16" s="30">
        <v>5433.7</v>
      </c>
      <c r="CH16" s="30">
        <v>5088.1000000000004</v>
      </c>
      <c r="CI16" s="30">
        <v>5587.6</v>
      </c>
      <c r="CJ16" s="30">
        <v>5715.8</v>
      </c>
      <c r="CK16" s="30">
        <v>5706.8</v>
      </c>
      <c r="CL16" s="30">
        <v>5788.6</v>
      </c>
      <c r="CM16" s="30">
        <v>5946.1</v>
      </c>
      <c r="CN16" s="30">
        <v>5981.3</v>
      </c>
    </row>
    <row r="17" spans="1:92" ht="14" customHeight="1" x14ac:dyDescent="0.35">
      <c r="A17" s="15" t="s">
        <v>178</v>
      </c>
      <c r="B17" s="13">
        <v>28.2</v>
      </c>
      <c r="C17" s="13">
        <v>88.5</v>
      </c>
      <c r="D17" s="13">
        <v>287.60000000000002</v>
      </c>
      <c r="E17" s="13">
        <v>695.5</v>
      </c>
      <c r="F17" s="13">
        <v>944.4</v>
      </c>
      <c r="G17" s="13">
        <v>1090.2</v>
      </c>
      <c r="H17" s="13">
        <v>589.5</v>
      </c>
      <c r="I17" s="13">
        <v>164.6</v>
      </c>
      <c r="J17" s="13">
        <v>124.9</v>
      </c>
      <c r="K17" s="13">
        <v>181.6</v>
      </c>
      <c r="L17" s="13">
        <v>187.5</v>
      </c>
      <c r="M17" s="13">
        <v>303.7</v>
      </c>
      <c r="N17" s="13">
        <v>570.4</v>
      </c>
      <c r="O17" s="13">
        <v>591.29999999999995</v>
      </c>
      <c r="P17" s="13">
        <v>542</v>
      </c>
      <c r="Q17" s="13">
        <v>455</v>
      </c>
      <c r="R17" s="13">
        <v>427.8</v>
      </c>
      <c r="S17" s="13">
        <v>434.3</v>
      </c>
      <c r="T17" s="13">
        <v>427.5</v>
      </c>
      <c r="U17" s="13">
        <v>419.3</v>
      </c>
      <c r="V17" s="13">
        <v>416</v>
      </c>
      <c r="W17" s="13">
        <v>421.1</v>
      </c>
      <c r="X17" s="13">
        <v>444</v>
      </c>
      <c r="Y17" s="13">
        <v>433.1</v>
      </c>
      <c r="Z17" s="13">
        <v>438.8</v>
      </c>
      <c r="AA17" s="13">
        <v>406.9</v>
      </c>
      <c r="AB17" s="13">
        <v>445.6</v>
      </c>
      <c r="AC17" s="13">
        <v>530.20000000000005</v>
      </c>
      <c r="AD17" s="13">
        <v>581</v>
      </c>
      <c r="AE17" s="13">
        <v>553.29999999999995</v>
      </c>
      <c r="AF17" s="13">
        <v>521.70000000000005</v>
      </c>
      <c r="AG17" s="13">
        <v>474</v>
      </c>
      <c r="AH17" s="13">
        <v>434.5</v>
      </c>
      <c r="AI17" s="13">
        <v>393.6</v>
      </c>
      <c r="AJ17" s="13">
        <v>381.1</v>
      </c>
      <c r="AK17" s="13">
        <v>381.6</v>
      </c>
      <c r="AL17" s="13">
        <v>371.9</v>
      </c>
      <c r="AM17" s="13">
        <v>90.7</v>
      </c>
      <c r="AN17" s="13">
        <v>374</v>
      </c>
      <c r="AO17" s="13">
        <v>376.3</v>
      </c>
      <c r="AP17" s="13">
        <v>386.9</v>
      </c>
      <c r="AQ17" s="13">
        <v>402.6</v>
      </c>
      <c r="AR17" s="13">
        <v>426.6</v>
      </c>
      <c r="AS17" s="13">
        <v>460.7</v>
      </c>
      <c r="AT17" s="13">
        <v>497.2</v>
      </c>
      <c r="AU17" s="13">
        <v>512.20000000000005</v>
      </c>
      <c r="AV17" s="13">
        <v>547.9</v>
      </c>
      <c r="AW17" s="13">
        <v>579.5</v>
      </c>
      <c r="AX17" s="13">
        <v>589</v>
      </c>
      <c r="AY17" s="13">
        <v>591.79999999999995</v>
      </c>
      <c r="AZ17" s="13">
        <v>595.70000000000005</v>
      </c>
      <c r="BA17" s="13">
        <v>567.79999999999995</v>
      </c>
      <c r="BB17" s="13">
        <v>493.7</v>
      </c>
      <c r="BC17" s="13">
        <v>530.9</v>
      </c>
      <c r="BD17" s="13">
        <v>513.1</v>
      </c>
      <c r="BE17" s="13">
        <v>492</v>
      </c>
      <c r="BF17" s="13">
        <v>466.4</v>
      </c>
      <c r="BG17" s="13">
        <v>446.1</v>
      </c>
      <c r="BH17" s="13">
        <v>447.3</v>
      </c>
      <c r="BI17" s="13">
        <v>435.1</v>
      </c>
      <c r="BJ17" s="13">
        <v>437.1</v>
      </c>
      <c r="BK17" s="13">
        <v>452.2</v>
      </c>
      <c r="BL17" s="13">
        <v>452.7</v>
      </c>
      <c r="BM17" s="13">
        <v>501.2</v>
      </c>
      <c r="BN17" s="13">
        <v>546.79999999999995</v>
      </c>
      <c r="BO17" s="13">
        <v>593.4</v>
      </c>
      <c r="BP17" s="13">
        <v>615.5</v>
      </c>
      <c r="BQ17" s="13">
        <v>621.6</v>
      </c>
      <c r="BR17" s="13">
        <v>635.5</v>
      </c>
      <c r="BS17" s="13">
        <v>683.6</v>
      </c>
      <c r="BT17" s="13">
        <v>734.9</v>
      </c>
      <c r="BU17" s="13">
        <v>757</v>
      </c>
      <c r="BV17" s="13">
        <v>748.4</v>
      </c>
      <c r="BW17" s="13">
        <v>709.1</v>
      </c>
      <c r="BX17" s="13">
        <v>658.3</v>
      </c>
      <c r="BY17" s="13">
        <v>617.29999999999995</v>
      </c>
      <c r="BZ17" s="13">
        <v>601</v>
      </c>
      <c r="CA17" s="13">
        <v>602.70000000000005</v>
      </c>
      <c r="CB17" s="13">
        <v>598.70000000000005</v>
      </c>
      <c r="CC17" s="13">
        <v>615.5</v>
      </c>
      <c r="CD17" s="13">
        <v>655</v>
      </c>
      <c r="CE17" s="13">
        <v>684.6</v>
      </c>
      <c r="CF17" s="13">
        <v>693.3</v>
      </c>
      <c r="CG17" s="13">
        <v>663.2</v>
      </c>
      <c r="CH17" s="13">
        <v>680.4</v>
      </c>
      <c r="CI17" s="13">
        <v>733.1</v>
      </c>
      <c r="CJ17" s="13">
        <v>733.6</v>
      </c>
      <c r="CK17" s="13">
        <v>723.4</v>
      </c>
      <c r="CL17" s="13">
        <v>719.5</v>
      </c>
      <c r="CM17" s="13">
        <v>719.5</v>
      </c>
      <c r="CN17" s="13">
        <v>720.5</v>
      </c>
    </row>
    <row r="18" spans="1:92" ht="14" customHeight="1" x14ac:dyDescent="0.35">
      <c r="A18" s="15" t="s">
        <v>179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</row>
    <row r="19" spans="1:92" ht="14" customHeight="1" x14ac:dyDescent="0.35">
      <c r="A19" s="27" t="s">
        <v>180</v>
      </c>
      <c r="B19" s="13">
        <v>29.6</v>
      </c>
      <c r="C19" s="13">
        <v>34</v>
      </c>
      <c r="D19" s="13">
        <v>31</v>
      </c>
      <c r="E19" s="13">
        <v>27.5</v>
      </c>
      <c r="F19" s="13">
        <v>24.7</v>
      </c>
      <c r="G19" s="13">
        <v>24.1</v>
      </c>
      <c r="H19" s="13">
        <v>55.8</v>
      </c>
      <c r="I19" s="13">
        <v>86.4</v>
      </c>
      <c r="J19" s="13">
        <v>73.3</v>
      </c>
      <c r="K19" s="13">
        <v>78.7</v>
      </c>
      <c r="L19" s="13">
        <v>108.7</v>
      </c>
      <c r="M19" s="13">
        <v>79.3</v>
      </c>
      <c r="N19" s="13">
        <v>81.400000000000006</v>
      </c>
      <c r="O19" s="13">
        <v>79.900000000000006</v>
      </c>
      <c r="P19" s="13">
        <v>87.5</v>
      </c>
      <c r="Q19" s="13">
        <v>101.1</v>
      </c>
      <c r="R19" s="13">
        <v>107.3</v>
      </c>
      <c r="S19" s="13">
        <v>117.2</v>
      </c>
      <c r="T19" s="13">
        <v>139.6</v>
      </c>
      <c r="U19" s="13">
        <v>150.1</v>
      </c>
      <c r="V19" s="13">
        <v>156.4</v>
      </c>
      <c r="W19" s="13">
        <v>175.8</v>
      </c>
      <c r="X19" s="13">
        <v>185.4</v>
      </c>
      <c r="Y19" s="13">
        <v>196.9</v>
      </c>
      <c r="Z19" s="13">
        <v>201.6</v>
      </c>
      <c r="AA19" s="13">
        <v>202.6</v>
      </c>
      <c r="AB19" s="13">
        <v>224</v>
      </c>
      <c r="AC19" s="13">
        <v>254</v>
      </c>
      <c r="AD19" s="13">
        <v>283.89999999999998</v>
      </c>
      <c r="AE19" s="13">
        <v>311.8</v>
      </c>
      <c r="AF19" s="13">
        <v>336.5</v>
      </c>
      <c r="AG19" s="13">
        <v>398.9</v>
      </c>
      <c r="AH19" s="13">
        <v>442.8</v>
      </c>
      <c r="AI19" s="13">
        <v>479.8</v>
      </c>
      <c r="AJ19" s="13">
        <v>512.4</v>
      </c>
      <c r="AK19" s="13">
        <v>593.70000000000005</v>
      </c>
      <c r="AL19" s="13">
        <v>654.9</v>
      </c>
      <c r="AM19" s="13">
        <v>159.9</v>
      </c>
      <c r="AN19" s="13">
        <v>663.5</v>
      </c>
      <c r="AO19" s="13">
        <v>668.9</v>
      </c>
      <c r="AP19" s="13">
        <v>684.7</v>
      </c>
      <c r="AQ19" s="13">
        <v>735.2</v>
      </c>
      <c r="AR19" s="13">
        <v>785.2</v>
      </c>
      <c r="AS19" s="13">
        <v>813.2</v>
      </c>
      <c r="AT19" s="13">
        <v>864.2</v>
      </c>
      <c r="AU19" s="13">
        <v>856.5</v>
      </c>
      <c r="AV19" s="13">
        <v>905.2</v>
      </c>
      <c r="AW19" s="13">
        <v>894.3</v>
      </c>
      <c r="AX19" s="13">
        <v>911.4</v>
      </c>
      <c r="AY19" s="13">
        <v>934.7</v>
      </c>
      <c r="AZ19" s="13">
        <v>957.7</v>
      </c>
      <c r="BA19" s="13">
        <v>999</v>
      </c>
      <c r="BB19" s="13">
        <v>1069.5</v>
      </c>
      <c r="BC19" s="13">
        <v>1167.2</v>
      </c>
      <c r="BD19" s="13">
        <v>1225.5999999999999</v>
      </c>
      <c r="BE19" s="13">
        <v>1259.8</v>
      </c>
      <c r="BF19" s="13">
        <v>1312.6</v>
      </c>
      <c r="BG19" s="13">
        <v>1332.9</v>
      </c>
      <c r="BH19" s="13">
        <v>1368.6</v>
      </c>
      <c r="BI19" s="13">
        <v>1395.6</v>
      </c>
      <c r="BJ19" s="13">
        <v>1408.7</v>
      </c>
      <c r="BK19" s="13">
        <v>1449.3</v>
      </c>
      <c r="BL19" s="13">
        <v>1514.8</v>
      </c>
      <c r="BM19" s="13">
        <v>1650.3</v>
      </c>
      <c r="BN19" s="13">
        <v>1755.4</v>
      </c>
      <c r="BO19" s="13">
        <v>1784.3</v>
      </c>
      <c r="BP19" s="13">
        <v>1847.6</v>
      </c>
      <c r="BQ19" s="13">
        <v>1909.8</v>
      </c>
      <c r="BR19" s="13">
        <v>1972.2</v>
      </c>
      <c r="BS19" s="13">
        <v>2062.5</v>
      </c>
      <c r="BT19" s="13">
        <v>2371.8000000000002</v>
      </c>
      <c r="BU19" s="13">
        <v>2545.4</v>
      </c>
      <c r="BV19" s="13">
        <v>2555.9</v>
      </c>
      <c r="BW19" s="13">
        <v>2449.6999999999998</v>
      </c>
      <c r="BX19" s="13">
        <v>2507.6</v>
      </c>
      <c r="BY19" s="13">
        <v>2577.6</v>
      </c>
      <c r="BZ19" s="13">
        <v>2717.4</v>
      </c>
      <c r="CA19" s="13">
        <v>2823.2</v>
      </c>
      <c r="CB19" s="13">
        <v>2871.7</v>
      </c>
      <c r="CC19" s="13">
        <v>2836.3</v>
      </c>
      <c r="CD19" s="13">
        <v>3006.4</v>
      </c>
      <c r="CE19" s="13">
        <v>4024.6</v>
      </c>
      <c r="CF19" s="13">
        <v>4288.7</v>
      </c>
      <c r="CG19" s="13">
        <v>3938.7</v>
      </c>
      <c r="CH19" s="13">
        <v>3612.1</v>
      </c>
      <c r="CI19" s="13">
        <v>3583.5</v>
      </c>
      <c r="CJ19" s="13">
        <v>3818.3</v>
      </c>
      <c r="CK19" s="13">
        <v>3819.1</v>
      </c>
      <c r="CL19" s="13">
        <v>3932</v>
      </c>
      <c r="CM19" s="13">
        <v>4137.3</v>
      </c>
      <c r="CN19" s="13">
        <v>4131.2</v>
      </c>
    </row>
    <row r="20" spans="1:92" ht="14" customHeight="1" x14ac:dyDescent="0.35">
      <c r="A20" s="28" t="s">
        <v>181</v>
      </c>
      <c r="B20" s="13">
        <v>25.4</v>
      </c>
      <c r="C20" s="13">
        <v>29.1</v>
      </c>
      <c r="D20" s="13">
        <v>25.8</v>
      </c>
      <c r="E20" s="13">
        <v>22.6</v>
      </c>
      <c r="F20" s="13">
        <v>19.3</v>
      </c>
      <c r="G20" s="13">
        <v>19.100000000000001</v>
      </c>
      <c r="H20" s="13">
        <v>50.9</v>
      </c>
      <c r="I20" s="13">
        <v>76.3</v>
      </c>
      <c r="J20" s="13">
        <v>66.099999999999994</v>
      </c>
      <c r="K20" s="13">
        <v>70.400000000000006</v>
      </c>
      <c r="L20" s="13">
        <v>98.1</v>
      </c>
      <c r="M20" s="13">
        <v>68.400000000000006</v>
      </c>
      <c r="N20" s="13">
        <v>70.7</v>
      </c>
      <c r="O20" s="13">
        <v>68.3</v>
      </c>
      <c r="P20" s="13">
        <v>75.3</v>
      </c>
      <c r="Q20" s="13">
        <v>89</v>
      </c>
      <c r="R20" s="13">
        <v>95.1</v>
      </c>
      <c r="S20" s="13">
        <v>104.4</v>
      </c>
      <c r="T20" s="13">
        <v>124.8</v>
      </c>
      <c r="U20" s="13">
        <v>133.6</v>
      </c>
      <c r="V20" s="13">
        <v>139.5</v>
      </c>
      <c r="W20" s="13">
        <v>158.19999999999999</v>
      </c>
      <c r="X20" s="13">
        <v>165.8</v>
      </c>
      <c r="Y20" s="13">
        <v>175.3</v>
      </c>
      <c r="Z20" s="13">
        <v>178.6</v>
      </c>
      <c r="AA20" s="13">
        <v>178.8</v>
      </c>
      <c r="AB20" s="13">
        <v>197.2</v>
      </c>
      <c r="AC20" s="13">
        <v>224.9</v>
      </c>
      <c r="AD20" s="13">
        <v>248.2</v>
      </c>
      <c r="AE20" s="13">
        <v>271.3</v>
      </c>
      <c r="AF20" s="13">
        <v>289.8</v>
      </c>
      <c r="AG20" s="13">
        <v>345.4</v>
      </c>
      <c r="AH20" s="13">
        <v>375</v>
      </c>
      <c r="AI20" s="13">
        <v>415</v>
      </c>
      <c r="AJ20" s="13">
        <v>448.3</v>
      </c>
      <c r="AK20" s="13">
        <v>527.9</v>
      </c>
      <c r="AL20" s="13">
        <v>580.79999999999995</v>
      </c>
      <c r="AM20" s="13">
        <v>141.69999999999999</v>
      </c>
      <c r="AN20" s="13">
        <v>585.29999999999995</v>
      </c>
      <c r="AO20" s="13">
        <v>589.4</v>
      </c>
      <c r="AP20" s="13">
        <v>603.20000000000005</v>
      </c>
      <c r="AQ20" s="13">
        <v>648.5</v>
      </c>
      <c r="AR20" s="13">
        <v>691.9</v>
      </c>
      <c r="AS20" s="13">
        <v>723.9</v>
      </c>
      <c r="AT20" s="13">
        <v>770.6</v>
      </c>
      <c r="AU20" s="13">
        <v>760</v>
      </c>
      <c r="AV20" s="13">
        <v>803.6</v>
      </c>
      <c r="AW20" s="13">
        <v>786.7</v>
      </c>
      <c r="AX20" s="13">
        <v>799.9</v>
      </c>
      <c r="AY20" s="13">
        <v>818.3</v>
      </c>
      <c r="AZ20" s="13">
        <v>836.7</v>
      </c>
      <c r="BA20" s="13">
        <v>865.6</v>
      </c>
      <c r="BB20" s="13">
        <v>915.4</v>
      </c>
      <c r="BC20" s="13">
        <v>985.1</v>
      </c>
      <c r="BD20" s="13">
        <v>1028.7</v>
      </c>
      <c r="BE20" s="13">
        <v>1048.8</v>
      </c>
      <c r="BF20" s="13">
        <v>1089.5</v>
      </c>
      <c r="BG20" s="13">
        <v>1110.7</v>
      </c>
      <c r="BH20" s="13">
        <v>1145.9000000000001</v>
      </c>
      <c r="BI20" s="13">
        <v>1159.7</v>
      </c>
      <c r="BJ20" s="13">
        <v>1158.5999999999999</v>
      </c>
      <c r="BK20" s="13">
        <v>1189.5</v>
      </c>
      <c r="BL20" s="13">
        <v>1232.5</v>
      </c>
      <c r="BM20" s="13">
        <v>1339.8</v>
      </c>
      <c r="BN20" s="13">
        <v>1426.2</v>
      </c>
      <c r="BO20" s="13">
        <v>1443</v>
      </c>
      <c r="BP20" s="13">
        <v>1501.3</v>
      </c>
      <c r="BQ20" s="13">
        <v>1575.5</v>
      </c>
      <c r="BR20" s="13">
        <v>1631.8</v>
      </c>
      <c r="BS20" s="13">
        <v>1715.2</v>
      </c>
      <c r="BT20" s="13">
        <v>1960.6</v>
      </c>
      <c r="BU20" s="13">
        <v>2104.5</v>
      </c>
      <c r="BV20" s="13">
        <v>2123.4</v>
      </c>
      <c r="BW20" s="13">
        <v>2060.5</v>
      </c>
      <c r="BX20" s="13">
        <v>2109.8000000000002</v>
      </c>
      <c r="BY20" s="13">
        <v>2149.1</v>
      </c>
      <c r="BZ20" s="13">
        <v>2238.6999999999998</v>
      </c>
      <c r="CA20" s="13">
        <v>2315</v>
      </c>
      <c r="CB20" s="13">
        <v>2360</v>
      </c>
      <c r="CC20" s="13">
        <v>2317.3000000000002</v>
      </c>
      <c r="CD20" s="13">
        <v>2472.5</v>
      </c>
      <c r="CE20" s="13">
        <v>3440.1</v>
      </c>
      <c r="CF20" s="13">
        <v>3645.8</v>
      </c>
      <c r="CG20" s="13">
        <v>3246.7</v>
      </c>
      <c r="CH20" s="13">
        <v>2928.1</v>
      </c>
      <c r="CI20" s="13">
        <v>2956.1</v>
      </c>
      <c r="CJ20" s="13">
        <v>3181.7</v>
      </c>
      <c r="CK20" s="13">
        <v>3157.4</v>
      </c>
      <c r="CL20" s="13">
        <v>3237.7</v>
      </c>
      <c r="CM20" s="13">
        <v>3413.3</v>
      </c>
      <c r="CN20" s="13">
        <v>3383.3</v>
      </c>
    </row>
    <row r="21" spans="1:92" ht="14" customHeight="1" x14ac:dyDescent="0.35">
      <c r="A21" s="28" t="s">
        <v>182</v>
      </c>
      <c r="B21" s="13">
        <v>4.3</v>
      </c>
      <c r="C21" s="13">
        <v>4.9000000000000004</v>
      </c>
      <c r="D21" s="13">
        <v>5.2</v>
      </c>
      <c r="E21" s="13">
        <v>4.9000000000000004</v>
      </c>
      <c r="F21" s="13">
        <v>5.4</v>
      </c>
      <c r="G21" s="13">
        <v>5</v>
      </c>
      <c r="H21" s="13">
        <v>5</v>
      </c>
      <c r="I21" s="13">
        <v>10.1</v>
      </c>
      <c r="J21" s="13">
        <v>7.2</v>
      </c>
      <c r="K21" s="13">
        <v>8.4</v>
      </c>
      <c r="L21" s="13">
        <v>10.6</v>
      </c>
      <c r="M21" s="13">
        <v>11</v>
      </c>
      <c r="N21" s="13">
        <v>10.7</v>
      </c>
      <c r="O21" s="13">
        <v>11.6</v>
      </c>
      <c r="P21" s="13">
        <v>12.2</v>
      </c>
      <c r="Q21" s="13">
        <v>12.1</v>
      </c>
      <c r="R21" s="13">
        <v>12.2</v>
      </c>
      <c r="S21" s="13">
        <v>12.9</v>
      </c>
      <c r="T21" s="13">
        <v>14.9</v>
      </c>
      <c r="U21" s="13">
        <v>16.5</v>
      </c>
      <c r="V21" s="13">
        <v>16.899999999999999</v>
      </c>
      <c r="W21" s="13">
        <v>17.7</v>
      </c>
      <c r="X21" s="13">
        <v>19.600000000000001</v>
      </c>
      <c r="Y21" s="13">
        <v>21.6</v>
      </c>
      <c r="Z21" s="13">
        <v>23</v>
      </c>
      <c r="AA21" s="13">
        <v>23.7</v>
      </c>
      <c r="AB21" s="13">
        <v>26.8</v>
      </c>
      <c r="AC21" s="13">
        <v>29.1</v>
      </c>
      <c r="AD21" s="13">
        <v>35.700000000000003</v>
      </c>
      <c r="AE21" s="13">
        <v>40.6</v>
      </c>
      <c r="AF21" s="13">
        <v>46.7</v>
      </c>
      <c r="AG21" s="13">
        <v>53.5</v>
      </c>
      <c r="AH21" s="13">
        <v>67.7</v>
      </c>
      <c r="AI21" s="13">
        <v>64.8</v>
      </c>
      <c r="AJ21" s="13">
        <v>64.099999999999994</v>
      </c>
      <c r="AK21" s="13">
        <v>65.8</v>
      </c>
      <c r="AL21" s="13">
        <v>74.099999999999994</v>
      </c>
      <c r="AM21" s="13">
        <v>18.2</v>
      </c>
      <c r="AN21" s="13">
        <v>78.3</v>
      </c>
      <c r="AO21" s="13">
        <v>79.400000000000006</v>
      </c>
      <c r="AP21" s="13">
        <v>81.400000000000006</v>
      </c>
      <c r="AQ21" s="13">
        <v>86.8</v>
      </c>
      <c r="AR21" s="13">
        <v>93.3</v>
      </c>
      <c r="AS21" s="13">
        <v>89.3</v>
      </c>
      <c r="AT21" s="13">
        <v>93.6</v>
      </c>
      <c r="AU21" s="13">
        <v>96.5</v>
      </c>
      <c r="AV21" s="13">
        <v>101.6</v>
      </c>
      <c r="AW21" s="13">
        <v>107.5</v>
      </c>
      <c r="AX21" s="13">
        <v>111.5</v>
      </c>
      <c r="AY21" s="13">
        <v>116.5</v>
      </c>
      <c r="AZ21" s="13">
        <v>121.1</v>
      </c>
      <c r="BA21" s="13">
        <v>133.30000000000001</v>
      </c>
      <c r="BB21" s="13">
        <v>154.1</v>
      </c>
      <c r="BC21" s="13">
        <v>182.1</v>
      </c>
      <c r="BD21" s="13">
        <v>196.9</v>
      </c>
      <c r="BE21" s="13">
        <v>211.1</v>
      </c>
      <c r="BF21" s="13">
        <v>223.1</v>
      </c>
      <c r="BG21" s="13">
        <v>222.2</v>
      </c>
      <c r="BH21" s="13">
        <v>222.6</v>
      </c>
      <c r="BI21" s="13">
        <v>235.9</v>
      </c>
      <c r="BJ21" s="13">
        <v>250.2</v>
      </c>
      <c r="BK21" s="13">
        <v>259.8</v>
      </c>
      <c r="BL21" s="13">
        <v>282.3</v>
      </c>
      <c r="BM21" s="13">
        <v>310.60000000000002</v>
      </c>
      <c r="BN21" s="13">
        <v>329.2</v>
      </c>
      <c r="BO21" s="13">
        <v>341.3</v>
      </c>
      <c r="BP21" s="13">
        <v>346.3</v>
      </c>
      <c r="BQ21" s="13">
        <v>334.3</v>
      </c>
      <c r="BR21" s="13">
        <v>340.5</v>
      </c>
      <c r="BS21" s="13">
        <v>347.4</v>
      </c>
      <c r="BT21" s="13">
        <v>411.2</v>
      </c>
      <c r="BU21" s="13">
        <v>440.9</v>
      </c>
      <c r="BV21" s="13">
        <v>432.5</v>
      </c>
      <c r="BW21" s="13">
        <v>389.1</v>
      </c>
      <c r="BX21" s="13">
        <v>397.8</v>
      </c>
      <c r="BY21" s="13">
        <v>428.5</v>
      </c>
      <c r="BZ21" s="13">
        <v>478.7</v>
      </c>
      <c r="CA21" s="13">
        <v>508.3</v>
      </c>
      <c r="CB21" s="13">
        <v>511.7</v>
      </c>
      <c r="CC21" s="13">
        <v>519</v>
      </c>
      <c r="CD21" s="13">
        <v>533.79999999999995</v>
      </c>
      <c r="CE21" s="13">
        <v>584.5</v>
      </c>
      <c r="CF21" s="13">
        <v>642.9</v>
      </c>
      <c r="CG21" s="13">
        <v>692</v>
      </c>
      <c r="CH21" s="13">
        <v>684</v>
      </c>
      <c r="CI21" s="13">
        <v>627.4</v>
      </c>
      <c r="CJ21" s="13">
        <v>636.6</v>
      </c>
      <c r="CK21" s="13">
        <v>661.7</v>
      </c>
      <c r="CL21" s="13">
        <v>694.3</v>
      </c>
      <c r="CM21" s="13">
        <v>724.1</v>
      </c>
      <c r="CN21" s="13">
        <v>748</v>
      </c>
    </row>
    <row r="22" spans="1:92" ht="14" customHeight="1" x14ac:dyDescent="0.35">
      <c r="A22" s="27" t="s">
        <v>183</v>
      </c>
      <c r="B22" s="13">
        <v>13.4</v>
      </c>
      <c r="C22" s="13">
        <v>12.7</v>
      </c>
      <c r="D22" s="13">
        <v>12.7</v>
      </c>
      <c r="E22" s="13">
        <v>12</v>
      </c>
      <c r="F22" s="13">
        <v>9.4</v>
      </c>
      <c r="G22" s="13">
        <v>8.5</v>
      </c>
      <c r="H22" s="13">
        <v>6.3</v>
      </c>
      <c r="I22" s="13">
        <v>4</v>
      </c>
      <c r="J22" s="13">
        <v>11.3</v>
      </c>
      <c r="K22" s="13">
        <v>12.1</v>
      </c>
      <c r="L22" s="13">
        <v>14.5</v>
      </c>
      <c r="M22" s="13">
        <v>11.1</v>
      </c>
      <c r="N22" s="13">
        <v>12.7</v>
      </c>
      <c r="O22" s="13">
        <v>15</v>
      </c>
      <c r="P22" s="13">
        <v>17.2</v>
      </c>
      <c r="Q22" s="13">
        <v>18.899999999999999</v>
      </c>
      <c r="R22" s="13">
        <v>22.6</v>
      </c>
      <c r="S22" s="13">
        <v>23.8</v>
      </c>
      <c r="T22" s="13">
        <v>27.3</v>
      </c>
      <c r="U22" s="13">
        <v>37.799999999999997</v>
      </c>
      <c r="V22" s="13">
        <v>41.8</v>
      </c>
      <c r="W22" s="13">
        <v>42.2</v>
      </c>
      <c r="X22" s="13">
        <v>46.5</v>
      </c>
      <c r="Y22" s="13">
        <v>47.6</v>
      </c>
      <c r="Z22" s="13">
        <v>58.7</v>
      </c>
      <c r="AA22" s="13">
        <v>62.3</v>
      </c>
      <c r="AB22" s="13">
        <v>77</v>
      </c>
      <c r="AC22" s="13">
        <v>92.7</v>
      </c>
      <c r="AD22" s="13">
        <v>107.2</v>
      </c>
      <c r="AE22" s="13">
        <v>104.6</v>
      </c>
      <c r="AF22" s="13">
        <v>116.3</v>
      </c>
      <c r="AG22" s="13">
        <v>125.1</v>
      </c>
      <c r="AH22" s="13">
        <v>139.30000000000001</v>
      </c>
      <c r="AI22" s="13">
        <v>188.1</v>
      </c>
      <c r="AJ22" s="13">
        <v>175.3</v>
      </c>
      <c r="AK22" s="13">
        <v>182.7</v>
      </c>
      <c r="AL22" s="13">
        <v>199.9</v>
      </c>
      <c r="AM22" s="13">
        <v>53.6</v>
      </c>
      <c r="AN22" s="13">
        <v>218.1</v>
      </c>
      <c r="AO22" s="13">
        <v>239.5</v>
      </c>
      <c r="AP22" s="13">
        <v>230.3</v>
      </c>
      <c r="AQ22" s="13">
        <v>218.5</v>
      </c>
      <c r="AR22" s="13">
        <v>186.7</v>
      </c>
      <c r="AS22" s="13">
        <v>149</v>
      </c>
      <c r="AT22" s="13">
        <v>143.1</v>
      </c>
      <c r="AU22" s="13">
        <v>141.6</v>
      </c>
      <c r="AV22" s="13">
        <v>146.69999999999999</v>
      </c>
      <c r="AW22" s="13">
        <v>147</v>
      </c>
      <c r="AX22" s="13">
        <v>121.5</v>
      </c>
      <c r="AY22" s="13">
        <v>121.8</v>
      </c>
      <c r="AZ22" s="13">
        <v>119.6</v>
      </c>
      <c r="BA22" s="13">
        <v>121.4</v>
      </c>
      <c r="BB22" s="13">
        <v>123.4</v>
      </c>
      <c r="BC22" s="13">
        <v>126.6</v>
      </c>
      <c r="BD22" s="13">
        <v>129.19999999999999</v>
      </c>
      <c r="BE22" s="13">
        <v>135.6</v>
      </c>
      <c r="BF22" s="13">
        <v>137.30000000000001</v>
      </c>
      <c r="BG22" s="13">
        <v>134</v>
      </c>
      <c r="BH22" s="13">
        <v>136.80000000000001</v>
      </c>
      <c r="BI22" s="13">
        <v>136.6</v>
      </c>
      <c r="BJ22" s="13">
        <v>149.5</v>
      </c>
      <c r="BK22" s="13">
        <v>155</v>
      </c>
      <c r="BL22" s="13">
        <v>167.8</v>
      </c>
      <c r="BM22" s="13">
        <v>180.5</v>
      </c>
      <c r="BN22" s="13">
        <v>200.2</v>
      </c>
      <c r="BO22" s="13">
        <v>197.9</v>
      </c>
      <c r="BP22" s="13">
        <v>198.8</v>
      </c>
      <c r="BQ22" s="13">
        <v>198.5</v>
      </c>
      <c r="BR22" s="13">
        <v>185.7</v>
      </c>
      <c r="BS22" s="13">
        <v>178.1</v>
      </c>
      <c r="BT22" s="13">
        <v>199.5</v>
      </c>
      <c r="BU22" s="13">
        <v>238.9</v>
      </c>
      <c r="BV22" s="13">
        <v>229.3</v>
      </c>
      <c r="BW22" s="13">
        <v>191.2</v>
      </c>
      <c r="BX22" s="13">
        <v>173.5</v>
      </c>
      <c r="BY22" s="13">
        <v>164.7</v>
      </c>
      <c r="BZ22" s="13">
        <v>160.1</v>
      </c>
      <c r="CA22" s="13">
        <v>163.9</v>
      </c>
      <c r="CB22" s="13">
        <v>163.1</v>
      </c>
      <c r="CC22" s="13">
        <v>161.69999999999999</v>
      </c>
      <c r="CD22" s="13">
        <v>158.6</v>
      </c>
      <c r="CE22" s="13">
        <v>200.4</v>
      </c>
      <c r="CF22" s="13">
        <v>487.1</v>
      </c>
      <c r="CG22" s="13">
        <v>329</v>
      </c>
      <c r="CH22" s="13">
        <v>207.6</v>
      </c>
      <c r="CI22" s="13">
        <v>255.6</v>
      </c>
      <c r="CJ22" s="13">
        <v>214.2</v>
      </c>
      <c r="CK22" s="13">
        <v>217.6</v>
      </c>
      <c r="CL22" s="13">
        <v>202.4</v>
      </c>
      <c r="CM22" s="13">
        <v>180.5</v>
      </c>
      <c r="CN22" s="13">
        <v>169.7</v>
      </c>
    </row>
    <row r="23" spans="1:92" ht="14" customHeight="1" x14ac:dyDescent="0.35">
      <c r="A23" s="27" t="s">
        <v>184</v>
      </c>
      <c r="B23" s="13">
        <v>12.5</v>
      </c>
      <c r="C23" s="13">
        <v>12.7</v>
      </c>
      <c r="D23" s="13">
        <v>13.2</v>
      </c>
      <c r="E23" s="13">
        <v>17.899999999999999</v>
      </c>
      <c r="F23" s="13">
        <v>25.1</v>
      </c>
      <c r="G23" s="13">
        <v>34.4</v>
      </c>
      <c r="H23" s="13">
        <v>42.3</v>
      </c>
      <c r="I23" s="13">
        <v>39</v>
      </c>
      <c r="J23" s="13">
        <v>36.799999999999997</v>
      </c>
      <c r="K23" s="13">
        <v>37</v>
      </c>
      <c r="L23" s="13">
        <v>40</v>
      </c>
      <c r="M23" s="13">
        <v>36.799999999999997</v>
      </c>
      <c r="N23" s="13">
        <v>35.6</v>
      </c>
      <c r="O23" s="13">
        <v>38.4</v>
      </c>
      <c r="P23" s="13">
        <v>35.4</v>
      </c>
      <c r="Q23" s="13">
        <v>35.4</v>
      </c>
      <c r="R23" s="13">
        <v>36.200000000000003</v>
      </c>
      <c r="S23" s="13">
        <v>36.700000000000003</v>
      </c>
      <c r="T23" s="13">
        <v>37.299999999999997</v>
      </c>
      <c r="U23" s="13">
        <v>37.799999999999997</v>
      </c>
      <c r="V23" s="13">
        <v>44.9</v>
      </c>
      <c r="W23" s="13">
        <v>42.9</v>
      </c>
      <c r="X23" s="13">
        <v>43.5</v>
      </c>
      <c r="Y23" s="13">
        <v>48.3</v>
      </c>
      <c r="Z23" s="13">
        <v>50.6</v>
      </c>
      <c r="AA23" s="13">
        <v>52.1</v>
      </c>
      <c r="AB23" s="13">
        <v>55.7</v>
      </c>
      <c r="AC23" s="13">
        <v>59.1</v>
      </c>
      <c r="AD23" s="13">
        <v>61.7</v>
      </c>
      <c r="AE23" s="13">
        <v>67.599999999999994</v>
      </c>
      <c r="AF23" s="13">
        <v>72.7</v>
      </c>
      <c r="AG23" s="13">
        <v>71.400000000000006</v>
      </c>
      <c r="AH23" s="13">
        <v>71</v>
      </c>
      <c r="AI23" s="13">
        <v>76.3</v>
      </c>
      <c r="AJ23" s="13">
        <v>88.1</v>
      </c>
      <c r="AK23" s="13">
        <v>86.5</v>
      </c>
      <c r="AL23" s="13">
        <v>93</v>
      </c>
      <c r="AM23" s="13">
        <v>23.5</v>
      </c>
      <c r="AN23" s="13">
        <v>97</v>
      </c>
      <c r="AO23" s="13">
        <v>107.8</v>
      </c>
      <c r="AP23" s="13">
        <v>119.9</v>
      </c>
      <c r="AQ23" s="13">
        <v>135.9</v>
      </c>
      <c r="AR23" s="13">
        <v>162</v>
      </c>
      <c r="AS23" s="13">
        <v>187.3</v>
      </c>
      <c r="AT23" s="13">
        <v>189.6</v>
      </c>
      <c r="AU23" s="13">
        <v>226.4</v>
      </c>
      <c r="AV23" s="13">
        <v>255.3</v>
      </c>
      <c r="AW23" s="13">
        <v>262.3</v>
      </c>
      <c r="AX23" s="13">
        <v>261.5</v>
      </c>
      <c r="AY23" s="13">
        <v>277.39999999999998</v>
      </c>
      <c r="AZ23" s="13">
        <v>296.8</v>
      </c>
      <c r="BA23" s="13">
        <v>312.3</v>
      </c>
      <c r="BB23" s="13">
        <v>318.10000000000002</v>
      </c>
      <c r="BC23" s="13">
        <v>318.10000000000002</v>
      </c>
      <c r="BD23" s="13">
        <v>309.89999999999998</v>
      </c>
      <c r="BE23" s="13">
        <v>309.7</v>
      </c>
      <c r="BF23" s="13">
        <v>346.9</v>
      </c>
      <c r="BG23" s="13">
        <v>353.6</v>
      </c>
      <c r="BH23" s="13">
        <v>351.6</v>
      </c>
      <c r="BI23" s="13">
        <v>343.2</v>
      </c>
      <c r="BJ23" s="13">
        <v>323</v>
      </c>
      <c r="BK23" s="13">
        <v>307</v>
      </c>
      <c r="BL23" s="13">
        <v>277.2</v>
      </c>
      <c r="BM23" s="13">
        <v>226.3</v>
      </c>
      <c r="BN23" s="13">
        <v>198.8</v>
      </c>
      <c r="BO23" s="13">
        <v>203.2</v>
      </c>
      <c r="BP23" s="13">
        <v>226.4</v>
      </c>
      <c r="BQ23" s="13">
        <v>270.10000000000002</v>
      </c>
      <c r="BR23" s="13">
        <v>275</v>
      </c>
      <c r="BS23" s="13">
        <v>287.2</v>
      </c>
      <c r="BT23" s="13">
        <v>210.2</v>
      </c>
      <c r="BU23" s="13">
        <v>218.8</v>
      </c>
      <c r="BV23" s="13">
        <v>251.4</v>
      </c>
      <c r="BW23" s="13">
        <v>236.6</v>
      </c>
      <c r="BX23" s="13">
        <v>232.9</v>
      </c>
      <c r="BY23" s="13">
        <v>237.1</v>
      </c>
      <c r="BZ23" s="13">
        <v>228.8</v>
      </c>
      <c r="CA23" s="13">
        <v>244.1</v>
      </c>
      <c r="CB23" s="13">
        <v>262.60000000000002</v>
      </c>
      <c r="CC23" s="13">
        <v>317.89999999999998</v>
      </c>
      <c r="CD23" s="13">
        <v>360.3</v>
      </c>
      <c r="CE23" s="13">
        <v>327.60000000000002</v>
      </c>
      <c r="CF23" s="13">
        <v>322.89999999999998</v>
      </c>
      <c r="CG23" s="13">
        <v>407.7</v>
      </c>
      <c r="CH23" s="13">
        <v>539.29999999999995</v>
      </c>
      <c r="CI23" s="13">
        <v>709</v>
      </c>
      <c r="CJ23" s="13">
        <v>753.8</v>
      </c>
      <c r="CK23" s="13">
        <v>775.1</v>
      </c>
      <c r="CL23" s="13">
        <v>803.5</v>
      </c>
      <c r="CM23" s="13">
        <v>833.5</v>
      </c>
      <c r="CN23" s="13">
        <v>855.7</v>
      </c>
    </row>
    <row r="24" spans="1:92" ht="14" customHeight="1" x14ac:dyDescent="0.35">
      <c r="A24" s="27" t="s">
        <v>185</v>
      </c>
      <c r="B24" s="13">
        <v>79.3</v>
      </c>
      <c r="C24" s="13">
        <v>65.5</v>
      </c>
      <c r="D24" s="13">
        <v>125.9</v>
      </c>
      <c r="E24" s="13">
        <v>174.8</v>
      </c>
      <c r="F24" s="13">
        <v>161.5</v>
      </c>
      <c r="G24" s="13">
        <v>94</v>
      </c>
      <c r="H24" s="13">
        <v>61.9</v>
      </c>
      <c r="I24" s="13">
        <v>141.30000000000001</v>
      </c>
      <c r="J24" s="13">
        <v>119.4</v>
      </c>
      <c r="K24" s="13">
        <v>181.2</v>
      </c>
      <c r="L24" s="13">
        <v>158.1</v>
      </c>
      <c r="M24" s="13">
        <v>113.3</v>
      </c>
      <c r="N24" s="13">
        <v>101.9</v>
      </c>
      <c r="O24" s="13">
        <v>111.7</v>
      </c>
      <c r="P24" s="13">
        <v>72.599999999999994</v>
      </c>
      <c r="Q24" s="13">
        <v>99.5</v>
      </c>
      <c r="R24" s="13">
        <v>110.2</v>
      </c>
      <c r="S24" s="13">
        <v>119.4</v>
      </c>
      <c r="T24" s="13">
        <v>109.8</v>
      </c>
      <c r="U24" s="13">
        <v>149.4</v>
      </c>
      <c r="V24" s="13">
        <v>126.7</v>
      </c>
      <c r="W24" s="13">
        <v>128.6</v>
      </c>
      <c r="X24" s="13">
        <v>166.1</v>
      </c>
      <c r="Y24" s="13">
        <v>161.1</v>
      </c>
      <c r="Z24" s="13">
        <v>175.6</v>
      </c>
      <c r="AA24" s="13">
        <v>187.3</v>
      </c>
      <c r="AB24" s="13">
        <v>204.8</v>
      </c>
      <c r="AC24" s="13">
        <v>212.8</v>
      </c>
      <c r="AD24" s="13">
        <v>218.7</v>
      </c>
      <c r="AE24" s="13">
        <v>173.1</v>
      </c>
      <c r="AF24" s="13">
        <v>175.1</v>
      </c>
      <c r="AG24" s="13">
        <v>162.9</v>
      </c>
      <c r="AH24" s="13">
        <v>173.6</v>
      </c>
      <c r="AI24" s="13">
        <v>165.6</v>
      </c>
      <c r="AJ24" s="13">
        <v>173.9</v>
      </c>
      <c r="AK24" s="13">
        <v>220.9</v>
      </c>
      <c r="AL24" s="13">
        <v>205.7</v>
      </c>
      <c r="AM24" s="13">
        <v>58.9</v>
      </c>
      <c r="AN24" s="13">
        <v>208.2</v>
      </c>
      <c r="AO24" s="13">
        <v>252.3</v>
      </c>
      <c r="AP24" s="13">
        <v>241.4</v>
      </c>
      <c r="AQ24" s="13">
        <v>271.2</v>
      </c>
      <c r="AR24" s="13">
        <v>278.2</v>
      </c>
      <c r="AS24" s="13">
        <v>253.6</v>
      </c>
      <c r="AT24" s="13">
        <v>248</v>
      </c>
      <c r="AU24" s="13">
        <v>205.8</v>
      </c>
      <c r="AV24" s="13">
        <v>218.8</v>
      </c>
      <c r="AW24" s="13">
        <v>240.6</v>
      </c>
      <c r="AX24" s="13">
        <v>217.5</v>
      </c>
      <c r="AY24" s="13">
        <v>223.8</v>
      </c>
      <c r="AZ24" s="13">
        <v>248.1</v>
      </c>
      <c r="BA24" s="13">
        <v>354.8</v>
      </c>
      <c r="BB24" s="13">
        <v>379.3</v>
      </c>
      <c r="BC24" s="13">
        <v>238.8</v>
      </c>
      <c r="BD24" s="13">
        <v>173.4</v>
      </c>
      <c r="BE24" s="13">
        <v>196</v>
      </c>
      <c r="BF24" s="13">
        <v>156.19999999999999</v>
      </c>
      <c r="BG24" s="13">
        <v>156.4</v>
      </c>
      <c r="BH24" s="13">
        <v>150.69999999999999</v>
      </c>
      <c r="BI24" s="13">
        <v>194.8</v>
      </c>
      <c r="BJ24" s="13">
        <v>216.1</v>
      </c>
      <c r="BK24" s="13">
        <v>232.3</v>
      </c>
      <c r="BL24" s="13">
        <v>224</v>
      </c>
      <c r="BM24" s="13">
        <v>235</v>
      </c>
      <c r="BN24" s="13">
        <v>215.8</v>
      </c>
      <c r="BO24" s="13">
        <v>237.3</v>
      </c>
      <c r="BP24" s="13">
        <v>257.89999999999998</v>
      </c>
      <c r="BQ24" s="13">
        <v>262.10000000000002</v>
      </c>
      <c r="BR24" s="13">
        <v>204.2</v>
      </c>
      <c r="BS24" s="13">
        <v>241.9</v>
      </c>
      <c r="BT24" s="13">
        <v>557.79999999999995</v>
      </c>
      <c r="BU24" s="13">
        <v>148.69999999999999</v>
      </c>
      <c r="BV24" s="13">
        <v>198.8</v>
      </c>
      <c r="BW24" s="13">
        <v>258.60000000000002</v>
      </c>
      <c r="BX24" s="13">
        <v>129.9</v>
      </c>
      <c r="BY24" s="13">
        <v>96.7</v>
      </c>
      <c r="BZ24" s="13">
        <v>189.3</v>
      </c>
      <c r="CA24" s="13">
        <v>180.3</v>
      </c>
      <c r="CB24" s="13">
        <v>175.5</v>
      </c>
      <c r="CC24" s="13">
        <v>185.3</v>
      </c>
      <c r="CD24" s="13">
        <v>191.1</v>
      </c>
      <c r="CE24" s="13">
        <v>1081</v>
      </c>
      <c r="CF24" s="13">
        <v>601</v>
      </c>
      <c r="CG24" s="13">
        <v>297.60000000000002</v>
      </c>
      <c r="CH24" s="13">
        <v>158.30000000000001</v>
      </c>
      <c r="CI24" s="13">
        <v>423.5</v>
      </c>
      <c r="CJ24" s="13">
        <v>313.7</v>
      </c>
      <c r="CK24" s="13">
        <v>290.8</v>
      </c>
      <c r="CL24" s="13">
        <v>274.8</v>
      </c>
      <c r="CM24" s="13">
        <v>196.6</v>
      </c>
      <c r="CN24" s="13">
        <v>240.2</v>
      </c>
    </row>
    <row r="25" spans="1:92" ht="14" customHeight="1" x14ac:dyDescent="0.35">
      <c r="A25" s="27" t="s">
        <v>186</v>
      </c>
      <c r="B25" s="13">
        <v>-7.9</v>
      </c>
      <c r="C25" s="13">
        <v>-13.7</v>
      </c>
      <c r="D25" s="13">
        <v>-20.8</v>
      </c>
      <c r="E25" s="13">
        <v>-25.9</v>
      </c>
      <c r="F25" s="13">
        <v>-25.4</v>
      </c>
      <c r="G25" s="13">
        <v>-25.4</v>
      </c>
      <c r="H25" s="13">
        <v>-25.8</v>
      </c>
      <c r="I25" s="13">
        <v>-25.7</v>
      </c>
      <c r="J25" s="13">
        <v>-25.2</v>
      </c>
      <c r="K25" s="13">
        <v>-28.1</v>
      </c>
      <c r="L25" s="13">
        <v>-27.2</v>
      </c>
      <c r="M25" s="13">
        <v>-35.4</v>
      </c>
      <c r="N25" s="13">
        <v>-47.7</v>
      </c>
      <c r="O25" s="13">
        <v>-47.7</v>
      </c>
      <c r="P25" s="13">
        <v>-43.8</v>
      </c>
      <c r="Q25" s="13">
        <v>-43.8</v>
      </c>
      <c r="R25" s="13">
        <v>-44.5</v>
      </c>
      <c r="S25" s="13">
        <v>-50.3</v>
      </c>
      <c r="T25" s="13">
        <v>-49.7</v>
      </c>
      <c r="U25" s="13">
        <v>-49.8</v>
      </c>
      <c r="V25" s="13">
        <v>-52.5</v>
      </c>
      <c r="W25" s="13">
        <v>-49.8</v>
      </c>
      <c r="X25" s="13">
        <v>-53.7</v>
      </c>
      <c r="Y25" s="13">
        <v>-57.1</v>
      </c>
      <c r="Z25" s="13">
        <v>-54.4</v>
      </c>
      <c r="AA25" s="13">
        <v>-53.3</v>
      </c>
      <c r="AB25" s="13">
        <v>-57.1</v>
      </c>
      <c r="AC25" s="13">
        <v>-62.1</v>
      </c>
      <c r="AD25" s="13">
        <v>-66.099999999999994</v>
      </c>
      <c r="AE25" s="13">
        <v>-61.3</v>
      </c>
      <c r="AF25" s="13">
        <v>-61.2</v>
      </c>
      <c r="AG25" s="13">
        <v>-65.099999999999994</v>
      </c>
      <c r="AH25" s="13">
        <v>-57.3</v>
      </c>
      <c r="AI25" s="13">
        <v>-75.8</v>
      </c>
      <c r="AJ25" s="13">
        <v>-89.2</v>
      </c>
      <c r="AK25" s="13">
        <v>-67.400000000000006</v>
      </c>
      <c r="AL25" s="13">
        <v>-65.8</v>
      </c>
      <c r="AM25" s="13">
        <v>-18.7</v>
      </c>
      <c r="AN25" s="13">
        <v>-63.1</v>
      </c>
      <c r="AO25" s="13">
        <v>-62.7</v>
      </c>
      <c r="AP25" s="13">
        <v>-65.5</v>
      </c>
      <c r="AQ25" s="13">
        <v>-68.900000000000006</v>
      </c>
      <c r="AR25" s="13">
        <v>-88.8</v>
      </c>
      <c r="AS25" s="13">
        <v>-78.599999999999994</v>
      </c>
      <c r="AT25" s="13">
        <v>-99.1</v>
      </c>
      <c r="AU25" s="13">
        <v>-90.8</v>
      </c>
      <c r="AV25" s="13">
        <v>-89.1</v>
      </c>
      <c r="AW25" s="13">
        <v>-88.8</v>
      </c>
      <c r="AX25" s="13">
        <v>-97.7</v>
      </c>
      <c r="AY25" s="13">
        <v>-96.1</v>
      </c>
      <c r="AZ25" s="13">
        <v>-94.3</v>
      </c>
      <c r="BA25" s="13">
        <v>-90.3</v>
      </c>
      <c r="BB25" s="13">
        <v>-91.6</v>
      </c>
      <c r="BC25" s="13">
        <v>-88.3</v>
      </c>
      <c r="BD25" s="13">
        <v>-79.900000000000006</v>
      </c>
      <c r="BE25" s="13">
        <v>-77.2</v>
      </c>
      <c r="BF25" s="13">
        <v>-88.1</v>
      </c>
      <c r="BG25" s="13">
        <v>-71.099999999999994</v>
      </c>
      <c r="BH25" s="13">
        <v>-92.2</v>
      </c>
      <c r="BI25" s="13">
        <v>-85.3</v>
      </c>
      <c r="BJ25" s="13">
        <v>-71</v>
      </c>
      <c r="BK25" s="13">
        <v>-71</v>
      </c>
      <c r="BL25" s="13">
        <v>-76.7</v>
      </c>
      <c r="BM25" s="13">
        <v>-73.2</v>
      </c>
      <c r="BN25" s="13">
        <v>-79.7</v>
      </c>
      <c r="BO25" s="13">
        <v>-81.8</v>
      </c>
      <c r="BP25" s="13">
        <v>-87.1</v>
      </c>
      <c r="BQ25" s="13">
        <v>-87.9</v>
      </c>
      <c r="BR25" s="13">
        <v>-102.2</v>
      </c>
      <c r="BS25" s="13">
        <v>-103.8</v>
      </c>
      <c r="BT25" s="13">
        <v>-109.5</v>
      </c>
      <c r="BU25" s="13">
        <v>-94.3</v>
      </c>
      <c r="BV25" s="13">
        <v>-98.1</v>
      </c>
      <c r="BW25" s="13">
        <v>-113.5</v>
      </c>
      <c r="BX25" s="13">
        <v>-100.9</v>
      </c>
      <c r="BY25" s="13">
        <v>-92.6</v>
      </c>
      <c r="BZ25" s="13">
        <v>-120.2</v>
      </c>
      <c r="CA25" s="13">
        <v>-97.6</v>
      </c>
      <c r="CB25" s="13">
        <v>-89.8</v>
      </c>
      <c r="CC25" s="13">
        <v>-94.6</v>
      </c>
      <c r="CD25" s="13">
        <v>-91.7</v>
      </c>
      <c r="CE25" s="13">
        <v>-99.2</v>
      </c>
      <c r="CF25" s="13">
        <v>-112.4</v>
      </c>
      <c r="CG25" s="13">
        <v>-202.3</v>
      </c>
      <c r="CH25" s="13">
        <v>-109.3</v>
      </c>
      <c r="CI25" s="13">
        <v>-116.9</v>
      </c>
      <c r="CJ25" s="13">
        <v>-118</v>
      </c>
      <c r="CK25" s="13">
        <v>-119.7</v>
      </c>
      <c r="CL25" s="13">
        <v>-143.19999999999999</v>
      </c>
      <c r="CM25" s="13">
        <v>-121.2</v>
      </c>
      <c r="CN25" s="13">
        <v>-135.80000000000001</v>
      </c>
    </row>
    <row r="26" spans="1:92" ht="14" customHeight="1" x14ac:dyDescent="0.35">
      <c r="A26" s="28" t="s">
        <v>187</v>
      </c>
      <c r="B26" s="31">
        <v>127</v>
      </c>
      <c r="C26" s="31">
        <v>111.2</v>
      </c>
      <c r="D26" s="31">
        <v>162</v>
      </c>
      <c r="E26" s="31">
        <v>206.2</v>
      </c>
      <c r="F26" s="31">
        <v>195.5</v>
      </c>
      <c r="G26" s="31">
        <v>135.6</v>
      </c>
      <c r="H26" s="31">
        <v>140.5</v>
      </c>
      <c r="I26" s="31">
        <v>244.8</v>
      </c>
      <c r="J26" s="31">
        <v>215.4</v>
      </c>
      <c r="K26" s="31">
        <v>281</v>
      </c>
      <c r="L26" s="31">
        <v>294.3</v>
      </c>
      <c r="M26" s="31">
        <v>204.9</v>
      </c>
      <c r="N26" s="31">
        <v>184</v>
      </c>
      <c r="O26" s="31">
        <v>197.3</v>
      </c>
      <c r="P26" s="31">
        <v>168.8</v>
      </c>
      <c r="Q26" s="31">
        <v>211.1</v>
      </c>
      <c r="R26" s="31">
        <v>231.8</v>
      </c>
      <c r="S26" s="31">
        <v>246.8</v>
      </c>
      <c r="T26" s="31">
        <v>264.39999999999998</v>
      </c>
      <c r="U26" s="31">
        <v>325.39999999999998</v>
      </c>
      <c r="V26" s="31">
        <v>317.39999999999998</v>
      </c>
      <c r="W26" s="31">
        <v>339.6</v>
      </c>
      <c r="X26" s="31">
        <v>387.7</v>
      </c>
      <c r="Y26" s="31">
        <v>397</v>
      </c>
      <c r="Z26" s="31">
        <v>432.1</v>
      </c>
      <c r="AA26" s="31">
        <v>451</v>
      </c>
      <c r="AB26" s="31">
        <v>504.4</v>
      </c>
      <c r="AC26" s="31">
        <v>556.6</v>
      </c>
      <c r="AD26" s="31">
        <v>605.5</v>
      </c>
      <c r="AE26" s="31">
        <v>595.70000000000005</v>
      </c>
      <c r="AF26" s="31">
        <v>639.5</v>
      </c>
      <c r="AG26" s="31">
        <v>693.2</v>
      </c>
      <c r="AH26" s="31">
        <v>769.5</v>
      </c>
      <c r="AI26" s="31">
        <v>834.3</v>
      </c>
      <c r="AJ26" s="31">
        <v>860.2</v>
      </c>
      <c r="AK26" s="31">
        <v>1016.2</v>
      </c>
      <c r="AL26" s="31">
        <v>1087.8</v>
      </c>
      <c r="AM26" s="31">
        <v>277.2</v>
      </c>
      <c r="AN26" s="31">
        <v>1123.8</v>
      </c>
      <c r="AO26" s="31">
        <v>1205.8</v>
      </c>
      <c r="AP26" s="31">
        <v>1210.8</v>
      </c>
      <c r="AQ26" s="31">
        <v>1291.9000000000001</v>
      </c>
      <c r="AR26" s="31">
        <v>1323.3</v>
      </c>
      <c r="AS26" s="31">
        <v>1324.6</v>
      </c>
      <c r="AT26" s="31">
        <v>1345.8</v>
      </c>
      <c r="AU26" s="31">
        <v>1339.6</v>
      </c>
      <c r="AV26" s="31">
        <v>1436.9</v>
      </c>
      <c r="AW26" s="31">
        <v>1455.3</v>
      </c>
      <c r="AX26" s="31">
        <v>1414.1</v>
      </c>
      <c r="AY26" s="31">
        <v>1461.6</v>
      </c>
      <c r="AZ26" s="31">
        <v>1527.9</v>
      </c>
      <c r="BA26" s="31">
        <v>1697.2</v>
      </c>
      <c r="BB26" s="31">
        <v>1798.6</v>
      </c>
      <c r="BC26" s="31">
        <v>1762.4</v>
      </c>
      <c r="BD26" s="31">
        <v>1758.1</v>
      </c>
      <c r="BE26" s="31">
        <v>1824</v>
      </c>
      <c r="BF26" s="31">
        <v>1864.9</v>
      </c>
      <c r="BG26" s="31">
        <v>1905.7</v>
      </c>
      <c r="BH26" s="31">
        <v>1915.4</v>
      </c>
      <c r="BI26" s="31">
        <v>1984.9</v>
      </c>
      <c r="BJ26" s="31">
        <v>2026.2</v>
      </c>
      <c r="BK26" s="31">
        <v>2072.6</v>
      </c>
      <c r="BL26" s="31">
        <v>2107.3000000000002</v>
      </c>
      <c r="BM26" s="31">
        <v>2219</v>
      </c>
      <c r="BN26" s="31">
        <v>2290.4</v>
      </c>
      <c r="BO26" s="31">
        <v>2340.8000000000002</v>
      </c>
      <c r="BP26" s="31">
        <v>2443.6</v>
      </c>
      <c r="BQ26" s="31">
        <v>2552.6</v>
      </c>
      <c r="BR26" s="31">
        <v>2534.8000000000002</v>
      </c>
      <c r="BS26" s="31">
        <v>2665.9</v>
      </c>
      <c r="BT26" s="31">
        <v>3229.7</v>
      </c>
      <c r="BU26" s="31">
        <v>3057.4</v>
      </c>
      <c r="BV26" s="31">
        <v>3137.2</v>
      </c>
      <c r="BW26" s="31">
        <v>3022.5</v>
      </c>
      <c r="BX26" s="31">
        <v>2943</v>
      </c>
      <c r="BY26" s="31">
        <v>2983.4</v>
      </c>
      <c r="BZ26" s="31">
        <v>3175.2</v>
      </c>
      <c r="CA26" s="31">
        <v>3313.9</v>
      </c>
      <c r="CB26" s="31">
        <v>3382.9</v>
      </c>
      <c r="CC26" s="31">
        <v>3406.5</v>
      </c>
      <c r="CD26" s="31">
        <v>3624.6</v>
      </c>
      <c r="CE26" s="31">
        <v>5534.6</v>
      </c>
      <c r="CF26" s="31">
        <v>5587.5</v>
      </c>
      <c r="CG26" s="31">
        <v>4770.6000000000004</v>
      </c>
      <c r="CH26" s="31">
        <v>4407.7</v>
      </c>
      <c r="CI26" s="31">
        <v>4854.5</v>
      </c>
      <c r="CJ26" s="31">
        <v>4982.1000000000004</v>
      </c>
      <c r="CK26" s="31">
        <v>4983.1000000000004</v>
      </c>
      <c r="CL26" s="31">
        <v>5069.3999999999996</v>
      </c>
      <c r="CM26" s="31">
        <v>5226.6000000000004</v>
      </c>
      <c r="CN26" s="31">
        <v>5260.9</v>
      </c>
    </row>
    <row r="27" spans="1:92" ht="14" customHeight="1" thickBot="1" x14ac:dyDescent="0.4">
      <c r="A27" s="5" t="s">
        <v>189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</row>
    <row r="28" spans="1:92" ht="14" customHeight="1" x14ac:dyDescent="0.35">
      <c r="A28" s="15" t="s">
        <v>177</v>
      </c>
      <c r="B28" s="13">
        <v>9.6</v>
      </c>
      <c r="C28" s="13">
        <v>11.7</v>
      </c>
      <c r="D28" s="13">
        <v>23.8</v>
      </c>
      <c r="E28" s="13">
        <v>42.6</v>
      </c>
      <c r="F28" s="13">
        <v>42.7</v>
      </c>
      <c r="G28" s="13">
        <v>41</v>
      </c>
      <c r="H28" s="13">
        <v>24.2</v>
      </c>
      <c r="I28" s="13">
        <v>14.4</v>
      </c>
      <c r="J28" s="13">
        <v>11.4</v>
      </c>
      <c r="K28" s="13">
        <v>14</v>
      </c>
      <c r="L28" s="13">
        <v>15.3</v>
      </c>
      <c r="M28" s="13">
        <v>13.9</v>
      </c>
      <c r="N28" s="13">
        <v>19</v>
      </c>
      <c r="O28" s="13">
        <v>19.899999999999999</v>
      </c>
      <c r="P28" s="13">
        <v>18.3</v>
      </c>
      <c r="Q28" s="13">
        <v>16.8</v>
      </c>
      <c r="R28" s="13">
        <v>16.100000000000001</v>
      </c>
      <c r="S28" s="13">
        <v>16.5</v>
      </c>
      <c r="T28" s="13">
        <v>17.399999999999999</v>
      </c>
      <c r="U28" s="13">
        <v>18.3</v>
      </c>
      <c r="V28" s="13">
        <v>17.3</v>
      </c>
      <c r="W28" s="13">
        <v>17.899999999999999</v>
      </c>
      <c r="X28" s="13">
        <v>18.2</v>
      </c>
      <c r="Y28" s="13">
        <v>18</v>
      </c>
      <c r="Z28" s="13">
        <v>17.899999999999999</v>
      </c>
      <c r="AA28" s="13">
        <v>16.7</v>
      </c>
      <c r="AB28" s="13">
        <v>17.2</v>
      </c>
      <c r="AC28" s="13">
        <v>18.8</v>
      </c>
      <c r="AD28" s="13">
        <v>19.8</v>
      </c>
      <c r="AE28" s="13">
        <v>18.7</v>
      </c>
      <c r="AF28" s="13">
        <v>18.7</v>
      </c>
      <c r="AG28" s="13">
        <v>18.8</v>
      </c>
      <c r="AH28" s="13">
        <v>19</v>
      </c>
      <c r="AI28" s="13">
        <v>18.2</v>
      </c>
      <c r="AJ28" s="13">
        <v>18.2</v>
      </c>
      <c r="AK28" s="13">
        <v>20.7</v>
      </c>
      <c r="AL28" s="13">
        <v>20.8</v>
      </c>
      <c r="AM28" s="13">
        <v>20.3</v>
      </c>
      <c r="AN28" s="13">
        <v>20.2</v>
      </c>
      <c r="AO28" s="13">
        <v>20.2</v>
      </c>
      <c r="AP28" s="13">
        <v>19.600000000000001</v>
      </c>
      <c r="AQ28" s="13">
        <v>21.2</v>
      </c>
      <c r="AR28" s="13">
        <v>21.6</v>
      </c>
      <c r="AS28" s="13">
        <v>22.5</v>
      </c>
      <c r="AT28" s="13">
        <v>22.9</v>
      </c>
      <c r="AU28" s="13">
        <v>21.6</v>
      </c>
      <c r="AV28" s="13">
        <v>22.2</v>
      </c>
      <c r="AW28" s="13">
        <v>21.9</v>
      </c>
      <c r="AX28" s="13">
        <v>21.1</v>
      </c>
      <c r="AY28" s="13">
        <v>20.7</v>
      </c>
      <c r="AZ28" s="13">
        <v>20.6</v>
      </c>
      <c r="BA28" s="13">
        <v>21.2</v>
      </c>
      <c r="BB28" s="13">
        <v>21.7</v>
      </c>
      <c r="BC28" s="13">
        <v>21.5</v>
      </c>
      <c r="BD28" s="13">
        <v>20.8</v>
      </c>
      <c r="BE28" s="13">
        <v>20.399999999999999</v>
      </c>
      <c r="BF28" s="13">
        <v>20</v>
      </c>
      <c r="BG28" s="13">
        <v>19.600000000000001</v>
      </c>
      <c r="BH28" s="13">
        <v>18.899999999999999</v>
      </c>
      <c r="BI28" s="13">
        <v>18.5</v>
      </c>
      <c r="BJ28" s="13">
        <v>18</v>
      </c>
      <c r="BK28" s="13">
        <v>17.7</v>
      </c>
      <c r="BL28" s="13">
        <v>17.7</v>
      </c>
      <c r="BM28" s="13">
        <v>18.600000000000001</v>
      </c>
      <c r="BN28" s="13">
        <v>19.2</v>
      </c>
      <c r="BO28" s="13">
        <v>19.100000000000001</v>
      </c>
      <c r="BP28" s="13">
        <v>19.3</v>
      </c>
      <c r="BQ28" s="13">
        <v>19.5</v>
      </c>
      <c r="BR28" s="13">
        <v>19.100000000000001</v>
      </c>
      <c r="BS28" s="13">
        <v>20.2</v>
      </c>
      <c r="BT28" s="13">
        <v>24.3</v>
      </c>
      <c r="BU28" s="13">
        <v>23.2</v>
      </c>
      <c r="BV28" s="13">
        <v>23.3</v>
      </c>
      <c r="BW28" s="13">
        <v>21.9</v>
      </c>
      <c r="BX28" s="13">
        <v>20.7</v>
      </c>
      <c r="BY28" s="13">
        <v>20.100000000000001</v>
      </c>
      <c r="BZ28" s="13">
        <v>20.3</v>
      </c>
      <c r="CA28" s="13">
        <v>20.7</v>
      </c>
      <c r="CB28" s="13">
        <v>20.6</v>
      </c>
      <c r="CC28" s="13">
        <v>20.100000000000001</v>
      </c>
      <c r="CD28" s="13">
        <v>20.9</v>
      </c>
      <c r="CE28" s="13">
        <v>30.8</v>
      </c>
      <c r="CF28" s="13">
        <v>29.7</v>
      </c>
      <c r="CG28" s="13">
        <v>24.8</v>
      </c>
      <c r="CH28" s="13">
        <v>22.7</v>
      </c>
      <c r="CI28" s="13">
        <v>24.6</v>
      </c>
      <c r="CJ28" s="13">
        <v>24.8</v>
      </c>
      <c r="CK28" s="13">
        <v>24.3</v>
      </c>
      <c r="CL28" s="13">
        <v>24.2</v>
      </c>
      <c r="CM28" s="13">
        <v>24.4</v>
      </c>
      <c r="CN28" s="13">
        <v>24.1</v>
      </c>
    </row>
    <row r="29" spans="1:92" ht="14" customHeight="1" x14ac:dyDescent="0.35">
      <c r="A29" s="15" t="s">
        <v>178</v>
      </c>
      <c r="B29" s="13">
        <v>1.7</v>
      </c>
      <c r="C29" s="13">
        <v>5.5</v>
      </c>
      <c r="D29" s="13">
        <v>17.399999999999999</v>
      </c>
      <c r="E29" s="13">
        <v>36.1</v>
      </c>
      <c r="F29" s="13">
        <v>37</v>
      </c>
      <c r="G29" s="13">
        <v>36.6</v>
      </c>
      <c r="H29" s="13">
        <v>18.7</v>
      </c>
      <c r="I29" s="13">
        <v>5.4</v>
      </c>
      <c r="J29" s="13">
        <v>3.5</v>
      </c>
      <c r="K29" s="13">
        <v>4.8</v>
      </c>
      <c r="L29" s="13">
        <v>4.9000000000000004</v>
      </c>
      <c r="M29" s="13">
        <v>7.2</v>
      </c>
      <c r="N29" s="13">
        <v>12.9</v>
      </c>
      <c r="O29" s="13">
        <v>13.8</v>
      </c>
      <c r="P29" s="13">
        <v>12.7</v>
      </c>
      <c r="Q29" s="13">
        <v>10.5</v>
      </c>
      <c r="R29" s="13">
        <v>9.6999999999999993</v>
      </c>
      <c r="S29" s="13">
        <v>9.8000000000000007</v>
      </c>
      <c r="T29" s="13">
        <v>9.9</v>
      </c>
      <c r="U29" s="13">
        <v>9.6999999999999993</v>
      </c>
      <c r="V29" s="13">
        <v>9</v>
      </c>
      <c r="W29" s="13">
        <v>9.1</v>
      </c>
      <c r="X29" s="13">
        <v>8.9</v>
      </c>
      <c r="Y29" s="13">
        <v>8.6</v>
      </c>
      <c r="Z29" s="13">
        <v>8.3000000000000007</v>
      </c>
      <c r="AA29" s="13">
        <v>7.1</v>
      </c>
      <c r="AB29" s="13">
        <v>7.4</v>
      </c>
      <c r="AC29" s="13">
        <v>8.5</v>
      </c>
      <c r="AD29" s="13">
        <v>9.1</v>
      </c>
      <c r="AE29" s="13">
        <v>8.4</v>
      </c>
      <c r="AF29" s="13">
        <v>7.8</v>
      </c>
      <c r="AG29" s="13">
        <v>7.1</v>
      </c>
      <c r="AH29" s="13">
        <v>6.5</v>
      </c>
      <c r="AI29" s="13">
        <v>5.7</v>
      </c>
      <c r="AJ29" s="13">
        <v>5.4</v>
      </c>
      <c r="AK29" s="13">
        <v>5.4</v>
      </c>
      <c r="AL29" s="13">
        <v>5</v>
      </c>
      <c r="AM29" s="13">
        <v>4.7</v>
      </c>
      <c r="AN29" s="13">
        <v>4.8</v>
      </c>
      <c r="AO29" s="13">
        <v>4.5999999999999996</v>
      </c>
      <c r="AP29" s="13">
        <v>4.5</v>
      </c>
      <c r="AQ29" s="13">
        <v>4.8</v>
      </c>
      <c r="AR29" s="13">
        <v>5</v>
      </c>
      <c r="AS29" s="13">
        <v>5.6</v>
      </c>
      <c r="AT29" s="13">
        <v>5.9</v>
      </c>
      <c r="AU29" s="13">
        <v>5.8</v>
      </c>
      <c r="AV29" s="13">
        <v>5.9</v>
      </c>
      <c r="AW29" s="13">
        <v>6</v>
      </c>
      <c r="AX29" s="13">
        <v>5.9</v>
      </c>
      <c r="AY29" s="13">
        <v>5.7</v>
      </c>
      <c r="AZ29" s="13">
        <v>5.5</v>
      </c>
      <c r="BA29" s="13">
        <v>5.0999999999999996</v>
      </c>
      <c r="BB29" s="13">
        <v>4.5</v>
      </c>
      <c r="BC29" s="13">
        <v>4.5999999999999996</v>
      </c>
      <c r="BD29" s="13">
        <v>4.3</v>
      </c>
      <c r="BE29" s="13">
        <v>3.9</v>
      </c>
      <c r="BF29" s="13">
        <v>3.6</v>
      </c>
      <c r="BG29" s="13">
        <v>3.3</v>
      </c>
      <c r="BH29" s="13">
        <v>3.2</v>
      </c>
      <c r="BI29" s="13">
        <v>3</v>
      </c>
      <c r="BJ29" s="13">
        <v>2.9</v>
      </c>
      <c r="BK29" s="13">
        <v>2.9</v>
      </c>
      <c r="BL29" s="13">
        <v>2.9</v>
      </c>
      <c r="BM29" s="13">
        <v>3.2</v>
      </c>
      <c r="BN29" s="13">
        <v>3.6</v>
      </c>
      <c r="BO29" s="13">
        <v>3.8</v>
      </c>
      <c r="BP29" s="13">
        <v>3.9</v>
      </c>
      <c r="BQ29" s="13">
        <v>3.8</v>
      </c>
      <c r="BR29" s="13">
        <v>3.9</v>
      </c>
      <c r="BS29" s="13">
        <v>4.2</v>
      </c>
      <c r="BT29" s="13">
        <v>4.5999999999999996</v>
      </c>
      <c r="BU29" s="13">
        <v>4.7</v>
      </c>
      <c r="BV29" s="13">
        <v>4.5999999999999996</v>
      </c>
      <c r="BW29" s="13">
        <v>4.2</v>
      </c>
      <c r="BX29" s="13">
        <v>3.8</v>
      </c>
      <c r="BY29" s="13">
        <v>3.5</v>
      </c>
      <c r="BZ29" s="13">
        <v>3.2</v>
      </c>
      <c r="CA29" s="13">
        <v>3.2</v>
      </c>
      <c r="CB29" s="13">
        <v>3.1</v>
      </c>
      <c r="CC29" s="13">
        <v>3.1</v>
      </c>
      <c r="CD29" s="13">
        <v>3.2</v>
      </c>
      <c r="CE29" s="13">
        <v>3.4</v>
      </c>
      <c r="CF29" s="13">
        <v>3.3</v>
      </c>
      <c r="CG29" s="13">
        <v>3</v>
      </c>
      <c r="CH29" s="13">
        <v>3</v>
      </c>
      <c r="CI29" s="13">
        <v>3.2</v>
      </c>
      <c r="CJ29" s="13">
        <v>3.2</v>
      </c>
      <c r="CK29" s="13">
        <v>3.1</v>
      </c>
      <c r="CL29" s="13">
        <v>3</v>
      </c>
      <c r="CM29" s="13">
        <v>2.9</v>
      </c>
      <c r="CN29" s="13">
        <v>2.9</v>
      </c>
    </row>
    <row r="30" spans="1:92" ht="14" customHeight="1" x14ac:dyDescent="0.35">
      <c r="A30" s="15" t="s">
        <v>179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</row>
    <row r="31" spans="1:92" ht="14" customHeight="1" x14ac:dyDescent="0.35">
      <c r="A31" s="27" t="s">
        <v>180</v>
      </c>
      <c r="B31" s="13">
        <v>2.1</v>
      </c>
      <c r="C31" s="13">
        <v>2.1</v>
      </c>
      <c r="D31" s="13">
        <v>1.7</v>
      </c>
      <c r="E31" s="13">
        <v>1.3</v>
      </c>
      <c r="F31" s="13">
        <v>1.1000000000000001</v>
      </c>
      <c r="G31" s="13">
        <v>1.1000000000000001</v>
      </c>
      <c r="H31" s="13">
        <v>2.6</v>
      </c>
      <c r="I31" s="13">
        <v>4.0999999999999996</v>
      </c>
      <c r="J31" s="13">
        <v>3.4</v>
      </c>
      <c r="K31" s="13">
        <v>3.6</v>
      </c>
      <c r="L31" s="13">
        <v>4.8</v>
      </c>
      <c r="M31" s="13">
        <v>3.2</v>
      </c>
      <c r="N31" s="13">
        <v>3.1</v>
      </c>
      <c r="O31" s="13">
        <v>2.9</v>
      </c>
      <c r="P31" s="13">
        <v>3.2</v>
      </c>
      <c r="Q31" s="13">
        <v>3.5</v>
      </c>
      <c r="R31" s="13">
        <v>3.5</v>
      </c>
      <c r="S31" s="13">
        <v>3.7</v>
      </c>
      <c r="T31" s="13">
        <v>4.4000000000000004</v>
      </c>
      <c r="U31" s="13">
        <v>4.5</v>
      </c>
      <c r="V31" s="13">
        <v>4.5</v>
      </c>
      <c r="W31" s="13">
        <v>5.0999999999999996</v>
      </c>
      <c r="X31" s="13">
        <v>5</v>
      </c>
      <c r="Y31" s="13">
        <v>5.0999999999999996</v>
      </c>
      <c r="Z31" s="13">
        <v>5</v>
      </c>
      <c r="AA31" s="13">
        <v>4.7</v>
      </c>
      <c r="AB31" s="13">
        <v>4.8</v>
      </c>
      <c r="AC31" s="13">
        <v>5.2</v>
      </c>
      <c r="AD31" s="13">
        <v>5.6</v>
      </c>
      <c r="AE31" s="13">
        <v>5.9</v>
      </c>
      <c r="AF31" s="13">
        <v>6.2</v>
      </c>
      <c r="AG31" s="13">
        <v>7.2</v>
      </c>
      <c r="AH31" s="13">
        <v>7.7</v>
      </c>
      <c r="AI31" s="13">
        <v>7.8</v>
      </c>
      <c r="AJ31" s="13">
        <v>8.1999999999999993</v>
      </c>
      <c r="AK31" s="13">
        <v>9.6</v>
      </c>
      <c r="AL31" s="13">
        <v>10.199999999999999</v>
      </c>
      <c r="AM31" s="13">
        <v>9.6999999999999993</v>
      </c>
      <c r="AN31" s="13">
        <v>9.8000000000000007</v>
      </c>
      <c r="AO31" s="13">
        <v>9.4</v>
      </c>
      <c r="AP31" s="13">
        <v>9.1999999999999993</v>
      </c>
      <c r="AQ31" s="13">
        <v>10</v>
      </c>
      <c r="AR31" s="13">
        <v>10.5</v>
      </c>
      <c r="AS31" s="13">
        <v>10.9</v>
      </c>
      <c r="AT31" s="13">
        <v>11.4</v>
      </c>
      <c r="AU31" s="13">
        <v>10.5</v>
      </c>
      <c r="AV31" s="13">
        <v>10.6</v>
      </c>
      <c r="AW31" s="13">
        <v>10.1</v>
      </c>
      <c r="AX31" s="13">
        <v>10</v>
      </c>
      <c r="AY31" s="13">
        <v>9.9</v>
      </c>
      <c r="AZ31" s="13">
        <v>9.8000000000000007</v>
      </c>
      <c r="BA31" s="13">
        <v>10</v>
      </c>
      <c r="BB31" s="13">
        <v>10.8</v>
      </c>
      <c r="BC31" s="13">
        <v>11.5</v>
      </c>
      <c r="BD31" s="13">
        <v>11.7</v>
      </c>
      <c r="BE31" s="13">
        <v>11.6</v>
      </c>
      <c r="BF31" s="13">
        <v>11.8</v>
      </c>
      <c r="BG31" s="13">
        <v>11.6</v>
      </c>
      <c r="BH31" s="13">
        <v>11.4</v>
      </c>
      <c r="BI31" s="13">
        <v>11.1</v>
      </c>
      <c r="BJ31" s="13">
        <v>10.7</v>
      </c>
      <c r="BK31" s="13">
        <v>10.6</v>
      </c>
      <c r="BL31" s="13">
        <v>10.8</v>
      </c>
      <c r="BM31" s="13">
        <v>11.6</v>
      </c>
      <c r="BN31" s="13">
        <v>12.1</v>
      </c>
      <c r="BO31" s="13">
        <v>11.8</v>
      </c>
      <c r="BP31" s="13">
        <v>11.8</v>
      </c>
      <c r="BQ31" s="13">
        <v>11.8</v>
      </c>
      <c r="BR31" s="13">
        <v>11.9</v>
      </c>
      <c r="BS31" s="13">
        <v>12.4</v>
      </c>
      <c r="BT31" s="13">
        <v>14.6</v>
      </c>
      <c r="BU31" s="13">
        <v>15.5</v>
      </c>
      <c r="BV31" s="13">
        <v>15.3</v>
      </c>
      <c r="BW31" s="13">
        <v>14.4</v>
      </c>
      <c r="BX31" s="13">
        <v>14.4</v>
      </c>
      <c r="BY31" s="13">
        <v>14.4</v>
      </c>
      <c r="BZ31" s="13">
        <v>14.6</v>
      </c>
      <c r="CA31" s="13">
        <v>14.9</v>
      </c>
      <c r="CB31" s="13">
        <v>14.8</v>
      </c>
      <c r="CC31" s="13">
        <v>14.2</v>
      </c>
      <c r="CD31" s="13">
        <v>14.6</v>
      </c>
      <c r="CE31" s="13">
        <v>19.8</v>
      </c>
      <c r="CF31" s="13">
        <v>20.2</v>
      </c>
      <c r="CG31" s="13">
        <v>17.899999999999999</v>
      </c>
      <c r="CH31" s="13">
        <v>16.100000000000001</v>
      </c>
      <c r="CI31" s="13">
        <v>15.7</v>
      </c>
      <c r="CJ31" s="13">
        <v>16.5</v>
      </c>
      <c r="CK31" s="13">
        <v>16.2</v>
      </c>
      <c r="CL31" s="13">
        <v>16.399999999999999</v>
      </c>
      <c r="CM31" s="13">
        <v>17</v>
      </c>
      <c r="CN31" s="13">
        <v>16.600000000000001</v>
      </c>
    </row>
    <row r="32" spans="1:92" ht="14" customHeight="1" x14ac:dyDescent="0.35">
      <c r="A32" s="28" t="s">
        <v>181</v>
      </c>
      <c r="B32" s="13">
        <v>1.8</v>
      </c>
      <c r="C32" s="13">
        <v>1.8</v>
      </c>
      <c r="D32" s="13">
        <v>1.4</v>
      </c>
      <c r="E32" s="13">
        <v>1.1000000000000001</v>
      </c>
      <c r="F32" s="13">
        <v>0.9</v>
      </c>
      <c r="G32" s="13">
        <v>0.8</v>
      </c>
      <c r="H32" s="13">
        <v>2.2999999999999998</v>
      </c>
      <c r="I32" s="13">
        <v>3.6</v>
      </c>
      <c r="J32" s="13">
        <v>3.1</v>
      </c>
      <c r="K32" s="13">
        <v>3.2</v>
      </c>
      <c r="L32" s="13">
        <v>4.4000000000000004</v>
      </c>
      <c r="M32" s="13">
        <v>2.7</v>
      </c>
      <c r="N32" s="13">
        <v>2.7</v>
      </c>
      <c r="O32" s="13">
        <v>2.5</v>
      </c>
      <c r="P32" s="13">
        <v>2.7</v>
      </c>
      <c r="Q32" s="13">
        <v>3.1</v>
      </c>
      <c r="R32" s="13">
        <v>3.1</v>
      </c>
      <c r="S32" s="13">
        <v>3.3</v>
      </c>
      <c r="T32" s="13">
        <v>4</v>
      </c>
      <c r="U32" s="13">
        <v>4</v>
      </c>
      <c r="V32" s="13">
        <v>4</v>
      </c>
      <c r="W32" s="13">
        <v>4.5</v>
      </c>
      <c r="X32" s="13">
        <v>4.5</v>
      </c>
      <c r="Y32" s="13">
        <v>4.5</v>
      </c>
      <c r="Z32" s="13">
        <v>4.4000000000000004</v>
      </c>
      <c r="AA32" s="13">
        <v>4.2</v>
      </c>
      <c r="AB32" s="13">
        <v>4.2</v>
      </c>
      <c r="AC32" s="13">
        <v>4.5999999999999996</v>
      </c>
      <c r="AD32" s="13">
        <v>4.9000000000000004</v>
      </c>
      <c r="AE32" s="13">
        <v>5.0999999999999996</v>
      </c>
      <c r="AF32" s="13">
        <v>5.4</v>
      </c>
      <c r="AG32" s="13">
        <v>6.3</v>
      </c>
      <c r="AH32" s="13">
        <v>6.5</v>
      </c>
      <c r="AI32" s="13">
        <v>6.7</v>
      </c>
      <c r="AJ32" s="13">
        <v>7.1</v>
      </c>
      <c r="AK32" s="13">
        <v>8.6</v>
      </c>
      <c r="AL32" s="13">
        <v>9</v>
      </c>
      <c r="AM32" s="13">
        <v>8.6</v>
      </c>
      <c r="AN32" s="13">
        <v>8.6</v>
      </c>
      <c r="AO32" s="13">
        <v>8.3000000000000007</v>
      </c>
      <c r="AP32" s="13">
        <v>8.1</v>
      </c>
      <c r="AQ32" s="13">
        <v>8.9</v>
      </c>
      <c r="AR32" s="13">
        <v>9.1999999999999993</v>
      </c>
      <c r="AS32" s="13">
        <v>9.6999999999999993</v>
      </c>
      <c r="AT32" s="13">
        <v>10.1</v>
      </c>
      <c r="AU32" s="13">
        <v>9.3000000000000007</v>
      </c>
      <c r="AV32" s="13">
        <v>9.4</v>
      </c>
      <c r="AW32" s="13">
        <v>8.9</v>
      </c>
      <c r="AX32" s="13">
        <v>8.8000000000000007</v>
      </c>
      <c r="AY32" s="13">
        <v>8.6999999999999993</v>
      </c>
      <c r="AZ32" s="13">
        <v>8.6</v>
      </c>
      <c r="BA32" s="13">
        <v>8.6999999999999993</v>
      </c>
      <c r="BB32" s="13">
        <v>9.3000000000000007</v>
      </c>
      <c r="BC32" s="13">
        <v>9.6999999999999993</v>
      </c>
      <c r="BD32" s="13">
        <v>9.9</v>
      </c>
      <c r="BE32" s="13">
        <v>9.6999999999999993</v>
      </c>
      <c r="BF32" s="13">
        <v>9.8000000000000007</v>
      </c>
      <c r="BG32" s="13">
        <v>9.6999999999999993</v>
      </c>
      <c r="BH32" s="13">
        <v>9.6</v>
      </c>
      <c r="BI32" s="13">
        <v>9.1999999999999993</v>
      </c>
      <c r="BJ32" s="13">
        <v>8.8000000000000007</v>
      </c>
      <c r="BK32" s="13">
        <v>8.6999999999999993</v>
      </c>
      <c r="BL32" s="13">
        <v>8.8000000000000007</v>
      </c>
      <c r="BM32" s="13">
        <v>9.4</v>
      </c>
      <c r="BN32" s="13">
        <v>9.8000000000000007</v>
      </c>
      <c r="BO32" s="13">
        <v>9.6</v>
      </c>
      <c r="BP32" s="13">
        <v>9.6</v>
      </c>
      <c r="BQ32" s="13">
        <v>9.8000000000000007</v>
      </c>
      <c r="BR32" s="13">
        <v>9.8000000000000007</v>
      </c>
      <c r="BS32" s="13">
        <v>10.3</v>
      </c>
      <c r="BT32" s="13">
        <v>12.1</v>
      </c>
      <c r="BU32" s="13">
        <v>12.8</v>
      </c>
      <c r="BV32" s="13">
        <v>12.7</v>
      </c>
      <c r="BW32" s="13">
        <v>12.1</v>
      </c>
      <c r="BX32" s="13">
        <v>12.1</v>
      </c>
      <c r="BY32" s="13">
        <v>12</v>
      </c>
      <c r="BZ32" s="13">
        <v>12</v>
      </c>
      <c r="CA32" s="13">
        <v>12.2</v>
      </c>
      <c r="CB32" s="13">
        <v>12.2</v>
      </c>
      <c r="CC32" s="13">
        <v>11.6</v>
      </c>
      <c r="CD32" s="13">
        <v>12</v>
      </c>
      <c r="CE32" s="13">
        <v>16.899999999999999</v>
      </c>
      <c r="CF32" s="13">
        <v>17.2</v>
      </c>
      <c r="CG32" s="13">
        <v>14.7</v>
      </c>
      <c r="CH32" s="13">
        <v>13</v>
      </c>
      <c r="CI32" s="13">
        <v>13</v>
      </c>
      <c r="CJ32" s="13">
        <v>13.7</v>
      </c>
      <c r="CK32" s="13">
        <v>13.4</v>
      </c>
      <c r="CL32" s="13">
        <v>13.5</v>
      </c>
      <c r="CM32" s="13">
        <v>14</v>
      </c>
      <c r="CN32" s="13">
        <v>13.6</v>
      </c>
    </row>
    <row r="33" spans="1:92" ht="14" customHeight="1" x14ac:dyDescent="0.35">
      <c r="A33" s="28" t="s">
        <v>182</v>
      </c>
      <c r="B33" s="13">
        <v>0.3</v>
      </c>
      <c r="C33" s="13">
        <v>0.3</v>
      </c>
      <c r="D33" s="13">
        <v>0.3</v>
      </c>
      <c r="E33" s="13">
        <v>0.2</v>
      </c>
      <c r="F33" s="13">
        <v>0.2</v>
      </c>
      <c r="G33" s="13">
        <v>0.2</v>
      </c>
      <c r="H33" s="13">
        <v>0.2</v>
      </c>
      <c r="I33" s="13">
        <v>0.5</v>
      </c>
      <c r="J33" s="13">
        <v>0.3</v>
      </c>
      <c r="K33" s="13">
        <v>0.4</v>
      </c>
      <c r="L33" s="13">
        <v>0.5</v>
      </c>
      <c r="M33" s="13">
        <v>0.4</v>
      </c>
      <c r="N33" s="13">
        <v>0.4</v>
      </c>
      <c r="O33" s="13">
        <v>0.4</v>
      </c>
      <c r="P33" s="13">
        <v>0.4</v>
      </c>
      <c r="Q33" s="13">
        <v>0.4</v>
      </c>
      <c r="R33" s="13">
        <v>0.4</v>
      </c>
      <c r="S33" s="13">
        <v>0.4</v>
      </c>
      <c r="T33" s="13">
        <v>0.5</v>
      </c>
      <c r="U33" s="13">
        <v>0.5</v>
      </c>
      <c r="V33" s="13">
        <v>0.5</v>
      </c>
      <c r="W33" s="13">
        <v>0.5</v>
      </c>
      <c r="X33" s="13">
        <v>0.5</v>
      </c>
      <c r="Y33" s="13">
        <v>0.6</v>
      </c>
      <c r="Z33" s="13">
        <v>0.6</v>
      </c>
      <c r="AA33" s="13">
        <v>0.6</v>
      </c>
      <c r="AB33" s="13">
        <v>0.6</v>
      </c>
      <c r="AC33" s="13">
        <v>0.6</v>
      </c>
      <c r="AD33" s="13">
        <v>0.7</v>
      </c>
      <c r="AE33" s="13">
        <v>0.8</v>
      </c>
      <c r="AF33" s="13">
        <v>0.9</v>
      </c>
      <c r="AG33" s="13">
        <v>1</v>
      </c>
      <c r="AH33" s="13">
        <v>1.2</v>
      </c>
      <c r="AI33" s="13">
        <v>1</v>
      </c>
      <c r="AJ33" s="13">
        <v>1</v>
      </c>
      <c r="AK33" s="13">
        <v>1.1000000000000001</v>
      </c>
      <c r="AL33" s="13">
        <v>1.2</v>
      </c>
      <c r="AM33" s="13">
        <v>1.1000000000000001</v>
      </c>
      <c r="AN33" s="13">
        <v>1.2</v>
      </c>
      <c r="AO33" s="13">
        <v>1.1000000000000001</v>
      </c>
      <c r="AP33" s="13">
        <v>1.1000000000000001</v>
      </c>
      <c r="AQ33" s="13">
        <v>1.2</v>
      </c>
      <c r="AR33" s="13">
        <v>1.2</v>
      </c>
      <c r="AS33" s="13">
        <v>1.2</v>
      </c>
      <c r="AT33" s="13">
        <v>1.2</v>
      </c>
      <c r="AU33" s="13">
        <v>1.2</v>
      </c>
      <c r="AV33" s="13">
        <v>1.2</v>
      </c>
      <c r="AW33" s="13">
        <v>1.2</v>
      </c>
      <c r="AX33" s="13">
        <v>1.2</v>
      </c>
      <c r="AY33" s="13">
        <v>1.2</v>
      </c>
      <c r="AZ33" s="13">
        <v>1.2</v>
      </c>
      <c r="BA33" s="13">
        <v>1.3</v>
      </c>
      <c r="BB33" s="13">
        <v>1.6</v>
      </c>
      <c r="BC33" s="13">
        <v>1.8</v>
      </c>
      <c r="BD33" s="13">
        <v>1.9</v>
      </c>
      <c r="BE33" s="13">
        <v>1.9</v>
      </c>
      <c r="BF33" s="13">
        <v>2</v>
      </c>
      <c r="BG33" s="13">
        <v>1.9</v>
      </c>
      <c r="BH33" s="13">
        <v>1.8</v>
      </c>
      <c r="BI33" s="13">
        <v>1.9</v>
      </c>
      <c r="BJ33" s="13">
        <v>1.9</v>
      </c>
      <c r="BK33" s="13">
        <v>1.9</v>
      </c>
      <c r="BL33" s="13">
        <v>2</v>
      </c>
      <c r="BM33" s="13">
        <v>2.2000000000000002</v>
      </c>
      <c r="BN33" s="13">
        <v>2.2999999999999998</v>
      </c>
      <c r="BO33" s="13">
        <v>2.2999999999999998</v>
      </c>
      <c r="BP33" s="13">
        <v>2.2000000000000002</v>
      </c>
      <c r="BQ33" s="13">
        <v>2.1</v>
      </c>
      <c r="BR33" s="13">
        <v>2.1</v>
      </c>
      <c r="BS33" s="13">
        <v>2.1</v>
      </c>
      <c r="BT33" s="13">
        <v>2.5</v>
      </c>
      <c r="BU33" s="13">
        <v>2.7</v>
      </c>
      <c r="BV33" s="13">
        <v>2.6</v>
      </c>
      <c r="BW33" s="13">
        <v>2.2999999999999998</v>
      </c>
      <c r="BX33" s="13">
        <v>2.2999999999999998</v>
      </c>
      <c r="BY33" s="13">
        <v>2.4</v>
      </c>
      <c r="BZ33" s="13">
        <v>2.6</v>
      </c>
      <c r="CA33" s="13">
        <v>2.7</v>
      </c>
      <c r="CB33" s="13">
        <v>2.6</v>
      </c>
      <c r="CC33" s="13">
        <v>2.6</v>
      </c>
      <c r="CD33" s="13">
        <v>2.6</v>
      </c>
      <c r="CE33" s="13">
        <v>2.9</v>
      </c>
      <c r="CF33" s="13">
        <v>3</v>
      </c>
      <c r="CG33" s="13">
        <v>3.1</v>
      </c>
      <c r="CH33" s="13">
        <v>3</v>
      </c>
      <c r="CI33" s="13">
        <v>2.8</v>
      </c>
      <c r="CJ33" s="13">
        <v>2.8</v>
      </c>
      <c r="CK33" s="13">
        <v>2.8</v>
      </c>
      <c r="CL33" s="13">
        <v>2.9</v>
      </c>
      <c r="CM33" s="13">
        <v>3</v>
      </c>
      <c r="CN33" s="13">
        <v>3</v>
      </c>
    </row>
    <row r="34" spans="1:92" ht="14" customHeight="1" x14ac:dyDescent="0.35">
      <c r="A34" s="27" t="s">
        <v>183</v>
      </c>
      <c r="B34" s="13">
        <v>0.6</v>
      </c>
      <c r="C34" s="13">
        <v>0.4</v>
      </c>
      <c r="D34" s="13">
        <v>0.3</v>
      </c>
      <c r="E34" s="13">
        <v>0.3</v>
      </c>
      <c r="F34" s="13">
        <v>0.2</v>
      </c>
      <c r="G34" s="13">
        <v>0.2</v>
      </c>
      <c r="H34" s="13">
        <v>0.1</v>
      </c>
      <c r="I34" s="13">
        <v>0.2</v>
      </c>
      <c r="J34" s="13">
        <v>0.3</v>
      </c>
      <c r="K34" s="13">
        <v>0.3</v>
      </c>
      <c r="L34" s="13">
        <v>0.3</v>
      </c>
      <c r="M34" s="13">
        <v>0.3</v>
      </c>
      <c r="N34" s="13">
        <v>0.3</v>
      </c>
      <c r="O34" s="13">
        <v>0.3</v>
      </c>
      <c r="P34" s="13">
        <v>0.3</v>
      </c>
      <c r="Q34" s="13">
        <v>0.4</v>
      </c>
      <c r="R34" s="13">
        <v>0.4</v>
      </c>
      <c r="S34" s="13">
        <v>0.5</v>
      </c>
      <c r="T34" s="13">
        <v>0.6</v>
      </c>
      <c r="U34" s="13">
        <v>0.8</v>
      </c>
      <c r="V34" s="13">
        <v>0.8</v>
      </c>
      <c r="W34" s="13">
        <v>0.8</v>
      </c>
      <c r="X34" s="13">
        <v>0.8</v>
      </c>
      <c r="Y34" s="13">
        <v>0.8</v>
      </c>
      <c r="Z34" s="13">
        <v>1</v>
      </c>
      <c r="AA34" s="13">
        <v>1</v>
      </c>
      <c r="AB34" s="13">
        <v>1.1000000000000001</v>
      </c>
      <c r="AC34" s="13">
        <v>1.2</v>
      </c>
      <c r="AD34" s="13">
        <v>1.4</v>
      </c>
      <c r="AE34" s="13">
        <v>1.3</v>
      </c>
      <c r="AF34" s="13">
        <v>1.4</v>
      </c>
      <c r="AG34" s="13">
        <v>1.5</v>
      </c>
      <c r="AH34" s="13">
        <v>1.7</v>
      </c>
      <c r="AI34" s="13">
        <v>2</v>
      </c>
      <c r="AJ34" s="13">
        <v>1.9</v>
      </c>
      <c r="AK34" s="13">
        <v>2</v>
      </c>
      <c r="AL34" s="13">
        <v>2.2000000000000002</v>
      </c>
      <c r="AM34" s="13">
        <v>2.2999999999999998</v>
      </c>
      <c r="AN34" s="13">
        <v>2.2000000000000002</v>
      </c>
      <c r="AO34" s="13">
        <v>2.2999999999999998</v>
      </c>
      <c r="AP34" s="13">
        <v>2.2000000000000002</v>
      </c>
      <c r="AQ34" s="13">
        <v>2.1</v>
      </c>
      <c r="AR34" s="13">
        <v>1.8</v>
      </c>
      <c r="AS34" s="13">
        <v>1.5</v>
      </c>
      <c r="AT34" s="13">
        <v>1.4</v>
      </c>
      <c r="AU34" s="13">
        <v>1.3</v>
      </c>
      <c r="AV34" s="13">
        <v>1.3</v>
      </c>
      <c r="AW34" s="13">
        <v>1.3</v>
      </c>
      <c r="AX34" s="13">
        <v>1</v>
      </c>
      <c r="AY34" s="13">
        <v>1</v>
      </c>
      <c r="AZ34" s="13">
        <v>1</v>
      </c>
      <c r="BA34" s="13">
        <v>1</v>
      </c>
      <c r="BB34" s="13">
        <v>1</v>
      </c>
      <c r="BC34" s="13">
        <v>1</v>
      </c>
      <c r="BD34" s="13">
        <v>1</v>
      </c>
      <c r="BE34" s="13">
        <v>1</v>
      </c>
      <c r="BF34" s="13">
        <v>1</v>
      </c>
      <c r="BG34" s="13">
        <v>0.9</v>
      </c>
      <c r="BH34" s="13">
        <v>0.9</v>
      </c>
      <c r="BI34" s="13">
        <v>0.9</v>
      </c>
      <c r="BJ34" s="13">
        <v>0.9</v>
      </c>
      <c r="BK34" s="13">
        <v>0.9</v>
      </c>
      <c r="BL34" s="13">
        <v>1</v>
      </c>
      <c r="BM34" s="13">
        <v>1.1000000000000001</v>
      </c>
      <c r="BN34" s="13">
        <v>1.2</v>
      </c>
      <c r="BO34" s="13">
        <v>1.1000000000000001</v>
      </c>
      <c r="BP34" s="13">
        <v>1.1000000000000001</v>
      </c>
      <c r="BQ34" s="13">
        <v>1.1000000000000001</v>
      </c>
      <c r="BR34" s="13">
        <v>1.1000000000000001</v>
      </c>
      <c r="BS34" s="13">
        <v>1</v>
      </c>
      <c r="BT34" s="13">
        <v>1.2</v>
      </c>
      <c r="BU34" s="13">
        <v>1.4</v>
      </c>
      <c r="BV34" s="13">
        <v>1.3</v>
      </c>
      <c r="BW34" s="13">
        <v>1.1000000000000001</v>
      </c>
      <c r="BX34" s="13">
        <v>1</v>
      </c>
      <c r="BY34" s="13">
        <v>0.9</v>
      </c>
      <c r="BZ34" s="13">
        <v>0.9</v>
      </c>
      <c r="CA34" s="13">
        <v>0.9</v>
      </c>
      <c r="CB34" s="13">
        <v>0.8</v>
      </c>
      <c r="CC34" s="13">
        <v>0.8</v>
      </c>
      <c r="CD34" s="13">
        <v>0.8</v>
      </c>
      <c r="CE34" s="13">
        <v>1</v>
      </c>
      <c r="CF34" s="13">
        <v>2.4</v>
      </c>
      <c r="CG34" s="13">
        <v>1.6</v>
      </c>
      <c r="CH34" s="13">
        <v>1</v>
      </c>
      <c r="CI34" s="13">
        <v>1.2</v>
      </c>
      <c r="CJ34" s="13">
        <v>1</v>
      </c>
      <c r="CK34" s="13">
        <v>1</v>
      </c>
      <c r="CL34" s="13">
        <v>0.9</v>
      </c>
      <c r="CM34" s="13">
        <v>0.8</v>
      </c>
      <c r="CN34" s="13">
        <v>0.7</v>
      </c>
    </row>
    <row r="35" spans="1:92" ht="14" customHeight="1" x14ac:dyDescent="0.35">
      <c r="A35" s="27" t="s">
        <v>184</v>
      </c>
      <c r="B35" s="13">
        <v>0.9</v>
      </c>
      <c r="C35" s="13">
        <v>0.8</v>
      </c>
      <c r="D35" s="13">
        <v>0.7</v>
      </c>
      <c r="E35" s="13">
        <v>0.8</v>
      </c>
      <c r="F35" s="13">
        <v>1</v>
      </c>
      <c r="G35" s="13">
        <v>1.4</v>
      </c>
      <c r="H35" s="13">
        <v>1.8</v>
      </c>
      <c r="I35" s="13">
        <v>1.8</v>
      </c>
      <c r="J35" s="13">
        <v>1.7</v>
      </c>
      <c r="K35" s="13">
        <v>1.6</v>
      </c>
      <c r="L35" s="13">
        <v>1.7</v>
      </c>
      <c r="M35" s="13">
        <v>1.4</v>
      </c>
      <c r="N35" s="13">
        <v>1.3</v>
      </c>
      <c r="O35" s="13">
        <v>1.3</v>
      </c>
      <c r="P35" s="13">
        <v>1.2</v>
      </c>
      <c r="Q35" s="13">
        <v>1.2</v>
      </c>
      <c r="R35" s="13">
        <v>1.2</v>
      </c>
      <c r="S35" s="13">
        <v>1.2</v>
      </c>
      <c r="T35" s="13">
        <v>1.2</v>
      </c>
      <c r="U35" s="13">
        <v>1.1000000000000001</v>
      </c>
      <c r="V35" s="13">
        <v>1.3</v>
      </c>
      <c r="W35" s="13">
        <v>1.2</v>
      </c>
      <c r="X35" s="13">
        <v>1.2</v>
      </c>
      <c r="Y35" s="13">
        <v>1.3</v>
      </c>
      <c r="Z35" s="13">
        <v>1.2</v>
      </c>
      <c r="AA35" s="13">
        <v>1.2</v>
      </c>
      <c r="AB35" s="13">
        <v>1.2</v>
      </c>
      <c r="AC35" s="13">
        <v>1.2</v>
      </c>
      <c r="AD35" s="13">
        <v>1.2</v>
      </c>
      <c r="AE35" s="13">
        <v>1.3</v>
      </c>
      <c r="AF35" s="13">
        <v>1.4</v>
      </c>
      <c r="AG35" s="13">
        <v>1.3</v>
      </c>
      <c r="AH35" s="13">
        <v>1.3</v>
      </c>
      <c r="AI35" s="13">
        <v>1.3</v>
      </c>
      <c r="AJ35" s="13">
        <v>1.4</v>
      </c>
      <c r="AK35" s="13">
        <v>1.4</v>
      </c>
      <c r="AL35" s="13">
        <v>1.5</v>
      </c>
      <c r="AM35" s="13">
        <v>1.5</v>
      </c>
      <c r="AN35" s="13">
        <v>1.5</v>
      </c>
      <c r="AO35" s="13">
        <v>1.6</v>
      </c>
      <c r="AP35" s="13">
        <v>1.7</v>
      </c>
      <c r="AQ35" s="13">
        <v>1.9</v>
      </c>
      <c r="AR35" s="13">
        <v>2.2000000000000002</v>
      </c>
      <c r="AS35" s="13">
        <v>2.6</v>
      </c>
      <c r="AT35" s="13">
        <v>2.5</v>
      </c>
      <c r="AU35" s="13">
        <v>2.8</v>
      </c>
      <c r="AV35" s="13">
        <v>3</v>
      </c>
      <c r="AW35" s="13">
        <v>3</v>
      </c>
      <c r="AX35" s="13">
        <v>2.9</v>
      </c>
      <c r="AY35" s="13">
        <v>3</v>
      </c>
      <c r="AZ35" s="13">
        <v>3</v>
      </c>
      <c r="BA35" s="13">
        <v>3.1</v>
      </c>
      <c r="BB35" s="13">
        <v>3.2</v>
      </c>
      <c r="BC35" s="13">
        <v>3.1</v>
      </c>
      <c r="BD35" s="13">
        <v>2.9</v>
      </c>
      <c r="BE35" s="13">
        <v>2.8</v>
      </c>
      <c r="BF35" s="13">
        <v>3.1</v>
      </c>
      <c r="BG35" s="13">
        <v>3</v>
      </c>
      <c r="BH35" s="13">
        <v>2.9</v>
      </c>
      <c r="BI35" s="13">
        <v>2.7</v>
      </c>
      <c r="BJ35" s="13">
        <v>2.4</v>
      </c>
      <c r="BK35" s="13">
        <v>2.2000000000000002</v>
      </c>
      <c r="BL35" s="13">
        <v>2</v>
      </c>
      <c r="BM35" s="13">
        <v>1.6</v>
      </c>
      <c r="BN35" s="13">
        <v>1.4</v>
      </c>
      <c r="BO35" s="13">
        <v>1.3</v>
      </c>
      <c r="BP35" s="13">
        <v>1.4</v>
      </c>
      <c r="BQ35" s="13">
        <v>1.7</v>
      </c>
      <c r="BR35" s="13">
        <v>1.7</v>
      </c>
      <c r="BS35" s="13">
        <v>1.7</v>
      </c>
      <c r="BT35" s="13">
        <v>1.3</v>
      </c>
      <c r="BU35" s="13">
        <v>1.3</v>
      </c>
      <c r="BV35" s="13">
        <v>1.5</v>
      </c>
      <c r="BW35" s="13">
        <v>1.4</v>
      </c>
      <c r="BX35" s="13">
        <v>1.3</v>
      </c>
      <c r="BY35" s="13">
        <v>1.3</v>
      </c>
      <c r="BZ35" s="13">
        <v>1.2</v>
      </c>
      <c r="CA35" s="13">
        <v>1.3</v>
      </c>
      <c r="CB35" s="13">
        <v>1.4</v>
      </c>
      <c r="CC35" s="13">
        <v>1.6</v>
      </c>
      <c r="CD35" s="13">
        <v>1.8</v>
      </c>
      <c r="CE35" s="13">
        <v>1.6</v>
      </c>
      <c r="CF35" s="13">
        <v>1.5</v>
      </c>
      <c r="CG35" s="13">
        <v>1.9</v>
      </c>
      <c r="CH35" s="13">
        <v>2.4</v>
      </c>
      <c r="CI35" s="13">
        <v>3.1</v>
      </c>
      <c r="CJ35" s="13">
        <v>3.3</v>
      </c>
      <c r="CK35" s="13">
        <v>3.3</v>
      </c>
      <c r="CL35" s="13">
        <v>3.4</v>
      </c>
      <c r="CM35" s="13">
        <v>3.4</v>
      </c>
      <c r="CN35" s="13">
        <v>3.4</v>
      </c>
    </row>
    <row r="36" spans="1:92" ht="14" customHeight="1" x14ac:dyDescent="0.35">
      <c r="A36" s="27" t="s">
        <v>185</v>
      </c>
      <c r="B36" s="13">
        <v>4.7</v>
      </c>
      <c r="C36" s="13">
        <v>3.3</v>
      </c>
      <c r="D36" s="13">
        <v>4.3</v>
      </c>
      <c r="E36" s="13">
        <v>4.7</v>
      </c>
      <c r="F36" s="13">
        <v>4</v>
      </c>
      <c r="G36" s="13">
        <v>2.2999999999999998</v>
      </c>
      <c r="H36" s="13">
        <v>1.7</v>
      </c>
      <c r="I36" s="13">
        <v>3.7</v>
      </c>
      <c r="J36" s="13">
        <v>3.1</v>
      </c>
      <c r="K36" s="13">
        <v>4.4000000000000004</v>
      </c>
      <c r="L36" s="13">
        <v>4.0999999999999996</v>
      </c>
      <c r="M36" s="13">
        <v>2.6</v>
      </c>
      <c r="N36" s="13">
        <v>2.2999999999999998</v>
      </c>
      <c r="O36" s="13">
        <v>2.5</v>
      </c>
      <c r="P36" s="13">
        <v>1.7</v>
      </c>
      <c r="Q36" s="13">
        <v>2.1</v>
      </c>
      <c r="R36" s="13">
        <v>2.2000000000000002</v>
      </c>
      <c r="S36" s="13">
        <v>2.2999999999999998</v>
      </c>
      <c r="T36" s="13">
        <v>2.2999999999999998</v>
      </c>
      <c r="U36" s="13">
        <v>3</v>
      </c>
      <c r="V36" s="13">
        <v>2.5</v>
      </c>
      <c r="W36" s="13">
        <v>2.6</v>
      </c>
      <c r="X36" s="13">
        <v>3.2</v>
      </c>
      <c r="Y36" s="13">
        <v>3.1</v>
      </c>
      <c r="Z36" s="13">
        <v>3.3</v>
      </c>
      <c r="AA36" s="13">
        <v>3.5</v>
      </c>
      <c r="AB36" s="13">
        <v>3.5</v>
      </c>
      <c r="AC36" s="13">
        <v>3.5</v>
      </c>
      <c r="AD36" s="13">
        <v>3.4</v>
      </c>
      <c r="AE36" s="13">
        <v>2.7</v>
      </c>
      <c r="AF36" s="13">
        <v>2.7</v>
      </c>
      <c r="AG36" s="13">
        <v>2.5</v>
      </c>
      <c r="AH36" s="13">
        <v>2.7</v>
      </c>
      <c r="AI36" s="13">
        <v>2.4</v>
      </c>
      <c r="AJ36" s="13">
        <v>2.4</v>
      </c>
      <c r="AK36" s="13">
        <v>3</v>
      </c>
      <c r="AL36" s="13">
        <v>2.8</v>
      </c>
      <c r="AM36" s="13">
        <v>3.1</v>
      </c>
      <c r="AN36" s="13">
        <v>2.7</v>
      </c>
      <c r="AO36" s="13">
        <v>3</v>
      </c>
      <c r="AP36" s="13">
        <v>2.8</v>
      </c>
      <c r="AQ36" s="13">
        <v>3.1</v>
      </c>
      <c r="AR36" s="13">
        <v>3.1</v>
      </c>
      <c r="AS36" s="13">
        <v>2.8</v>
      </c>
      <c r="AT36" s="13">
        <v>2.6</v>
      </c>
      <c r="AU36" s="13">
        <v>2.1</v>
      </c>
      <c r="AV36" s="13">
        <v>2.1</v>
      </c>
      <c r="AW36" s="13">
        <v>2.2000000000000002</v>
      </c>
      <c r="AX36" s="13">
        <v>1.9</v>
      </c>
      <c r="AY36" s="13">
        <v>1.9</v>
      </c>
      <c r="AZ36" s="13">
        <v>2</v>
      </c>
      <c r="BA36" s="13">
        <v>2.7</v>
      </c>
      <c r="BB36" s="13">
        <v>2.9</v>
      </c>
      <c r="BC36" s="13">
        <v>1.9</v>
      </c>
      <c r="BD36" s="13">
        <v>1.4</v>
      </c>
      <c r="BE36" s="13">
        <v>1.5</v>
      </c>
      <c r="BF36" s="13">
        <v>1.2</v>
      </c>
      <c r="BG36" s="13">
        <v>1.2</v>
      </c>
      <c r="BH36" s="13">
        <v>1.1000000000000001</v>
      </c>
      <c r="BI36" s="13">
        <v>1.3</v>
      </c>
      <c r="BJ36" s="13">
        <v>1.4</v>
      </c>
      <c r="BK36" s="13">
        <v>1.5</v>
      </c>
      <c r="BL36" s="13">
        <v>1.4</v>
      </c>
      <c r="BM36" s="13">
        <v>1.5</v>
      </c>
      <c r="BN36" s="13">
        <v>1.4</v>
      </c>
      <c r="BO36" s="13">
        <v>1.5</v>
      </c>
      <c r="BP36" s="13">
        <v>1.6</v>
      </c>
      <c r="BQ36" s="13">
        <v>1.5</v>
      </c>
      <c r="BR36" s="13">
        <v>1.2</v>
      </c>
      <c r="BS36" s="13">
        <v>1.4</v>
      </c>
      <c r="BT36" s="13">
        <v>3.3</v>
      </c>
      <c r="BU36" s="13">
        <v>0.9</v>
      </c>
      <c r="BV36" s="13">
        <v>1.2</v>
      </c>
      <c r="BW36" s="13">
        <v>1.5</v>
      </c>
      <c r="BX36" s="13">
        <v>0.7</v>
      </c>
      <c r="BY36" s="13">
        <v>0.5</v>
      </c>
      <c r="BZ36" s="13">
        <v>1</v>
      </c>
      <c r="CA36" s="13">
        <v>0.9</v>
      </c>
      <c r="CB36" s="13">
        <v>0.9</v>
      </c>
      <c r="CC36" s="13">
        <v>0.9</v>
      </c>
      <c r="CD36" s="13">
        <v>0.9</v>
      </c>
      <c r="CE36" s="13">
        <v>5.4</v>
      </c>
      <c r="CF36" s="13">
        <v>2.9</v>
      </c>
      <c r="CG36" s="13">
        <v>1.4</v>
      </c>
      <c r="CH36" s="13">
        <v>0.7</v>
      </c>
      <c r="CI36" s="13">
        <v>1.8</v>
      </c>
      <c r="CJ36" s="13">
        <v>1.3</v>
      </c>
      <c r="CK36" s="13">
        <v>1.2</v>
      </c>
      <c r="CL36" s="13">
        <v>1.1000000000000001</v>
      </c>
      <c r="CM36" s="13">
        <v>0.8</v>
      </c>
      <c r="CN36" s="13">
        <v>0.9</v>
      </c>
    </row>
    <row r="37" spans="1:92" ht="14" customHeight="1" x14ac:dyDescent="0.35">
      <c r="A37" s="27" t="s">
        <v>186</v>
      </c>
      <c r="B37" s="13">
        <v>-0.3</v>
      </c>
      <c r="C37" s="13">
        <v>-0.5</v>
      </c>
      <c r="D37" s="13">
        <v>-0.6</v>
      </c>
      <c r="E37" s="13">
        <v>-0.7</v>
      </c>
      <c r="F37" s="13">
        <v>-0.6</v>
      </c>
      <c r="G37" s="13">
        <v>-0.6</v>
      </c>
      <c r="H37" s="13">
        <v>-0.6</v>
      </c>
      <c r="I37" s="13">
        <v>-0.6</v>
      </c>
      <c r="J37" s="13">
        <v>-0.6</v>
      </c>
      <c r="K37" s="13">
        <v>-0.6</v>
      </c>
      <c r="L37" s="13">
        <v>-0.7</v>
      </c>
      <c r="M37" s="13">
        <v>-0.7</v>
      </c>
      <c r="N37" s="13">
        <v>-0.9</v>
      </c>
      <c r="O37" s="13">
        <v>-0.9</v>
      </c>
      <c r="P37" s="13">
        <v>-0.9</v>
      </c>
      <c r="Q37" s="13">
        <v>-0.9</v>
      </c>
      <c r="R37" s="13">
        <v>-0.8</v>
      </c>
      <c r="S37" s="13">
        <v>-0.9</v>
      </c>
      <c r="T37" s="13">
        <v>-0.9</v>
      </c>
      <c r="U37" s="13">
        <v>-0.9</v>
      </c>
      <c r="V37" s="13">
        <v>-0.9</v>
      </c>
      <c r="W37" s="13">
        <v>-0.9</v>
      </c>
      <c r="X37" s="13">
        <v>-0.9</v>
      </c>
      <c r="Y37" s="13">
        <v>-0.9</v>
      </c>
      <c r="Z37" s="13">
        <v>-0.9</v>
      </c>
      <c r="AA37" s="13">
        <v>-0.8</v>
      </c>
      <c r="AB37" s="13">
        <v>-0.8</v>
      </c>
      <c r="AC37" s="13">
        <v>-0.9</v>
      </c>
      <c r="AD37" s="13">
        <v>-0.9</v>
      </c>
      <c r="AE37" s="13">
        <v>-0.8</v>
      </c>
      <c r="AF37" s="13">
        <v>-0.8</v>
      </c>
      <c r="AG37" s="13">
        <v>-0.9</v>
      </c>
      <c r="AH37" s="13">
        <v>-0.8</v>
      </c>
      <c r="AI37" s="13">
        <v>-1</v>
      </c>
      <c r="AJ37" s="13">
        <v>-1.1000000000000001</v>
      </c>
      <c r="AK37" s="13">
        <v>-0.8</v>
      </c>
      <c r="AL37" s="13">
        <v>-0.8</v>
      </c>
      <c r="AM37" s="13">
        <v>-0.9</v>
      </c>
      <c r="AN37" s="13">
        <v>-0.7</v>
      </c>
      <c r="AO37" s="13">
        <v>-0.7</v>
      </c>
      <c r="AP37" s="13">
        <v>-0.7</v>
      </c>
      <c r="AQ37" s="13">
        <v>-0.7</v>
      </c>
      <c r="AR37" s="13">
        <v>-0.9</v>
      </c>
      <c r="AS37" s="13">
        <v>-0.8</v>
      </c>
      <c r="AT37" s="13">
        <v>-1</v>
      </c>
      <c r="AU37" s="13">
        <v>-0.8</v>
      </c>
      <c r="AV37" s="13">
        <v>-0.8</v>
      </c>
      <c r="AW37" s="13">
        <v>-0.7</v>
      </c>
      <c r="AX37" s="13">
        <v>-0.8</v>
      </c>
      <c r="AY37" s="13">
        <v>-0.7</v>
      </c>
      <c r="AZ37" s="13">
        <v>-0.7</v>
      </c>
      <c r="BA37" s="13">
        <v>-0.6</v>
      </c>
      <c r="BB37" s="13">
        <v>-0.6</v>
      </c>
      <c r="BC37" s="13">
        <v>-0.6</v>
      </c>
      <c r="BD37" s="13">
        <v>-0.6</v>
      </c>
      <c r="BE37" s="13">
        <v>-0.5</v>
      </c>
      <c r="BF37" s="13">
        <v>-0.6</v>
      </c>
      <c r="BG37" s="13">
        <v>-0.5</v>
      </c>
      <c r="BH37" s="13">
        <v>-0.6</v>
      </c>
      <c r="BI37" s="13">
        <v>-0.5</v>
      </c>
      <c r="BJ37" s="13">
        <v>-0.4</v>
      </c>
      <c r="BK37" s="13">
        <v>-0.4</v>
      </c>
      <c r="BL37" s="13">
        <v>-0.4</v>
      </c>
      <c r="BM37" s="13">
        <v>-0.4</v>
      </c>
      <c r="BN37" s="13">
        <v>-0.5</v>
      </c>
      <c r="BO37" s="13">
        <v>-0.5</v>
      </c>
      <c r="BP37" s="13">
        <v>-0.5</v>
      </c>
      <c r="BQ37" s="13">
        <v>-0.5</v>
      </c>
      <c r="BR37" s="13">
        <v>-0.6</v>
      </c>
      <c r="BS37" s="13">
        <v>-0.6</v>
      </c>
      <c r="BT37" s="13">
        <v>-0.6</v>
      </c>
      <c r="BU37" s="13">
        <v>-0.6</v>
      </c>
      <c r="BV37" s="13">
        <v>-0.6</v>
      </c>
      <c r="BW37" s="13">
        <v>-0.6</v>
      </c>
      <c r="BX37" s="13">
        <v>-0.6</v>
      </c>
      <c r="BY37" s="13">
        <v>-0.5</v>
      </c>
      <c r="BZ37" s="13">
        <v>-0.6</v>
      </c>
      <c r="CA37" s="13">
        <v>-0.5</v>
      </c>
      <c r="CB37" s="13">
        <v>-0.5</v>
      </c>
      <c r="CC37" s="13">
        <v>-0.5</v>
      </c>
      <c r="CD37" s="13">
        <v>-0.5</v>
      </c>
      <c r="CE37" s="13">
        <v>-0.5</v>
      </c>
      <c r="CF37" s="13">
        <v>-0.5</v>
      </c>
      <c r="CG37" s="13">
        <v>-0.9</v>
      </c>
      <c r="CH37" s="13">
        <v>-0.5</v>
      </c>
      <c r="CI37" s="13">
        <v>-0.5</v>
      </c>
      <c r="CJ37" s="13">
        <v>-0.5</v>
      </c>
      <c r="CK37" s="13">
        <v>-0.5</v>
      </c>
      <c r="CL37" s="13">
        <v>-0.6</v>
      </c>
      <c r="CM37" s="13">
        <v>-0.5</v>
      </c>
      <c r="CN37" s="13">
        <v>-0.5</v>
      </c>
    </row>
    <row r="38" spans="1:92" ht="14" customHeight="1" thickBot="1" x14ac:dyDescent="0.4">
      <c r="A38" s="28" t="s">
        <v>187</v>
      </c>
      <c r="B38" s="13">
        <v>8</v>
      </c>
      <c r="C38" s="13">
        <v>6.2</v>
      </c>
      <c r="D38" s="13">
        <v>6.4</v>
      </c>
      <c r="E38" s="13">
        <v>6.4</v>
      </c>
      <c r="F38" s="13">
        <v>5.7</v>
      </c>
      <c r="G38" s="13">
        <v>4.3</v>
      </c>
      <c r="H38" s="13">
        <v>5.5</v>
      </c>
      <c r="I38" s="13">
        <v>9.1</v>
      </c>
      <c r="J38" s="13">
        <v>7.9</v>
      </c>
      <c r="K38" s="13">
        <v>9.3000000000000007</v>
      </c>
      <c r="L38" s="13">
        <v>10.3</v>
      </c>
      <c r="M38" s="13">
        <v>6.7</v>
      </c>
      <c r="N38" s="13">
        <v>6</v>
      </c>
      <c r="O38" s="13">
        <v>6.1</v>
      </c>
      <c r="P38" s="13">
        <v>5.6</v>
      </c>
      <c r="Q38" s="13">
        <v>6.3</v>
      </c>
      <c r="R38" s="13">
        <v>6.4</v>
      </c>
      <c r="S38" s="13">
        <v>6.7</v>
      </c>
      <c r="T38" s="13">
        <v>7.5</v>
      </c>
      <c r="U38" s="13">
        <v>8.5</v>
      </c>
      <c r="V38" s="13">
        <v>8.1999999999999993</v>
      </c>
      <c r="W38" s="13">
        <v>8.8000000000000007</v>
      </c>
      <c r="X38" s="13">
        <v>9.3000000000000007</v>
      </c>
      <c r="Y38" s="13">
        <v>9.4</v>
      </c>
      <c r="Z38" s="13">
        <v>9.6</v>
      </c>
      <c r="AA38" s="13">
        <v>9.5</v>
      </c>
      <c r="AB38" s="13">
        <v>9.8000000000000007</v>
      </c>
      <c r="AC38" s="13">
        <v>10.3</v>
      </c>
      <c r="AD38" s="13">
        <v>10.7</v>
      </c>
      <c r="AE38" s="13">
        <v>10.3</v>
      </c>
      <c r="AF38" s="13">
        <v>10.9</v>
      </c>
      <c r="AG38" s="13">
        <v>11.8</v>
      </c>
      <c r="AH38" s="13">
        <v>12.5</v>
      </c>
      <c r="AI38" s="13">
        <v>12.5</v>
      </c>
      <c r="AJ38" s="13">
        <v>12.8</v>
      </c>
      <c r="AK38" s="13">
        <v>15.3</v>
      </c>
      <c r="AL38" s="13">
        <v>15.8</v>
      </c>
      <c r="AM38" s="13">
        <v>15.6</v>
      </c>
      <c r="AN38" s="13">
        <v>15.4</v>
      </c>
      <c r="AO38" s="13">
        <v>15.6</v>
      </c>
      <c r="AP38" s="13">
        <v>15.1</v>
      </c>
      <c r="AQ38" s="13">
        <v>16.399999999999999</v>
      </c>
      <c r="AR38" s="13">
        <v>16.600000000000001</v>
      </c>
      <c r="AS38" s="13">
        <v>16.899999999999999</v>
      </c>
      <c r="AT38" s="13">
        <v>16.899999999999999</v>
      </c>
      <c r="AU38" s="13">
        <v>15.8</v>
      </c>
      <c r="AV38" s="13">
        <v>16.3</v>
      </c>
      <c r="AW38" s="13">
        <v>15.8</v>
      </c>
      <c r="AX38" s="13">
        <v>15.1</v>
      </c>
      <c r="AY38" s="13">
        <v>15.1</v>
      </c>
      <c r="AZ38" s="13">
        <v>15.1</v>
      </c>
      <c r="BA38" s="13">
        <v>16.2</v>
      </c>
      <c r="BB38" s="13">
        <v>17.2</v>
      </c>
      <c r="BC38" s="13">
        <v>16.899999999999999</v>
      </c>
      <c r="BD38" s="13">
        <v>16.5</v>
      </c>
      <c r="BE38" s="13">
        <v>16.399999999999999</v>
      </c>
      <c r="BF38" s="13">
        <v>16.399999999999999</v>
      </c>
      <c r="BG38" s="13">
        <v>16.3</v>
      </c>
      <c r="BH38" s="13">
        <v>15.7</v>
      </c>
      <c r="BI38" s="13">
        <v>15.5</v>
      </c>
      <c r="BJ38" s="13">
        <v>15.1</v>
      </c>
      <c r="BK38" s="13">
        <v>14.8</v>
      </c>
      <c r="BL38" s="13">
        <v>14.8</v>
      </c>
      <c r="BM38" s="13">
        <v>15.4</v>
      </c>
      <c r="BN38" s="13">
        <v>15.6</v>
      </c>
      <c r="BO38" s="13">
        <v>15.3</v>
      </c>
      <c r="BP38" s="13">
        <v>15.4</v>
      </c>
      <c r="BQ38" s="13">
        <v>15.6</v>
      </c>
      <c r="BR38" s="13">
        <v>15.2</v>
      </c>
      <c r="BS38" s="13">
        <v>16</v>
      </c>
      <c r="BT38" s="13">
        <v>19.7</v>
      </c>
      <c r="BU38" s="13">
        <v>18.600000000000001</v>
      </c>
      <c r="BV38" s="13">
        <v>18.7</v>
      </c>
      <c r="BW38" s="13">
        <v>17.7</v>
      </c>
      <c r="BX38" s="13">
        <v>16.899999999999999</v>
      </c>
      <c r="BY38" s="13">
        <v>16.7</v>
      </c>
      <c r="BZ38" s="13">
        <v>17.100000000000001</v>
      </c>
      <c r="CA38" s="13">
        <v>17.5</v>
      </c>
      <c r="CB38" s="13">
        <v>17.5</v>
      </c>
      <c r="CC38" s="13">
        <v>17</v>
      </c>
      <c r="CD38" s="13">
        <v>17.7</v>
      </c>
      <c r="CE38" s="13">
        <v>27.4</v>
      </c>
      <c r="CF38" s="13">
        <v>26.5</v>
      </c>
      <c r="CG38" s="13">
        <v>21.8</v>
      </c>
      <c r="CH38" s="13">
        <v>19.7</v>
      </c>
      <c r="CI38" s="13">
        <v>21.4</v>
      </c>
      <c r="CJ38" s="13">
        <v>21.6</v>
      </c>
      <c r="CK38" s="13">
        <v>21.2</v>
      </c>
      <c r="CL38" s="13">
        <v>21.2</v>
      </c>
      <c r="CM38" s="13">
        <v>21.5</v>
      </c>
      <c r="CN38" s="13">
        <v>21.2</v>
      </c>
    </row>
    <row r="39" spans="1:92" ht="14" customHeight="1" x14ac:dyDescent="0.35">
      <c r="A39" s="15" t="s">
        <v>190</v>
      </c>
      <c r="B39" s="33">
        <v>98.2</v>
      </c>
      <c r="C39" s="33">
        <v>116.2</v>
      </c>
      <c r="D39" s="33">
        <v>147.69999999999999</v>
      </c>
      <c r="E39" s="33">
        <v>184.6</v>
      </c>
      <c r="F39" s="33">
        <v>213.8</v>
      </c>
      <c r="G39" s="33">
        <v>226.4</v>
      </c>
      <c r="H39" s="33">
        <v>228</v>
      </c>
      <c r="I39" s="33">
        <v>238.9</v>
      </c>
      <c r="J39" s="33">
        <v>261.89999999999998</v>
      </c>
      <c r="K39" s="33">
        <v>276.5</v>
      </c>
      <c r="L39" s="33">
        <v>278.67500000000001</v>
      </c>
      <c r="M39" s="33">
        <v>327.05</v>
      </c>
      <c r="N39" s="33">
        <v>357.1</v>
      </c>
      <c r="O39" s="33">
        <v>382.05</v>
      </c>
      <c r="P39" s="33">
        <v>387.15</v>
      </c>
      <c r="Q39" s="33">
        <v>406.32499999999999</v>
      </c>
      <c r="R39" s="33">
        <v>438.25</v>
      </c>
      <c r="S39" s="33">
        <v>463.375</v>
      </c>
      <c r="T39" s="33">
        <v>473.47500000000002</v>
      </c>
      <c r="U39" s="33">
        <v>504.6</v>
      </c>
      <c r="V39" s="33">
        <v>534.32500000000005</v>
      </c>
      <c r="W39" s="33">
        <v>546.57500000000005</v>
      </c>
      <c r="X39" s="33">
        <v>585.67499999999995</v>
      </c>
      <c r="Y39" s="33">
        <v>618.20000000000005</v>
      </c>
      <c r="Z39" s="33">
        <v>661.7</v>
      </c>
      <c r="AA39" s="33">
        <v>709.32500000000005</v>
      </c>
      <c r="AB39" s="33">
        <v>780.47500000000002</v>
      </c>
      <c r="AC39" s="33">
        <v>836.52499999999998</v>
      </c>
      <c r="AD39" s="33">
        <v>897.57500000000005</v>
      </c>
      <c r="AE39" s="33">
        <v>980.27499999999998</v>
      </c>
      <c r="AF39" s="33">
        <v>1046.675</v>
      </c>
      <c r="AG39" s="33">
        <v>1116.55</v>
      </c>
      <c r="AH39" s="33">
        <v>1216.25</v>
      </c>
      <c r="AI39" s="33">
        <v>1352.7249999999999</v>
      </c>
      <c r="AJ39" s="33">
        <v>1482.85</v>
      </c>
      <c r="AK39" s="33">
        <v>1606.925</v>
      </c>
      <c r="AL39" s="33">
        <v>1786.1</v>
      </c>
      <c r="AM39" s="33">
        <v>471.65</v>
      </c>
      <c r="AN39" s="33">
        <v>2024.325</v>
      </c>
      <c r="AO39" s="33">
        <v>2273.4499999999998</v>
      </c>
      <c r="AP39" s="33">
        <v>2565.5749999999998</v>
      </c>
      <c r="AQ39" s="33">
        <v>2791.9</v>
      </c>
      <c r="AR39" s="33">
        <v>3133.2249999999999</v>
      </c>
      <c r="AS39" s="33">
        <v>3313.35</v>
      </c>
      <c r="AT39" s="33">
        <v>3536</v>
      </c>
      <c r="AU39" s="33">
        <v>3949.1750000000002</v>
      </c>
      <c r="AV39" s="33">
        <v>4265.125</v>
      </c>
      <c r="AW39" s="33">
        <v>4526.25</v>
      </c>
      <c r="AX39" s="33">
        <v>4767.6499999999996</v>
      </c>
      <c r="AY39" s="33">
        <v>5138.55</v>
      </c>
      <c r="AZ39" s="33">
        <v>5554.6750000000002</v>
      </c>
      <c r="BA39" s="33">
        <v>5898.75</v>
      </c>
      <c r="BB39" s="33">
        <v>6093.1750000000002</v>
      </c>
      <c r="BC39" s="33">
        <v>6416.25</v>
      </c>
      <c r="BD39" s="33">
        <v>6775.3249999999998</v>
      </c>
      <c r="BE39" s="33">
        <v>7176.85</v>
      </c>
      <c r="BF39" s="33">
        <v>7560.4250000000002</v>
      </c>
      <c r="BG39" s="33">
        <v>7951.3249999999998</v>
      </c>
      <c r="BH39" s="33">
        <v>8451.0249999999996</v>
      </c>
      <c r="BI39" s="33">
        <v>8930.7999999999993</v>
      </c>
      <c r="BJ39" s="33">
        <v>9479.625</v>
      </c>
      <c r="BK39" s="33">
        <v>10117.075000000001</v>
      </c>
      <c r="BL39" s="33">
        <v>10525.725</v>
      </c>
      <c r="BM39" s="33">
        <v>10828.875</v>
      </c>
      <c r="BN39" s="33">
        <v>11278.75</v>
      </c>
      <c r="BO39" s="33">
        <v>12028.424999999999</v>
      </c>
      <c r="BP39" s="33">
        <v>12839.95</v>
      </c>
      <c r="BQ39" s="33">
        <v>13636.75</v>
      </c>
      <c r="BR39" s="33">
        <v>14305.375</v>
      </c>
      <c r="BS39" s="33">
        <v>14796.575000000001</v>
      </c>
      <c r="BT39" s="33">
        <v>14467.3</v>
      </c>
      <c r="BU39" s="33">
        <v>14884.4</v>
      </c>
      <c r="BV39" s="33">
        <v>15466.525</v>
      </c>
      <c r="BW39" s="33">
        <v>16109.424999999999</v>
      </c>
      <c r="BX39" s="33">
        <v>16687.775000000001</v>
      </c>
      <c r="BY39" s="33">
        <v>17428.099999999999</v>
      </c>
      <c r="BZ39" s="33">
        <v>18164.25</v>
      </c>
      <c r="CA39" s="33">
        <v>18641.325000000001</v>
      </c>
      <c r="CB39" s="33">
        <v>19375.174999999999</v>
      </c>
      <c r="CC39" s="33">
        <v>20436.325000000001</v>
      </c>
      <c r="CD39" s="33">
        <v>21275.275000000001</v>
      </c>
      <c r="CE39" s="33">
        <v>21292.400000000001</v>
      </c>
      <c r="CF39" s="33">
        <v>22936.525000000001</v>
      </c>
      <c r="CG39" s="33">
        <v>25305.65</v>
      </c>
      <c r="CH39" s="33">
        <v>26982.375</v>
      </c>
      <c r="CI39" s="33">
        <v>28255.4</v>
      </c>
      <c r="CJ39" s="33">
        <v>29340.3</v>
      </c>
      <c r="CK39" s="33">
        <v>30552.7</v>
      </c>
      <c r="CL39" s="33">
        <v>31815.599999999999</v>
      </c>
      <c r="CM39" s="33">
        <v>33129.199999999997</v>
      </c>
      <c r="CN39" s="33">
        <v>34510.800000000003</v>
      </c>
    </row>
    <row r="40" spans="1:92" ht="14" customHeight="1" thickBot="1" x14ac:dyDescent="0.4">
      <c r="A40" s="5" t="s">
        <v>191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</row>
    <row r="41" spans="1:92" ht="14" customHeight="1" x14ac:dyDescent="0.35">
      <c r="A41" s="15" t="s">
        <v>177</v>
      </c>
      <c r="B41" s="13">
        <v>100</v>
      </c>
      <c r="C41" s="13">
        <v>100</v>
      </c>
      <c r="D41" s="13">
        <v>100</v>
      </c>
      <c r="E41" s="13">
        <v>100</v>
      </c>
      <c r="F41" s="13">
        <v>100</v>
      </c>
      <c r="G41" s="13">
        <v>100</v>
      </c>
      <c r="H41" s="13">
        <v>100</v>
      </c>
      <c r="I41" s="13">
        <v>100</v>
      </c>
      <c r="J41" s="13">
        <v>100</v>
      </c>
      <c r="K41" s="13">
        <v>100</v>
      </c>
      <c r="L41" s="13">
        <v>100</v>
      </c>
      <c r="M41" s="13">
        <v>100</v>
      </c>
      <c r="N41" s="13">
        <v>100</v>
      </c>
      <c r="O41" s="13">
        <v>100</v>
      </c>
      <c r="P41" s="13">
        <v>100</v>
      </c>
      <c r="Q41" s="13">
        <v>100</v>
      </c>
      <c r="R41" s="13">
        <v>100</v>
      </c>
      <c r="S41" s="13">
        <v>100</v>
      </c>
      <c r="T41" s="13">
        <v>100</v>
      </c>
      <c r="U41" s="13">
        <v>100</v>
      </c>
      <c r="V41" s="13">
        <v>100</v>
      </c>
      <c r="W41" s="13">
        <v>100</v>
      </c>
      <c r="X41" s="13">
        <v>100</v>
      </c>
      <c r="Y41" s="13">
        <v>100</v>
      </c>
      <c r="Z41" s="13">
        <v>100</v>
      </c>
      <c r="AA41" s="13">
        <v>100</v>
      </c>
      <c r="AB41" s="13">
        <v>100</v>
      </c>
      <c r="AC41" s="13">
        <v>100</v>
      </c>
      <c r="AD41" s="13">
        <v>100</v>
      </c>
      <c r="AE41" s="13">
        <v>100</v>
      </c>
      <c r="AF41" s="13">
        <v>100</v>
      </c>
      <c r="AG41" s="13">
        <v>100</v>
      </c>
      <c r="AH41" s="13">
        <v>100</v>
      </c>
      <c r="AI41" s="13">
        <v>100</v>
      </c>
      <c r="AJ41" s="13">
        <v>100</v>
      </c>
      <c r="AK41" s="13">
        <v>100</v>
      </c>
      <c r="AL41" s="13">
        <v>100</v>
      </c>
      <c r="AM41" s="13">
        <v>100</v>
      </c>
      <c r="AN41" s="13">
        <v>100</v>
      </c>
      <c r="AO41" s="13">
        <v>100</v>
      </c>
      <c r="AP41" s="13">
        <v>100</v>
      </c>
      <c r="AQ41" s="13">
        <v>100</v>
      </c>
      <c r="AR41" s="13">
        <v>100</v>
      </c>
      <c r="AS41" s="13">
        <v>100</v>
      </c>
      <c r="AT41" s="13">
        <v>100</v>
      </c>
      <c r="AU41" s="13">
        <v>100</v>
      </c>
      <c r="AV41" s="13">
        <v>100</v>
      </c>
      <c r="AW41" s="13">
        <v>100</v>
      </c>
      <c r="AX41" s="13">
        <v>100</v>
      </c>
      <c r="AY41" s="13">
        <v>100</v>
      </c>
      <c r="AZ41" s="13">
        <v>100</v>
      </c>
      <c r="BA41" s="13">
        <v>100</v>
      </c>
      <c r="BB41" s="13">
        <v>100</v>
      </c>
      <c r="BC41" s="13">
        <v>100</v>
      </c>
      <c r="BD41" s="13">
        <v>100</v>
      </c>
      <c r="BE41" s="13">
        <v>100</v>
      </c>
      <c r="BF41" s="13">
        <v>100</v>
      </c>
      <c r="BG41" s="13">
        <v>100</v>
      </c>
      <c r="BH41" s="13">
        <v>100</v>
      </c>
      <c r="BI41" s="13">
        <v>100</v>
      </c>
      <c r="BJ41" s="13">
        <v>100</v>
      </c>
      <c r="BK41" s="13">
        <v>100</v>
      </c>
      <c r="BL41" s="13">
        <v>100</v>
      </c>
      <c r="BM41" s="13">
        <v>100</v>
      </c>
      <c r="BN41" s="13">
        <v>100</v>
      </c>
      <c r="BO41" s="13">
        <v>100</v>
      </c>
      <c r="BP41" s="13">
        <v>100</v>
      </c>
      <c r="BQ41" s="13">
        <v>100</v>
      </c>
      <c r="BR41" s="13">
        <v>100</v>
      </c>
      <c r="BS41" s="13">
        <v>100</v>
      </c>
      <c r="BT41" s="13">
        <v>100</v>
      </c>
      <c r="BU41" s="13">
        <v>100</v>
      </c>
      <c r="BV41" s="13">
        <v>100</v>
      </c>
      <c r="BW41" s="13">
        <v>100</v>
      </c>
      <c r="BX41" s="13">
        <v>100</v>
      </c>
      <c r="BY41" s="13">
        <v>100</v>
      </c>
      <c r="BZ41" s="13">
        <v>100</v>
      </c>
      <c r="CA41" s="13">
        <v>100</v>
      </c>
      <c r="CB41" s="13">
        <v>100</v>
      </c>
      <c r="CC41" s="13">
        <v>100</v>
      </c>
      <c r="CD41" s="13">
        <v>100</v>
      </c>
      <c r="CE41" s="13">
        <v>100</v>
      </c>
      <c r="CF41" s="13">
        <v>100</v>
      </c>
      <c r="CG41" s="13">
        <v>100</v>
      </c>
      <c r="CH41" s="13">
        <v>100</v>
      </c>
      <c r="CI41" s="13">
        <v>100</v>
      </c>
      <c r="CJ41" s="13">
        <v>100</v>
      </c>
      <c r="CK41" s="13">
        <v>100</v>
      </c>
      <c r="CL41" s="13">
        <v>100</v>
      </c>
      <c r="CM41" s="13">
        <v>100</v>
      </c>
      <c r="CN41" s="13">
        <v>100</v>
      </c>
    </row>
    <row r="42" spans="1:92" ht="14" customHeight="1" x14ac:dyDescent="0.35">
      <c r="A42" s="15" t="s">
        <v>178</v>
      </c>
      <c r="B42" s="13">
        <v>17.5</v>
      </c>
      <c r="C42" s="13">
        <v>47.1</v>
      </c>
      <c r="D42" s="13">
        <v>73</v>
      </c>
      <c r="E42" s="13">
        <v>84.9</v>
      </c>
      <c r="F42" s="13">
        <v>86.7</v>
      </c>
      <c r="G42" s="13">
        <v>89.5</v>
      </c>
      <c r="H42" s="13">
        <v>77.3</v>
      </c>
      <c r="I42" s="13">
        <v>37.1</v>
      </c>
      <c r="J42" s="13">
        <v>30.6</v>
      </c>
      <c r="K42" s="13">
        <v>33.9</v>
      </c>
      <c r="L42" s="13">
        <v>32.200000000000003</v>
      </c>
      <c r="M42" s="13">
        <v>51.8</v>
      </c>
      <c r="N42" s="13">
        <v>68.099999999999994</v>
      </c>
      <c r="O42" s="13">
        <v>69.400000000000006</v>
      </c>
      <c r="P42" s="13">
        <v>69.5</v>
      </c>
      <c r="Q42" s="13">
        <v>62.4</v>
      </c>
      <c r="R42" s="13">
        <v>60.2</v>
      </c>
      <c r="S42" s="13">
        <v>59.3</v>
      </c>
      <c r="T42" s="13">
        <v>56.8</v>
      </c>
      <c r="U42" s="13">
        <v>53.2</v>
      </c>
      <c r="V42" s="13">
        <v>52.2</v>
      </c>
      <c r="W42" s="13">
        <v>50.8</v>
      </c>
      <c r="X42" s="13">
        <v>49</v>
      </c>
      <c r="Y42" s="13">
        <v>48</v>
      </c>
      <c r="Z42" s="13">
        <v>46.2</v>
      </c>
      <c r="AA42" s="13">
        <v>42.8</v>
      </c>
      <c r="AB42" s="13">
        <v>43.2</v>
      </c>
      <c r="AC42" s="13">
        <v>45.4</v>
      </c>
      <c r="AD42" s="13">
        <v>46</v>
      </c>
      <c r="AE42" s="13">
        <v>44.9</v>
      </c>
      <c r="AF42" s="13">
        <v>41.8</v>
      </c>
      <c r="AG42" s="13">
        <v>37.5</v>
      </c>
      <c r="AH42" s="13">
        <v>34.299999999999997</v>
      </c>
      <c r="AI42" s="13">
        <v>31.2</v>
      </c>
      <c r="AJ42" s="13">
        <v>29.5</v>
      </c>
      <c r="AK42" s="13">
        <v>26</v>
      </c>
      <c r="AL42" s="13">
        <v>24.1</v>
      </c>
      <c r="AM42" s="13">
        <v>23.2</v>
      </c>
      <c r="AN42" s="13">
        <v>23.8</v>
      </c>
      <c r="AO42" s="13">
        <v>22.8</v>
      </c>
      <c r="AP42" s="13">
        <v>23.1</v>
      </c>
      <c r="AQ42" s="13">
        <v>22.7</v>
      </c>
      <c r="AR42" s="13">
        <v>23.2</v>
      </c>
      <c r="AS42" s="13">
        <v>24.8</v>
      </c>
      <c r="AT42" s="13">
        <v>26</v>
      </c>
      <c r="AU42" s="13">
        <v>26.7</v>
      </c>
      <c r="AV42" s="13">
        <v>26.7</v>
      </c>
      <c r="AW42" s="13">
        <v>27.6</v>
      </c>
      <c r="AX42" s="13">
        <v>28.1</v>
      </c>
      <c r="AY42" s="13">
        <v>27.3</v>
      </c>
      <c r="AZ42" s="13">
        <v>26.5</v>
      </c>
      <c r="BA42" s="13">
        <v>23.9</v>
      </c>
      <c r="BB42" s="13">
        <v>20.6</v>
      </c>
      <c r="BC42" s="13">
        <v>21.6</v>
      </c>
      <c r="BD42" s="13">
        <v>20.7</v>
      </c>
      <c r="BE42" s="13">
        <v>19.3</v>
      </c>
      <c r="BF42" s="13">
        <v>17.899999999999999</v>
      </c>
      <c r="BG42" s="13">
        <v>17</v>
      </c>
      <c r="BH42" s="13">
        <v>16.899999999999999</v>
      </c>
      <c r="BI42" s="13">
        <v>16.2</v>
      </c>
      <c r="BJ42" s="13">
        <v>16.100000000000001</v>
      </c>
      <c r="BK42" s="13">
        <v>16.5</v>
      </c>
      <c r="BL42" s="13">
        <v>16.399999999999999</v>
      </c>
      <c r="BM42" s="13">
        <v>17.3</v>
      </c>
      <c r="BN42" s="13">
        <v>18.7</v>
      </c>
      <c r="BO42" s="13">
        <v>19.899999999999999</v>
      </c>
      <c r="BP42" s="13">
        <v>20</v>
      </c>
      <c r="BQ42" s="13">
        <v>19.7</v>
      </c>
      <c r="BR42" s="13">
        <v>20.2</v>
      </c>
      <c r="BS42" s="13">
        <v>20.7</v>
      </c>
      <c r="BT42" s="13">
        <v>18.8</v>
      </c>
      <c r="BU42" s="13">
        <v>20.100000000000001</v>
      </c>
      <c r="BV42" s="13">
        <v>19.600000000000001</v>
      </c>
      <c r="BW42" s="13">
        <v>19.2</v>
      </c>
      <c r="BX42" s="13">
        <v>18.3</v>
      </c>
      <c r="BY42" s="13">
        <v>17.2</v>
      </c>
      <c r="BZ42" s="13">
        <v>16</v>
      </c>
      <c r="CA42" s="13">
        <v>15.4</v>
      </c>
      <c r="CB42" s="13">
        <v>15</v>
      </c>
      <c r="CC42" s="13">
        <v>15.4</v>
      </c>
      <c r="CD42" s="13">
        <v>15.4</v>
      </c>
      <c r="CE42" s="13">
        <v>11.1</v>
      </c>
      <c r="CF42" s="13">
        <v>11.1</v>
      </c>
      <c r="CG42" s="13">
        <v>12.2</v>
      </c>
      <c r="CH42" s="13">
        <v>13.4</v>
      </c>
      <c r="CI42" s="13">
        <v>13.1</v>
      </c>
      <c r="CJ42" s="13">
        <v>12.8</v>
      </c>
      <c r="CK42" s="13">
        <v>12.6</v>
      </c>
      <c r="CL42" s="13">
        <v>12.3</v>
      </c>
      <c r="CM42" s="13">
        <v>12</v>
      </c>
      <c r="CN42" s="13">
        <v>11.9</v>
      </c>
    </row>
    <row r="43" spans="1:92" ht="14" customHeight="1" x14ac:dyDescent="0.35">
      <c r="A43" s="15" t="s">
        <v>179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</row>
    <row r="44" spans="1:92" ht="14" customHeight="1" x14ac:dyDescent="0.35">
      <c r="A44" s="27" t="s">
        <v>180</v>
      </c>
      <c r="B44" s="13">
        <v>21.9</v>
      </c>
      <c r="C44" s="13">
        <v>18</v>
      </c>
      <c r="D44" s="13">
        <v>7</v>
      </c>
      <c r="E44" s="13">
        <v>3.1</v>
      </c>
      <c r="F44" s="13">
        <v>2.6</v>
      </c>
      <c r="G44" s="13">
        <v>2.6</v>
      </c>
      <c r="H44" s="13">
        <v>10.6</v>
      </c>
      <c r="I44" s="13">
        <v>28.1</v>
      </c>
      <c r="J44" s="13">
        <v>30.2</v>
      </c>
      <c r="K44" s="13">
        <v>25.5</v>
      </c>
      <c r="L44" s="13">
        <v>31.7</v>
      </c>
      <c r="M44" s="13">
        <v>22.9</v>
      </c>
      <c r="N44" s="13">
        <v>16.399999999999999</v>
      </c>
      <c r="O44" s="13">
        <v>14.5</v>
      </c>
      <c r="P44" s="13">
        <v>17.3</v>
      </c>
      <c r="Q44" s="13">
        <v>20.7</v>
      </c>
      <c r="R44" s="13">
        <v>21.5</v>
      </c>
      <c r="S44" s="13">
        <v>22.3</v>
      </c>
      <c r="T44" s="13">
        <v>25.4</v>
      </c>
      <c r="U44" s="13">
        <v>24.8</v>
      </c>
      <c r="V44" s="13">
        <v>26.3</v>
      </c>
      <c r="W44" s="13">
        <v>28.3</v>
      </c>
      <c r="X44" s="13">
        <v>27.5</v>
      </c>
      <c r="Y44" s="13">
        <v>28.4</v>
      </c>
      <c r="Z44" s="13">
        <v>27.7</v>
      </c>
      <c r="AA44" s="13">
        <v>28.3</v>
      </c>
      <c r="AB44" s="13">
        <v>28</v>
      </c>
      <c r="AC44" s="13">
        <v>27.8</v>
      </c>
      <c r="AD44" s="13">
        <v>28.3</v>
      </c>
      <c r="AE44" s="13">
        <v>31.5</v>
      </c>
      <c r="AF44" s="13">
        <v>33.4</v>
      </c>
      <c r="AG44" s="13">
        <v>38.5</v>
      </c>
      <c r="AH44" s="13">
        <v>40.4</v>
      </c>
      <c r="AI44" s="13">
        <v>42.7</v>
      </c>
      <c r="AJ44" s="13">
        <v>44.9</v>
      </c>
      <c r="AK44" s="13">
        <v>46.6</v>
      </c>
      <c r="AL44" s="13">
        <v>48.9</v>
      </c>
      <c r="AM44" s="13">
        <v>47.7</v>
      </c>
      <c r="AN44" s="13">
        <v>48.4</v>
      </c>
      <c r="AO44" s="13">
        <v>46.4</v>
      </c>
      <c r="AP44" s="13">
        <v>46.8</v>
      </c>
      <c r="AQ44" s="13">
        <v>47.5</v>
      </c>
      <c r="AR44" s="13">
        <v>48.4</v>
      </c>
      <c r="AS44" s="13">
        <v>48.5</v>
      </c>
      <c r="AT44" s="13">
        <v>49.7</v>
      </c>
      <c r="AU44" s="13">
        <v>48.5</v>
      </c>
      <c r="AV44" s="13">
        <v>47.8</v>
      </c>
      <c r="AW44" s="13">
        <v>46.3</v>
      </c>
      <c r="AX44" s="13">
        <v>47.7</v>
      </c>
      <c r="AY44" s="13">
        <v>47.9</v>
      </c>
      <c r="AZ44" s="13">
        <v>47.7</v>
      </c>
      <c r="BA44" s="13">
        <v>47.3</v>
      </c>
      <c r="BB44" s="13">
        <v>49.8</v>
      </c>
      <c r="BC44" s="13">
        <v>53.5</v>
      </c>
      <c r="BD44" s="13">
        <v>56.4</v>
      </c>
      <c r="BE44" s="13">
        <v>57.1</v>
      </c>
      <c r="BF44" s="13">
        <v>58.6</v>
      </c>
      <c r="BG44" s="13">
        <v>59</v>
      </c>
      <c r="BH44" s="13">
        <v>60.2</v>
      </c>
      <c r="BI44" s="13">
        <v>60.1</v>
      </c>
      <c r="BJ44" s="13">
        <v>59.5</v>
      </c>
      <c r="BK44" s="13">
        <v>59.7</v>
      </c>
      <c r="BL44" s="13">
        <v>61.3</v>
      </c>
      <c r="BM44" s="13">
        <v>62.6</v>
      </c>
      <c r="BN44" s="13">
        <v>63.2</v>
      </c>
      <c r="BO44" s="13">
        <v>61.9</v>
      </c>
      <c r="BP44" s="13">
        <v>61.2</v>
      </c>
      <c r="BQ44" s="13">
        <v>60.7</v>
      </c>
      <c r="BR44" s="13">
        <v>62.3</v>
      </c>
      <c r="BS44" s="13">
        <v>61.7</v>
      </c>
      <c r="BT44" s="13">
        <v>60</v>
      </c>
      <c r="BU44" s="13">
        <v>66.7</v>
      </c>
      <c r="BV44" s="13">
        <v>65.7</v>
      </c>
      <c r="BW44" s="13">
        <v>65.7</v>
      </c>
      <c r="BX44" s="13">
        <v>69.599999999999994</v>
      </c>
      <c r="BY44" s="13">
        <v>71.5</v>
      </c>
      <c r="BZ44" s="13">
        <v>71.900000000000006</v>
      </c>
      <c r="CA44" s="13">
        <v>72.099999999999994</v>
      </c>
      <c r="CB44" s="13">
        <v>72.099999999999994</v>
      </c>
      <c r="CC44" s="13">
        <v>70.400000000000006</v>
      </c>
      <c r="CD44" s="13">
        <v>70</v>
      </c>
      <c r="CE44" s="13">
        <v>64.3</v>
      </c>
      <c r="CF44" s="13">
        <v>67.8</v>
      </c>
      <c r="CG44" s="13">
        <v>72.099999999999994</v>
      </c>
      <c r="CH44" s="13">
        <v>70.7</v>
      </c>
      <c r="CI44" s="13">
        <v>63.9</v>
      </c>
      <c r="CJ44" s="13">
        <v>66.599999999999994</v>
      </c>
      <c r="CK44" s="13">
        <v>66.8</v>
      </c>
      <c r="CL44" s="13">
        <v>67.8</v>
      </c>
      <c r="CM44" s="13">
        <v>69.5</v>
      </c>
      <c r="CN44" s="13">
        <v>69</v>
      </c>
    </row>
    <row r="45" spans="1:92" ht="14" customHeight="1" x14ac:dyDescent="0.35">
      <c r="A45" s="28" t="s">
        <v>181</v>
      </c>
      <c r="B45" s="13">
        <v>18.7</v>
      </c>
      <c r="C45" s="13">
        <v>15.4</v>
      </c>
      <c r="D45" s="13">
        <v>5.8</v>
      </c>
      <c r="E45" s="13">
        <v>2.5</v>
      </c>
      <c r="F45" s="13">
        <v>2</v>
      </c>
      <c r="G45" s="13">
        <v>2</v>
      </c>
      <c r="H45" s="13">
        <v>9.6</v>
      </c>
      <c r="I45" s="13">
        <v>24.8</v>
      </c>
      <c r="J45" s="13">
        <v>27.2</v>
      </c>
      <c r="K45" s="13">
        <v>22.8</v>
      </c>
      <c r="L45" s="13">
        <v>28.6</v>
      </c>
      <c r="M45" s="13">
        <v>19.7</v>
      </c>
      <c r="N45" s="13">
        <v>14.3</v>
      </c>
      <c r="O45" s="13">
        <v>12.4</v>
      </c>
      <c r="P45" s="13">
        <v>14.9</v>
      </c>
      <c r="Q45" s="13">
        <v>18.2</v>
      </c>
      <c r="R45" s="13">
        <v>19.100000000000001</v>
      </c>
      <c r="S45" s="13">
        <v>19.899999999999999</v>
      </c>
      <c r="T45" s="13">
        <v>22.7</v>
      </c>
      <c r="U45" s="13">
        <v>22.1</v>
      </c>
      <c r="V45" s="13">
        <v>23.5</v>
      </c>
      <c r="W45" s="13">
        <v>25.4</v>
      </c>
      <c r="X45" s="13">
        <v>24.6</v>
      </c>
      <c r="Y45" s="13">
        <v>25.3</v>
      </c>
      <c r="Z45" s="13">
        <v>24.5</v>
      </c>
      <c r="AA45" s="13">
        <v>25</v>
      </c>
      <c r="AB45" s="13">
        <v>24.6</v>
      </c>
      <c r="AC45" s="13">
        <v>24.7</v>
      </c>
      <c r="AD45" s="13">
        <v>24.8</v>
      </c>
      <c r="AE45" s="13">
        <v>27.4</v>
      </c>
      <c r="AF45" s="13">
        <v>28.8</v>
      </c>
      <c r="AG45" s="13">
        <v>33.299999999999997</v>
      </c>
      <c r="AH45" s="13">
        <v>34.299999999999997</v>
      </c>
      <c r="AI45" s="13">
        <v>36.9</v>
      </c>
      <c r="AJ45" s="13">
        <v>39.299999999999997</v>
      </c>
      <c r="AK45" s="13">
        <v>41.4</v>
      </c>
      <c r="AL45" s="13">
        <v>43.4</v>
      </c>
      <c r="AM45" s="13">
        <v>42.3</v>
      </c>
      <c r="AN45" s="13">
        <v>42.7</v>
      </c>
      <c r="AO45" s="13">
        <v>40.9</v>
      </c>
      <c r="AP45" s="13">
        <v>41.3</v>
      </c>
      <c r="AQ45" s="13">
        <v>41.9</v>
      </c>
      <c r="AR45" s="13">
        <v>42.7</v>
      </c>
      <c r="AS45" s="13">
        <v>43.1</v>
      </c>
      <c r="AT45" s="13">
        <v>44.3</v>
      </c>
      <c r="AU45" s="13">
        <v>43.1</v>
      </c>
      <c r="AV45" s="13">
        <v>42.4</v>
      </c>
      <c r="AW45" s="13">
        <v>40.700000000000003</v>
      </c>
      <c r="AX45" s="13">
        <v>41.9</v>
      </c>
      <c r="AY45" s="13">
        <v>42</v>
      </c>
      <c r="AZ45" s="13">
        <v>41.7</v>
      </c>
      <c r="BA45" s="13">
        <v>41</v>
      </c>
      <c r="BB45" s="13">
        <v>42.6</v>
      </c>
      <c r="BC45" s="13">
        <v>45.1</v>
      </c>
      <c r="BD45" s="13">
        <v>47.4</v>
      </c>
      <c r="BE45" s="13">
        <v>47.6</v>
      </c>
      <c r="BF45" s="13">
        <v>48.7</v>
      </c>
      <c r="BG45" s="13">
        <v>49.2</v>
      </c>
      <c r="BH45" s="13">
        <v>50.5</v>
      </c>
      <c r="BI45" s="13">
        <v>49.9</v>
      </c>
      <c r="BJ45" s="13">
        <v>49</v>
      </c>
      <c r="BK45" s="13">
        <v>49</v>
      </c>
      <c r="BL45" s="13">
        <v>49.9</v>
      </c>
      <c r="BM45" s="13">
        <v>50.8</v>
      </c>
      <c r="BN45" s="13">
        <v>51.4</v>
      </c>
      <c r="BO45" s="13">
        <v>50.1</v>
      </c>
      <c r="BP45" s="13">
        <v>49.7</v>
      </c>
      <c r="BQ45" s="13">
        <v>50.1</v>
      </c>
      <c r="BR45" s="13">
        <v>51.6</v>
      </c>
      <c r="BS45" s="13">
        <v>51.3</v>
      </c>
      <c r="BT45" s="13">
        <v>49.6</v>
      </c>
      <c r="BU45" s="13">
        <v>55.2</v>
      </c>
      <c r="BV45" s="13">
        <v>54.6</v>
      </c>
      <c r="BW45" s="13">
        <v>55.2</v>
      </c>
      <c r="BX45" s="13">
        <v>58.6</v>
      </c>
      <c r="BY45" s="13">
        <v>59.6</v>
      </c>
      <c r="BZ45" s="13">
        <v>59.2</v>
      </c>
      <c r="CA45" s="13">
        <v>59.1</v>
      </c>
      <c r="CB45" s="13">
        <v>59.3</v>
      </c>
      <c r="CC45" s="13">
        <v>57.5</v>
      </c>
      <c r="CD45" s="13">
        <v>57.6</v>
      </c>
      <c r="CE45" s="13">
        <v>55</v>
      </c>
      <c r="CF45" s="13">
        <v>57.7</v>
      </c>
      <c r="CG45" s="13">
        <v>59.5</v>
      </c>
      <c r="CH45" s="13">
        <v>57.3</v>
      </c>
      <c r="CI45" s="13">
        <v>52.7</v>
      </c>
      <c r="CJ45" s="13">
        <v>55.5</v>
      </c>
      <c r="CK45" s="13">
        <v>55.2</v>
      </c>
      <c r="CL45" s="13">
        <v>55.8</v>
      </c>
      <c r="CM45" s="13">
        <v>57.3</v>
      </c>
      <c r="CN45" s="13">
        <v>56.5</v>
      </c>
    </row>
    <row r="46" spans="1:92" ht="14" customHeight="1" x14ac:dyDescent="0.35">
      <c r="A46" s="28" t="s">
        <v>182</v>
      </c>
      <c r="B46" s="13">
        <v>3.1</v>
      </c>
      <c r="C46" s="13">
        <v>2.6</v>
      </c>
      <c r="D46" s="13">
        <v>1.2</v>
      </c>
      <c r="E46" s="13">
        <v>0.5</v>
      </c>
      <c r="F46" s="13">
        <v>0.6</v>
      </c>
      <c r="G46" s="13">
        <v>0.5</v>
      </c>
      <c r="H46" s="13">
        <v>0.9</v>
      </c>
      <c r="I46" s="13">
        <v>3.3</v>
      </c>
      <c r="J46" s="13">
        <v>3</v>
      </c>
      <c r="K46" s="13">
        <v>2.7</v>
      </c>
      <c r="L46" s="13">
        <v>3.1</v>
      </c>
      <c r="M46" s="13">
        <v>3.1</v>
      </c>
      <c r="N46" s="13">
        <v>2.1</v>
      </c>
      <c r="O46" s="13">
        <v>2.1</v>
      </c>
      <c r="P46" s="13">
        <v>2.4</v>
      </c>
      <c r="Q46" s="13">
        <v>2.5</v>
      </c>
      <c r="R46" s="13">
        <v>2.5</v>
      </c>
      <c r="S46" s="13">
        <v>2.4</v>
      </c>
      <c r="T46" s="13">
        <v>2.7</v>
      </c>
      <c r="U46" s="13">
        <v>2.7</v>
      </c>
      <c r="V46" s="13">
        <v>2.8</v>
      </c>
      <c r="W46" s="13">
        <v>2.8</v>
      </c>
      <c r="X46" s="13">
        <v>2.9</v>
      </c>
      <c r="Y46" s="13">
        <v>3.1</v>
      </c>
      <c r="Z46" s="13">
        <v>3.2</v>
      </c>
      <c r="AA46" s="13">
        <v>3.3</v>
      </c>
      <c r="AB46" s="13">
        <v>3.3</v>
      </c>
      <c r="AC46" s="13">
        <v>3.2</v>
      </c>
      <c r="AD46" s="13">
        <v>3.6</v>
      </c>
      <c r="AE46" s="13">
        <v>4.0999999999999996</v>
      </c>
      <c r="AF46" s="13">
        <v>4.5999999999999996</v>
      </c>
      <c r="AG46" s="13">
        <v>5.2</v>
      </c>
      <c r="AH46" s="13">
        <v>6.2</v>
      </c>
      <c r="AI46" s="13">
        <v>5.8</v>
      </c>
      <c r="AJ46" s="13">
        <v>5.6</v>
      </c>
      <c r="AK46" s="13">
        <v>5.2</v>
      </c>
      <c r="AL46" s="13">
        <v>5.5</v>
      </c>
      <c r="AM46" s="13">
        <v>5.4</v>
      </c>
      <c r="AN46" s="13">
        <v>5.7</v>
      </c>
      <c r="AO46" s="13">
        <v>5.5</v>
      </c>
      <c r="AP46" s="13">
        <v>5.6</v>
      </c>
      <c r="AQ46" s="13">
        <v>5.6</v>
      </c>
      <c r="AR46" s="13">
        <v>5.8</v>
      </c>
      <c r="AS46" s="13">
        <v>5.3</v>
      </c>
      <c r="AT46" s="13">
        <v>5.4</v>
      </c>
      <c r="AU46" s="13">
        <v>5.5</v>
      </c>
      <c r="AV46" s="13">
        <v>5.4</v>
      </c>
      <c r="AW46" s="13">
        <v>5.6</v>
      </c>
      <c r="AX46" s="13">
        <v>5.8</v>
      </c>
      <c r="AY46" s="13">
        <v>6</v>
      </c>
      <c r="AZ46" s="13">
        <v>6</v>
      </c>
      <c r="BA46" s="13">
        <v>6.3</v>
      </c>
      <c r="BB46" s="13">
        <v>7.2</v>
      </c>
      <c r="BC46" s="13">
        <v>8.3000000000000007</v>
      </c>
      <c r="BD46" s="13">
        <v>9</v>
      </c>
      <c r="BE46" s="13">
        <v>9.5</v>
      </c>
      <c r="BF46" s="13">
        <v>9.9</v>
      </c>
      <c r="BG46" s="13">
        <v>9.8000000000000007</v>
      </c>
      <c r="BH46" s="13">
        <v>9.6999999999999993</v>
      </c>
      <c r="BI46" s="13">
        <v>10.1</v>
      </c>
      <c r="BJ46" s="13">
        <v>10.5</v>
      </c>
      <c r="BK46" s="13">
        <v>10.7</v>
      </c>
      <c r="BL46" s="13">
        <v>11.4</v>
      </c>
      <c r="BM46" s="13">
        <v>11.7</v>
      </c>
      <c r="BN46" s="13">
        <v>11.8</v>
      </c>
      <c r="BO46" s="13">
        <v>11.8</v>
      </c>
      <c r="BP46" s="13">
        <v>11.4</v>
      </c>
      <c r="BQ46" s="13">
        <v>10.6</v>
      </c>
      <c r="BR46" s="13">
        <v>10.8</v>
      </c>
      <c r="BS46" s="13">
        <v>10.4</v>
      </c>
      <c r="BT46" s="13">
        <v>10.4</v>
      </c>
      <c r="BU46" s="13">
        <v>11.5</v>
      </c>
      <c r="BV46" s="13">
        <v>11.1</v>
      </c>
      <c r="BW46" s="13">
        <v>10.4</v>
      </c>
      <c r="BX46" s="13">
        <v>11</v>
      </c>
      <c r="BY46" s="13">
        <v>11.9</v>
      </c>
      <c r="BZ46" s="13">
        <v>12.7</v>
      </c>
      <c r="CA46" s="13">
        <v>13</v>
      </c>
      <c r="CB46" s="13">
        <v>12.9</v>
      </c>
      <c r="CC46" s="13">
        <v>12.9</v>
      </c>
      <c r="CD46" s="13">
        <v>12.4</v>
      </c>
      <c r="CE46" s="13">
        <v>9.3000000000000007</v>
      </c>
      <c r="CF46" s="13">
        <v>10.199999999999999</v>
      </c>
      <c r="CG46" s="13">
        <v>12.7</v>
      </c>
      <c r="CH46" s="13">
        <v>13.4</v>
      </c>
      <c r="CI46" s="13">
        <v>11.2</v>
      </c>
      <c r="CJ46" s="13">
        <v>11.1</v>
      </c>
      <c r="CK46" s="13">
        <v>11.6</v>
      </c>
      <c r="CL46" s="13">
        <v>12</v>
      </c>
      <c r="CM46" s="13">
        <v>12.2</v>
      </c>
      <c r="CN46" s="13">
        <v>12.5</v>
      </c>
    </row>
    <row r="47" spans="1:92" ht="14" customHeight="1" x14ac:dyDescent="0.35">
      <c r="A47" s="27" t="s">
        <v>183</v>
      </c>
      <c r="B47" s="13">
        <v>6.1</v>
      </c>
      <c r="C47" s="13">
        <v>3.6</v>
      </c>
      <c r="D47" s="13">
        <v>1.4</v>
      </c>
      <c r="E47" s="13">
        <v>0.6</v>
      </c>
      <c r="F47" s="13">
        <v>0.4</v>
      </c>
      <c r="G47" s="13">
        <v>0.4</v>
      </c>
      <c r="H47" s="13">
        <v>0.5</v>
      </c>
      <c r="I47" s="13">
        <v>1.4</v>
      </c>
      <c r="J47" s="13">
        <v>2.5</v>
      </c>
      <c r="K47" s="13">
        <v>2.1</v>
      </c>
      <c r="L47" s="13">
        <v>2.2000000000000002</v>
      </c>
      <c r="M47" s="13">
        <v>1.9</v>
      </c>
      <c r="N47" s="13">
        <v>1.5</v>
      </c>
      <c r="O47" s="13">
        <v>1.6</v>
      </c>
      <c r="P47" s="13">
        <v>1.9</v>
      </c>
      <c r="Q47" s="13">
        <v>2.2000000000000002</v>
      </c>
      <c r="R47" s="13">
        <v>2.6</v>
      </c>
      <c r="S47" s="13">
        <v>2.7</v>
      </c>
      <c r="T47" s="13">
        <v>3.2</v>
      </c>
      <c r="U47" s="13">
        <v>4.3</v>
      </c>
      <c r="V47" s="13">
        <v>4.8</v>
      </c>
      <c r="W47" s="13">
        <v>4.4000000000000004</v>
      </c>
      <c r="X47" s="13">
        <v>4.5</v>
      </c>
      <c r="Y47" s="13">
        <v>4.5999999999999996</v>
      </c>
      <c r="Z47" s="13">
        <v>5.4</v>
      </c>
      <c r="AA47" s="13">
        <v>5.9</v>
      </c>
      <c r="AB47" s="13">
        <v>6.2</v>
      </c>
      <c r="AC47" s="13">
        <v>6.5</v>
      </c>
      <c r="AD47" s="13">
        <v>6.8</v>
      </c>
      <c r="AE47" s="13">
        <v>6.9</v>
      </c>
      <c r="AF47" s="13">
        <v>7.6</v>
      </c>
      <c r="AG47" s="13">
        <v>8.1999999999999993</v>
      </c>
      <c r="AH47" s="13">
        <v>8.6999999999999993</v>
      </c>
      <c r="AI47" s="13">
        <v>11.2</v>
      </c>
      <c r="AJ47" s="13">
        <v>10.5</v>
      </c>
      <c r="AK47" s="13">
        <v>9.8000000000000007</v>
      </c>
      <c r="AL47" s="13">
        <v>10.3</v>
      </c>
      <c r="AM47" s="13">
        <v>11.1</v>
      </c>
      <c r="AN47" s="13">
        <v>11</v>
      </c>
      <c r="AO47" s="13">
        <v>11.5</v>
      </c>
      <c r="AP47" s="13">
        <v>11</v>
      </c>
      <c r="AQ47" s="13">
        <v>9.9</v>
      </c>
      <c r="AR47" s="13">
        <v>8.1999999999999993</v>
      </c>
      <c r="AS47" s="13">
        <v>6.5</v>
      </c>
      <c r="AT47" s="13">
        <v>6</v>
      </c>
      <c r="AU47" s="13">
        <v>6</v>
      </c>
      <c r="AV47" s="13">
        <v>5.8</v>
      </c>
      <c r="AW47" s="13">
        <v>5.8</v>
      </c>
      <c r="AX47" s="13">
        <v>4.9000000000000004</v>
      </c>
      <c r="AY47" s="13">
        <v>4.9000000000000004</v>
      </c>
      <c r="AZ47" s="13">
        <v>4.5999999999999996</v>
      </c>
      <c r="BA47" s="13">
        <v>4.5</v>
      </c>
      <c r="BB47" s="13">
        <v>4.5</v>
      </c>
      <c r="BC47" s="13">
        <v>4.5999999999999996</v>
      </c>
      <c r="BD47" s="13">
        <v>4.7</v>
      </c>
      <c r="BE47" s="13">
        <v>4.9000000000000004</v>
      </c>
      <c r="BF47" s="13">
        <v>4.9000000000000004</v>
      </c>
      <c r="BG47" s="13">
        <v>4.8</v>
      </c>
      <c r="BH47" s="13">
        <v>4.9000000000000004</v>
      </c>
      <c r="BI47" s="13">
        <v>4.8</v>
      </c>
      <c r="BJ47" s="13">
        <v>5.2</v>
      </c>
      <c r="BK47" s="13">
        <v>5.3</v>
      </c>
      <c r="BL47" s="13">
        <v>5.7</v>
      </c>
      <c r="BM47" s="13">
        <v>5.8</v>
      </c>
      <c r="BN47" s="13">
        <v>6.2</v>
      </c>
      <c r="BO47" s="13">
        <v>6</v>
      </c>
      <c r="BP47" s="13">
        <v>5.9</v>
      </c>
      <c r="BQ47" s="13">
        <v>5.7</v>
      </c>
      <c r="BR47" s="13">
        <v>5.5</v>
      </c>
      <c r="BS47" s="13">
        <v>5.0999999999999996</v>
      </c>
      <c r="BT47" s="13">
        <v>4.9000000000000004</v>
      </c>
      <c r="BU47" s="13">
        <v>6.1</v>
      </c>
      <c r="BV47" s="13">
        <v>5.7</v>
      </c>
      <c r="BW47" s="13">
        <v>5</v>
      </c>
      <c r="BX47" s="13">
        <v>4.8</v>
      </c>
      <c r="BY47" s="13">
        <v>4.5999999999999996</v>
      </c>
      <c r="BZ47" s="13">
        <v>4.2</v>
      </c>
      <c r="CA47" s="13">
        <v>4.2</v>
      </c>
      <c r="CB47" s="13">
        <v>4.0999999999999996</v>
      </c>
      <c r="CC47" s="13">
        <v>4.0999999999999996</v>
      </c>
      <c r="CD47" s="13">
        <v>3.8</v>
      </c>
      <c r="CE47" s="13">
        <v>3.3</v>
      </c>
      <c r="CF47" s="13">
        <v>8.1</v>
      </c>
      <c r="CG47" s="13">
        <v>6.3</v>
      </c>
      <c r="CH47" s="13">
        <v>4.3</v>
      </c>
      <c r="CI47" s="13">
        <v>4.8</v>
      </c>
      <c r="CJ47" s="13">
        <v>4</v>
      </c>
      <c r="CK47" s="13">
        <v>4.0999999999999996</v>
      </c>
      <c r="CL47" s="13">
        <v>3.8</v>
      </c>
      <c r="CM47" s="13">
        <v>3.3</v>
      </c>
      <c r="CN47" s="13">
        <v>3.1</v>
      </c>
    </row>
    <row r="48" spans="1:92" ht="14" customHeight="1" x14ac:dyDescent="0.35">
      <c r="A48" s="27" t="s">
        <v>184</v>
      </c>
      <c r="B48" s="13">
        <v>9.5</v>
      </c>
      <c r="C48" s="13">
        <v>6.9</v>
      </c>
      <c r="D48" s="13">
        <v>3</v>
      </c>
      <c r="E48" s="13">
        <v>1.9</v>
      </c>
      <c r="F48" s="13">
        <v>2.4</v>
      </c>
      <c r="G48" s="13">
        <v>3.4</v>
      </c>
      <c r="H48" s="13">
        <v>7.4</v>
      </c>
      <c r="I48" s="13">
        <v>12.2</v>
      </c>
      <c r="J48" s="13">
        <v>14.6</v>
      </c>
      <c r="K48" s="13">
        <v>11.6</v>
      </c>
      <c r="L48" s="13">
        <v>11.3</v>
      </c>
      <c r="M48" s="13">
        <v>10.199999999999999</v>
      </c>
      <c r="N48" s="13">
        <v>6.9</v>
      </c>
      <c r="O48" s="13">
        <v>6.8</v>
      </c>
      <c r="P48" s="13">
        <v>6.8</v>
      </c>
      <c r="Q48" s="13">
        <v>7.1</v>
      </c>
      <c r="R48" s="13">
        <v>7.2</v>
      </c>
      <c r="S48" s="13">
        <v>7</v>
      </c>
      <c r="T48" s="13">
        <v>6.8</v>
      </c>
      <c r="U48" s="13">
        <v>6.3</v>
      </c>
      <c r="V48" s="13">
        <v>7.5</v>
      </c>
      <c r="W48" s="13">
        <v>6.9</v>
      </c>
      <c r="X48" s="13">
        <v>6.4</v>
      </c>
      <c r="Y48" s="13">
        <v>7</v>
      </c>
      <c r="Z48" s="13">
        <v>6.9</v>
      </c>
      <c r="AA48" s="13">
        <v>7.3</v>
      </c>
      <c r="AB48" s="13">
        <v>7</v>
      </c>
      <c r="AC48" s="13">
        <v>6.5</v>
      </c>
      <c r="AD48" s="13">
        <v>6.2</v>
      </c>
      <c r="AE48" s="13">
        <v>6.9</v>
      </c>
      <c r="AF48" s="13">
        <v>7.4</v>
      </c>
      <c r="AG48" s="13">
        <v>7.1</v>
      </c>
      <c r="AH48" s="13">
        <v>6.7</v>
      </c>
      <c r="AI48" s="13">
        <v>7.1</v>
      </c>
      <c r="AJ48" s="13">
        <v>8</v>
      </c>
      <c r="AK48" s="13">
        <v>7</v>
      </c>
      <c r="AL48" s="13">
        <v>7.2</v>
      </c>
      <c r="AM48" s="13">
        <v>7.2</v>
      </c>
      <c r="AN48" s="13">
        <v>7.3</v>
      </c>
      <c r="AO48" s="13">
        <v>7.7</v>
      </c>
      <c r="AP48" s="13">
        <v>8.5</v>
      </c>
      <c r="AQ48" s="13">
        <v>8.9</v>
      </c>
      <c r="AR48" s="13">
        <v>10.1</v>
      </c>
      <c r="AS48" s="13">
        <v>11.4</v>
      </c>
      <c r="AT48" s="13">
        <v>11.1</v>
      </c>
      <c r="AU48" s="13">
        <v>13</v>
      </c>
      <c r="AV48" s="13">
        <v>13.7</v>
      </c>
      <c r="AW48" s="13">
        <v>13.7</v>
      </c>
      <c r="AX48" s="13">
        <v>13.8</v>
      </c>
      <c r="AY48" s="13">
        <v>14.3</v>
      </c>
      <c r="AZ48" s="13">
        <v>14.8</v>
      </c>
      <c r="BA48" s="13">
        <v>14.7</v>
      </c>
      <c r="BB48" s="13">
        <v>14.7</v>
      </c>
      <c r="BC48" s="13">
        <v>14.4</v>
      </c>
      <c r="BD48" s="13">
        <v>14.1</v>
      </c>
      <c r="BE48" s="13">
        <v>13.9</v>
      </c>
      <c r="BF48" s="13">
        <v>15.3</v>
      </c>
      <c r="BG48" s="13">
        <v>15.4</v>
      </c>
      <c r="BH48" s="13">
        <v>15.2</v>
      </c>
      <c r="BI48" s="13">
        <v>14.6</v>
      </c>
      <c r="BJ48" s="13">
        <v>13.5</v>
      </c>
      <c r="BK48" s="13">
        <v>12.5</v>
      </c>
      <c r="BL48" s="13">
        <v>11.1</v>
      </c>
      <c r="BM48" s="13">
        <v>8.5</v>
      </c>
      <c r="BN48" s="13">
        <v>7.1</v>
      </c>
      <c r="BO48" s="13">
        <v>7</v>
      </c>
      <c r="BP48" s="13">
        <v>7.4</v>
      </c>
      <c r="BQ48" s="13">
        <v>8.5</v>
      </c>
      <c r="BR48" s="13">
        <v>8.6999999999999993</v>
      </c>
      <c r="BS48" s="13">
        <v>8.5</v>
      </c>
      <c r="BT48" s="13">
        <v>5.3</v>
      </c>
      <c r="BU48" s="13">
        <v>5.7</v>
      </c>
      <c r="BV48" s="13">
        <v>6.4</v>
      </c>
      <c r="BW48" s="13">
        <v>6.2</v>
      </c>
      <c r="BX48" s="13">
        <v>6.4</v>
      </c>
      <c r="BY48" s="13">
        <v>6.5</v>
      </c>
      <c r="BZ48" s="13">
        <v>6</v>
      </c>
      <c r="CA48" s="13">
        <v>6.2</v>
      </c>
      <c r="CB48" s="13">
        <v>6.6</v>
      </c>
      <c r="CC48" s="13">
        <v>7.9</v>
      </c>
      <c r="CD48" s="13">
        <v>8.4</v>
      </c>
      <c r="CE48" s="13">
        <v>5.3</v>
      </c>
      <c r="CF48" s="13">
        <v>5.2</v>
      </c>
      <c r="CG48" s="13">
        <v>7.6</v>
      </c>
      <c r="CH48" s="13">
        <v>10.7</v>
      </c>
      <c r="CI48" s="13">
        <v>12.8</v>
      </c>
      <c r="CJ48" s="13">
        <v>13.3</v>
      </c>
      <c r="CK48" s="13">
        <v>13.7</v>
      </c>
      <c r="CL48" s="13">
        <v>13.9</v>
      </c>
      <c r="CM48" s="13">
        <v>14.1</v>
      </c>
      <c r="CN48" s="13">
        <v>14.3</v>
      </c>
    </row>
    <row r="49" spans="1:92" ht="14" customHeight="1" x14ac:dyDescent="0.35">
      <c r="A49" s="27" t="s">
        <v>185</v>
      </c>
      <c r="B49" s="13">
        <v>48.4</v>
      </c>
      <c r="C49" s="13">
        <v>28.4</v>
      </c>
      <c r="D49" s="13">
        <v>18.2</v>
      </c>
      <c r="E49" s="13">
        <v>11</v>
      </c>
      <c r="F49" s="13">
        <v>9.3000000000000007</v>
      </c>
      <c r="G49" s="13">
        <v>5.7</v>
      </c>
      <c r="H49" s="13">
        <v>6.8</v>
      </c>
      <c r="I49" s="13">
        <v>25.7</v>
      </c>
      <c r="J49" s="13">
        <v>27.7</v>
      </c>
      <c r="K49" s="13">
        <v>31.4</v>
      </c>
      <c r="L49" s="13">
        <v>26.8</v>
      </c>
      <c r="M49" s="13">
        <v>18.3</v>
      </c>
      <c r="N49" s="13">
        <v>12.1</v>
      </c>
      <c r="O49" s="13">
        <v>12.4</v>
      </c>
      <c r="P49" s="13">
        <v>9.3000000000000007</v>
      </c>
      <c r="Q49" s="13">
        <v>12.7</v>
      </c>
      <c r="R49" s="13">
        <v>13.6</v>
      </c>
      <c r="S49" s="13">
        <v>14.1</v>
      </c>
      <c r="T49" s="13">
        <v>13</v>
      </c>
      <c r="U49" s="13">
        <v>16.5</v>
      </c>
      <c r="V49" s="13">
        <v>14.4</v>
      </c>
      <c r="W49" s="13">
        <v>14.6</v>
      </c>
      <c r="X49" s="13">
        <v>17.5</v>
      </c>
      <c r="Y49" s="13">
        <v>17.3</v>
      </c>
      <c r="Z49" s="13">
        <v>18.600000000000001</v>
      </c>
      <c r="AA49" s="13">
        <v>20.7</v>
      </c>
      <c r="AB49" s="13">
        <v>20.5</v>
      </c>
      <c r="AC49" s="13">
        <v>18.399999999999999</v>
      </c>
      <c r="AD49" s="13">
        <v>17.100000000000001</v>
      </c>
      <c r="AE49" s="13">
        <v>14.1</v>
      </c>
      <c r="AF49" s="13">
        <v>14.3</v>
      </c>
      <c r="AG49" s="13">
        <v>13.5</v>
      </c>
      <c r="AH49" s="13">
        <v>14</v>
      </c>
      <c r="AI49" s="13">
        <v>13.3</v>
      </c>
      <c r="AJ49" s="13">
        <v>13.4</v>
      </c>
      <c r="AK49" s="13">
        <v>14.7</v>
      </c>
      <c r="AL49" s="13">
        <v>13.3</v>
      </c>
      <c r="AM49" s="13">
        <v>15.1</v>
      </c>
      <c r="AN49" s="13">
        <v>13.2</v>
      </c>
      <c r="AO49" s="13">
        <v>15</v>
      </c>
      <c r="AP49" s="13">
        <v>14.1</v>
      </c>
      <c r="AQ49" s="13">
        <v>14.5</v>
      </c>
      <c r="AR49" s="13">
        <v>14.1</v>
      </c>
      <c r="AS49" s="13">
        <v>12.3</v>
      </c>
      <c r="AT49" s="13">
        <v>11.4</v>
      </c>
      <c r="AU49" s="13">
        <v>9.5</v>
      </c>
      <c r="AV49" s="13">
        <v>9.5</v>
      </c>
      <c r="AW49" s="13">
        <v>10</v>
      </c>
      <c r="AX49" s="13">
        <v>9.1</v>
      </c>
      <c r="AY49" s="13">
        <v>9.1999999999999993</v>
      </c>
      <c r="AZ49" s="13">
        <v>9.6</v>
      </c>
      <c r="BA49" s="13">
        <v>12.6</v>
      </c>
      <c r="BB49" s="13">
        <v>13.4</v>
      </c>
      <c r="BC49" s="13">
        <v>8.8000000000000007</v>
      </c>
      <c r="BD49" s="13">
        <v>6.8</v>
      </c>
      <c r="BE49" s="13">
        <v>7.4</v>
      </c>
      <c r="BF49" s="13">
        <v>6.1</v>
      </c>
      <c r="BG49" s="13">
        <v>6.1</v>
      </c>
      <c r="BH49" s="13">
        <v>5.9</v>
      </c>
      <c r="BI49" s="13">
        <v>7.2</v>
      </c>
      <c r="BJ49" s="13">
        <v>8</v>
      </c>
      <c r="BK49" s="13">
        <v>8.5</v>
      </c>
      <c r="BL49" s="13">
        <v>8.1</v>
      </c>
      <c r="BM49" s="13">
        <v>8.1999999999999993</v>
      </c>
      <c r="BN49" s="13">
        <v>7.3</v>
      </c>
      <c r="BO49" s="13">
        <v>7.8</v>
      </c>
      <c r="BP49" s="13">
        <v>8.1</v>
      </c>
      <c r="BQ49" s="13">
        <v>7.9</v>
      </c>
      <c r="BR49" s="13">
        <v>6.3</v>
      </c>
      <c r="BS49" s="13">
        <v>7</v>
      </c>
      <c r="BT49" s="13">
        <v>13.6</v>
      </c>
      <c r="BU49" s="13">
        <v>3.9</v>
      </c>
      <c r="BV49" s="13">
        <v>5.0999999999999996</v>
      </c>
      <c r="BW49" s="13">
        <v>6.8</v>
      </c>
      <c r="BX49" s="13">
        <v>3.6</v>
      </c>
      <c r="BY49" s="13">
        <v>2.7</v>
      </c>
      <c r="BZ49" s="13">
        <v>5</v>
      </c>
      <c r="CA49" s="13">
        <v>4.5999999999999996</v>
      </c>
      <c r="CB49" s="13">
        <v>4.4000000000000004</v>
      </c>
      <c r="CC49" s="13">
        <v>4.5999999999999996</v>
      </c>
      <c r="CD49" s="13">
        <v>4.5</v>
      </c>
      <c r="CE49" s="13">
        <v>17.600000000000001</v>
      </c>
      <c r="CF49" s="13">
        <v>9.6999999999999993</v>
      </c>
      <c r="CG49" s="13">
        <v>5.5</v>
      </c>
      <c r="CH49" s="13">
        <v>3.1</v>
      </c>
      <c r="CI49" s="13">
        <v>7.5</v>
      </c>
      <c r="CJ49" s="13">
        <v>5.4</v>
      </c>
      <c r="CK49" s="13">
        <v>5</v>
      </c>
      <c r="CL49" s="13">
        <v>4.7</v>
      </c>
      <c r="CM49" s="13">
        <v>3.2</v>
      </c>
      <c r="CN49" s="13">
        <v>3.9</v>
      </c>
    </row>
    <row r="50" spans="1:92" ht="14" customHeight="1" x14ac:dyDescent="0.35">
      <c r="A50" s="27" t="s">
        <v>186</v>
      </c>
      <c r="B50" s="13">
        <v>-3.4</v>
      </c>
      <c r="C50" s="13">
        <v>-4</v>
      </c>
      <c r="D50" s="13">
        <v>-2.5</v>
      </c>
      <c r="E50" s="13">
        <v>-1.6</v>
      </c>
      <c r="F50" s="13">
        <v>-1.4</v>
      </c>
      <c r="G50" s="13">
        <v>-1.5</v>
      </c>
      <c r="H50" s="13">
        <v>-2.7</v>
      </c>
      <c r="I50" s="13">
        <v>-4.5</v>
      </c>
      <c r="J50" s="13">
        <v>-5.5</v>
      </c>
      <c r="K50" s="13">
        <v>-4.5999999999999996</v>
      </c>
      <c r="L50" s="13">
        <v>-4.3</v>
      </c>
      <c r="M50" s="13">
        <v>-5.0999999999999996</v>
      </c>
      <c r="N50" s="13">
        <v>-5</v>
      </c>
      <c r="O50" s="13">
        <v>-4.7</v>
      </c>
      <c r="P50" s="13">
        <v>-4.8</v>
      </c>
      <c r="Q50" s="13">
        <v>-5.0999999999999996</v>
      </c>
      <c r="R50" s="13">
        <v>-5.0999999999999996</v>
      </c>
      <c r="S50" s="13">
        <v>-5.4</v>
      </c>
      <c r="T50" s="13">
        <v>-5.3</v>
      </c>
      <c r="U50" s="13">
        <v>-5</v>
      </c>
      <c r="V50" s="13">
        <v>-5.2</v>
      </c>
      <c r="W50" s="13">
        <v>-4.9000000000000004</v>
      </c>
      <c r="X50" s="13">
        <v>-4.9000000000000004</v>
      </c>
      <c r="Y50" s="13">
        <v>-5.2</v>
      </c>
      <c r="Z50" s="13">
        <v>-4.8</v>
      </c>
      <c r="AA50" s="13">
        <v>-5</v>
      </c>
      <c r="AB50" s="13">
        <v>-4.9000000000000004</v>
      </c>
      <c r="AC50" s="13">
        <v>-4.5999999999999996</v>
      </c>
      <c r="AD50" s="13">
        <v>-4.5</v>
      </c>
      <c r="AE50" s="13">
        <v>-4.3</v>
      </c>
      <c r="AF50" s="13">
        <v>-4.4000000000000004</v>
      </c>
      <c r="AG50" s="13">
        <v>-4.8</v>
      </c>
      <c r="AH50" s="13">
        <v>-4.2</v>
      </c>
      <c r="AI50" s="13">
        <v>-5.5</v>
      </c>
      <c r="AJ50" s="13">
        <v>-6.2</v>
      </c>
      <c r="AK50" s="13">
        <v>-4.0999999999999996</v>
      </c>
      <c r="AL50" s="13">
        <v>-3.9</v>
      </c>
      <c r="AM50" s="13">
        <v>-4.4000000000000004</v>
      </c>
      <c r="AN50" s="13">
        <v>-3.6</v>
      </c>
      <c r="AO50" s="13">
        <v>-3.4</v>
      </c>
      <c r="AP50" s="13">
        <v>-3.5</v>
      </c>
      <c r="AQ50" s="13">
        <v>-3.4</v>
      </c>
      <c r="AR50" s="13">
        <v>-4.0999999999999996</v>
      </c>
      <c r="AS50" s="13">
        <v>-3.5</v>
      </c>
      <c r="AT50" s="13">
        <v>-4.2</v>
      </c>
      <c r="AU50" s="13">
        <v>-3.8</v>
      </c>
      <c r="AV50" s="13">
        <v>-3.5</v>
      </c>
      <c r="AW50" s="13">
        <v>-3.3</v>
      </c>
      <c r="AX50" s="13">
        <v>-3.6</v>
      </c>
      <c r="AY50" s="13">
        <v>-3.5</v>
      </c>
      <c r="AZ50" s="13">
        <v>-3.3</v>
      </c>
      <c r="BA50" s="13">
        <v>-2.9</v>
      </c>
      <c r="BB50" s="13">
        <v>-3</v>
      </c>
      <c r="BC50" s="13">
        <v>-2.8</v>
      </c>
      <c r="BD50" s="13">
        <v>-2.7</v>
      </c>
      <c r="BE50" s="13">
        <v>-2.6</v>
      </c>
      <c r="BF50" s="13">
        <v>-2.9</v>
      </c>
      <c r="BG50" s="13">
        <v>-2.4</v>
      </c>
      <c r="BH50" s="13">
        <v>-3.1</v>
      </c>
      <c r="BI50" s="13">
        <v>-2.9</v>
      </c>
      <c r="BJ50" s="13">
        <v>-2.4</v>
      </c>
      <c r="BK50" s="13">
        <v>-2.4</v>
      </c>
      <c r="BL50" s="13">
        <v>-2.5</v>
      </c>
      <c r="BM50" s="13">
        <v>-2.4</v>
      </c>
      <c r="BN50" s="13">
        <v>-2.5</v>
      </c>
      <c r="BO50" s="13">
        <v>-2.6</v>
      </c>
      <c r="BP50" s="13">
        <v>-2.6</v>
      </c>
      <c r="BQ50" s="13">
        <v>-2.6</v>
      </c>
      <c r="BR50" s="13">
        <v>-3</v>
      </c>
      <c r="BS50" s="13">
        <v>-2.9</v>
      </c>
      <c r="BT50" s="13">
        <v>-2.6</v>
      </c>
      <c r="BU50" s="13">
        <v>-2.4</v>
      </c>
      <c r="BV50" s="13">
        <v>-2.5</v>
      </c>
      <c r="BW50" s="13">
        <v>-2.9</v>
      </c>
      <c r="BX50" s="13">
        <v>-2.7</v>
      </c>
      <c r="BY50" s="13">
        <v>-2.5</v>
      </c>
      <c r="BZ50" s="13">
        <v>-3.1</v>
      </c>
      <c r="CA50" s="13">
        <v>-2.5</v>
      </c>
      <c r="CB50" s="13">
        <v>-2.2999999999999998</v>
      </c>
      <c r="CC50" s="13">
        <v>-2.4</v>
      </c>
      <c r="CD50" s="13">
        <v>-2.2000000000000002</v>
      </c>
      <c r="CE50" s="13">
        <v>-1.6</v>
      </c>
      <c r="CF50" s="13">
        <v>-1.8</v>
      </c>
      <c r="CG50" s="13">
        <v>-3.7</v>
      </c>
      <c r="CH50" s="13">
        <v>-2.2000000000000002</v>
      </c>
      <c r="CI50" s="13">
        <v>-2.1</v>
      </c>
      <c r="CJ50" s="13">
        <v>-2.1</v>
      </c>
      <c r="CK50" s="13">
        <v>-2.1</v>
      </c>
      <c r="CL50" s="13">
        <v>-2.5</v>
      </c>
      <c r="CM50" s="13">
        <v>-2</v>
      </c>
      <c r="CN50" s="13">
        <v>-2.2000000000000002</v>
      </c>
    </row>
    <row r="51" spans="1:92" ht="14" customHeight="1" x14ac:dyDescent="0.35">
      <c r="A51" s="28" t="s">
        <v>187</v>
      </c>
      <c r="B51" s="13">
        <v>82.5</v>
      </c>
      <c r="C51" s="13">
        <v>52.9</v>
      </c>
      <c r="D51" s="13">
        <v>27</v>
      </c>
      <c r="E51" s="13">
        <v>15.1</v>
      </c>
      <c r="F51" s="13">
        <v>13.3</v>
      </c>
      <c r="G51" s="13">
        <v>10.5</v>
      </c>
      <c r="H51" s="13">
        <v>22.7</v>
      </c>
      <c r="I51" s="13">
        <v>62.9</v>
      </c>
      <c r="J51" s="13">
        <v>69.400000000000006</v>
      </c>
      <c r="K51" s="13">
        <v>66.099999999999994</v>
      </c>
      <c r="L51" s="13">
        <v>67.8</v>
      </c>
      <c r="M51" s="13">
        <v>48.2</v>
      </c>
      <c r="N51" s="13">
        <v>31.9</v>
      </c>
      <c r="O51" s="13">
        <v>30.6</v>
      </c>
      <c r="P51" s="13">
        <v>30.5</v>
      </c>
      <c r="Q51" s="13">
        <v>37.6</v>
      </c>
      <c r="R51" s="13">
        <v>39.799999999999997</v>
      </c>
      <c r="S51" s="13">
        <v>40.700000000000003</v>
      </c>
      <c r="T51" s="13">
        <v>43.2</v>
      </c>
      <c r="U51" s="13">
        <v>46.8</v>
      </c>
      <c r="V51" s="13">
        <v>47.8</v>
      </c>
      <c r="W51" s="13">
        <v>49.2</v>
      </c>
      <c r="X51" s="13">
        <v>51</v>
      </c>
      <c r="Y51" s="13">
        <v>52</v>
      </c>
      <c r="Z51" s="13">
        <v>53.8</v>
      </c>
      <c r="AA51" s="13">
        <v>57.2</v>
      </c>
      <c r="AB51" s="13">
        <v>56.8</v>
      </c>
      <c r="AC51" s="13">
        <v>54.6</v>
      </c>
      <c r="AD51" s="13">
        <v>54</v>
      </c>
      <c r="AE51" s="13">
        <v>55.1</v>
      </c>
      <c r="AF51" s="13">
        <v>58.2</v>
      </c>
      <c r="AG51" s="13">
        <v>62.5</v>
      </c>
      <c r="AH51" s="13">
        <v>65.7</v>
      </c>
      <c r="AI51" s="13">
        <v>68.8</v>
      </c>
      <c r="AJ51" s="13">
        <v>70.5</v>
      </c>
      <c r="AK51" s="13">
        <v>74</v>
      </c>
      <c r="AL51" s="13">
        <v>75.900000000000006</v>
      </c>
      <c r="AM51" s="13">
        <v>76.8</v>
      </c>
      <c r="AN51" s="13">
        <v>76.2</v>
      </c>
      <c r="AO51" s="13">
        <v>77.2</v>
      </c>
      <c r="AP51" s="13">
        <v>76.900000000000006</v>
      </c>
      <c r="AQ51" s="13">
        <v>77.3</v>
      </c>
      <c r="AR51" s="13">
        <v>76.8</v>
      </c>
      <c r="AS51" s="13">
        <v>75.2</v>
      </c>
      <c r="AT51" s="13">
        <v>74</v>
      </c>
      <c r="AU51" s="13">
        <v>73.3</v>
      </c>
      <c r="AV51" s="13">
        <v>73.3</v>
      </c>
      <c r="AW51" s="13">
        <v>72.400000000000006</v>
      </c>
      <c r="AX51" s="13">
        <v>71.900000000000006</v>
      </c>
      <c r="AY51" s="13">
        <v>72.7</v>
      </c>
      <c r="AZ51" s="13">
        <v>73.5</v>
      </c>
      <c r="BA51" s="13">
        <v>76.099999999999994</v>
      </c>
      <c r="BB51" s="13">
        <v>79.400000000000006</v>
      </c>
      <c r="BC51" s="13">
        <v>78.400000000000006</v>
      </c>
      <c r="BD51" s="13">
        <v>79.3</v>
      </c>
      <c r="BE51" s="13">
        <v>80.7</v>
      </c>
      <c r="BF51" s="13">
        <v>82.1</v>
      </c>
      <c r="BG51" s="13">
        <v>83</v>
      </c>
      <c r="BH51" s="13">
        <v>83.1</v>
      </c>
      <c r="BI51" s="13">
        <v>83.8</v>
      </c>
      <c r="BJ51" s="13">
        <v>83.9</v>
      </c>
      <c r="BK51" s="13">
        <v>83.5</v>
      </c>
      <c r="BL51" s="13">
        <v>83.6</v>
      </c>
      <c r="BM51" s="13">
        <v>82.7</v>
      </c>
      <c r="BN51" s="13">
        <v>81.3</v>
      </c>
      <c r="BO51" s="13">
        <v>80.099999999999994</v>
      </c>
      <c r="BP51" s="13">
        <v>80</v>
      </c>
      <c r="BQ51" s="13">
        <v>80.3</v>
      </c>
      <c r="BR51" s="13">
        <v>79.8</v>
      </c>
      <c r="BS51" s="13">
        <v>79.3</v>
      </c>
      <c r="BT51" s="13">
        <v>81.2</v>
      </c>
      <c r="BU51" s="13">
        <v>79.900000000000006</v>
      </c>
      <c r="BV51" s="13">
        <v>80.400000000000006</v>
      </c>
      <c r="BW51" s="13">
        <v>80.8</v>
      </c>
      <c r="BX51" s="13">
        <v>81.7</v>
      </c>
      <c r="BY51" s="13">
        <v>82.8</v>
      </c>
      <c r="BZ51" s="13">
        <v>84</v>
      </c>
      <c r="CA51" s="13">
        <v>84.6</v>
      </c>
      <c r="CB51" s="13">
        <v>85</v>
      </c>
      <c r="CC51" s="13">
        <v>84.6</v>
      </c>
      <c r="CD51" s="13">
        <v>84.6</v>
      </c>
      <c r="CE51" s="13">
        <v>88.9</v>
      </c>
      <c r="CF51" s="13">
        <v>88.9</v>
      </c>
      <c r="CG51" s="13">
        <v>87.8</v>
      </c>
      <c r="CH51" s="13">
        <v>86.6</v>
      </c>
      <c r="CI51" s="13">
        <v>86.9</v>
      </c>
      <c r="CJ51" s="13">
        <v>87.2</v>
      </c>
      <c r="CK51" s="13">
        <v>87.4</v>
      </c>
      <c r="CL51" s="13">
        <v>87.7</v>
      </c>
      <c r="CM51" s="13">
        <v>88</v>
      </c>
      <c r="CN51" s="13">
        <v>88.1</v>
      </c>
    </row>
    <row r="52" spans="1:92" ht="28" customHeight="1" x14ac:dyDescent="0.35">
      <c r="A52" s="14" t="s">
        <v>192</v>
      </c>
    </row>
    <row r="53" spans="1:92" ht="42" customHeight="1" x14ac:dyDescent="0.35">
      <c r="A53" s="15" t="s">
        <v>193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DE4FA-5E47-4C3A-B869-7BED5FBA0170}">
  <dimension ref="A1:K96"/>
  <sheetViews>
    <sheetView workbookViewId="0">
      <selection activeCell="I5" sqref="I5:I25"/>
    </sheetView>
  </sheetViews>
  <sheetFormatPr defaultRowHeight="14.5" x14ac:dyDescent="0.35"/>
  <cols>
    <col min="1" max="1" width="15.81640625" customWidth="1"/>
    <col min="2" max="3" width="11.453125" customWidth="1"/>
    <col min="4" max="6" width="10.453125" customWidth="1"/>
    <col min="7" max="8" width="11.453125" customWidth="1"/>
    <col min="9" max="11" width="10.453125" customWidth="1"/>
  </cols>
  <sheetData>
    <row r="1" spans="1:11" ht="20" customHeight="1" x14ac:dyDescent="0.35">
      <c r="A1" s="53" t="s">
        <v>103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4" customHeight="1" x14ac:dyDescent="0.35">
      <c r="A2" s="54" t="s">
        <v>104</v>
      </c>
      <c r="B2" s="55" t="s">
        <v>105</v>
      </c>
      <c r="C2" s="55"/>
      <c r="D2" s="55"/>
      <c r="E2" s="55"/>
      <c r="F2" s="55"/>
      <c r="G2" s="56" t="s">
        <v>106</v>
      </c>
      <c r="H2" s="56"/>
      <c r="I2" s="56"/>
      <c r="J2" s="56"/>
      <c r="K2" s="56"/>
    </row>
    <row r="3" spans="1:11" ht="34" customHeight="1" x14ac:dyDescent="0.35">
      <c r="A3" s="54"/>
      <c r="B3" s="49" t="s">
        <v>107</v>
      </c>
      <c r="C3" s="49" t="s">
        <v>108</v>
      </c>
      <c r="D3" s="51" t="s">
        <v>109</v>
      </c>
      <c r="E3" s="51"/>
      <c r="F3" s="51"/>
      <c r="G3" s="57" t="s">
        <v>107</v>
      </c>
      <c r="H3" s="49" t="s">
        <v>108</v>
      </c>
      <c r="I3" s="51" t="s">
        <v>109</v>
      </c>
      <c r="J3" s="51"/>
      <c r="K3" s="51"/>
    </row>
    <row r="4" spans="1:11" ht="40" customHeight="1" x14ac:dyDescent="0.35">
      <c r="A4" s="54"/>
      <c r="B4" s="49"/>
      <c r="C4" s="49"/>
      <c r="D4" s="6" t="s">
        <v>13</v>
      </c>
      <c r="E4" s="6" t="s">
        <v>110</v>
      </c>
      <c r="F4" s="7" t="s">
        <v>111</v>
      </c>
      <c r="G4" s="57"/>
      <c r="H4" s="49"/>
      <c r="I4" s="6" t="s">
        <v>13</v>
      </c>
      <c r="J4" s="6" t="s">
        <v>110</v>
      </c>
      <c r="K4" s="7" t="s">
        <v>111</v>
      </c>
    </row>
    <row r="5" spans="1:11" ht="14" customHeight="1" x14ac:dyDescent="0.35">
      <c r="A5" s="9" t="s">
        <v>16</v>
      </c>
      <c r="B5" s="10">
        <v>50696</v>
      </c>
      <c r="C5" s="10">
        <v>7924</v>
      </c>
      <c r="D5" s="10">
        <v>42772</v>
      </c>
      <c r="E5" s="10">
        <v>2458</v>
      </c>
      <c r="F5" s="10">
        <v>40314</v>
      </c>
      <c r="G5" s="11">
        <v>51.6</v>
      </c>
      <c r="H5" s="11">
        <v>8.1</v>
      </c>
      <c r="I5" s="11">
        <v>43.6</v>
      </c>
      <c r="J5" s="12">
        <v>2.5</v>
      </c>
      <c r="K5" s="13">
        <v>41.1</v>
      </c>
    </row>
    <row r="6" spans="1:11" ht="14" customHeight="1" x14ac:dyDescent="0.35">
      <c r="A6" s="9" t="s">
        <v>17</v>
      </c>
      <c r="B6" s="10">
        <v>57531</v>
      </c>
      <c r="C6" s="10">
        <v>9308</v>
      </c>
      <c r="D6" s="10">
        <v>48223</v>
      </c>
      <c r="E6" s="10">
        <v>2180</v>
      </c>
      <c r="F6" s="10">
        <v>46043</v>
      </c>
      <c r="G6" s="11">
        <v>49.5</v>
      </c>
      <c r="H6" s="11">
        <v>8</v>
      </c>
      <c r="I6" s="11">
        <v>41.5</v>
      </c>
      <c r="J6" s="12">
        <v>1.9</v>
      </c>
      <c r="K6" s="13">
        <v>39.6</v>
      </c>
    </row>
    <row r="7" spans="1:11" ht="14" customHeight="1" x14ac:dyDescent="0.35">
      <c r="A7" s="9" t="s">
        <v>18</v>
      </c>
      <c r="B7" s="10">
        <v>79200</v>
      </c>
      <c r="C7" s="10">
        <v>11447</v>
      </c>
      <c r="D7" s="10">
        <v>67753</v>
      </c>
      <c r="E7" s="10">
        <v>2640</v>
      </c>
      <c r="F7" s="10">
        <v>65113</v>
      </c>
      <c r="G7" s="11">
        <v>53.6</v>
      </c>
      <c r="H7" s="11">
        <v>7.8</v>
      </c>
      <c r="I7" s="11">
        <v>45.9</v>
      </c>
      <c r="J7" s="12">
        <v>1.8</v>
      </c>
      <c r="K7" s="13">
        <v>44.1</v>
      </c>
    </row>
    <row r="8" spans="1:11" ht="14" customHeight="1" x14ac:dyDescent="0.35">
      <c r="A8" s="9" t="s">
        <v>19</v>
      </c>
      <c r="B8" s="10">
        <v>142648</v>
      </c>
      <c r="C8" s="10">
        <v>14882</v>
      </c>
      <c r="D8" s="10">
        <v>127766</v>
      </c>
      <c r="E8" s="10">
        <v>7149</v>
      </c>
      <c r="F8" s="10">
        <v>120617</v>
      </c>
      <c r="G8" s="11">
        <v>77.3</v>
      </c>
      <c r="H8" s="11">
        <v>8.1</v>
      </c>
      <c r="I8" s="11">
        <v>69.2</v>
      </c>
      <c r="J8" s="12">
        <v>3.9</v>
      </c>
      <c r="K8" s="13">
        <v>65.3</v>
      </c>
    </row>
    <row r="9" spans="1:11" ht="14" customHeight="1" x14ac:dyDescent="0.35">
      <c r="A9" s="9" t="s">
        <v>20</v>
      </c>
      <c r="B9" s="10">
        <v>204079</v>
      </c>
      <c r="C9" s="10">
        <v>19283</v>
      </c>
      <c r="D9" s="10">
        <v>184796</v>
      </c>
      <c r="E9" s="10">
        <v>14899</v>
      </c>
      <c r="F9" s="10">
        <v>169897</v>
      </c>
      <c r="G9" s="11">
        <v>95.5</v>
      </c>
      <c r="H9" s="11">
        <v>9</v>
      </c>
      <c r="I9" s="11">
        <v>86.4</v>
      </c>
      <c r="J9" s="12">
        <v>7</v>
      </c>
      <c r="K9" s="13">
        <v>79.5</v>
      </c>
    </row>
    <row r="10" spans="1:11" ht="14" customHeight="1" x14ac:dyDescent="0.35">
      <c r="A10" s="9" t="s">
        <v>21</v>
      </c>
      <c r="B10" s="10">
        <v>260123</v>
      </c>
      <c r="C10" s="10">
        <v>24941</v>
      </c>
      <c r="D10" s="10">
        <v>235182</v>
      </c>
      <c r="E10" s="10">
        <v>21792</v>
      </c>
      <c r="F10" s="10">
        <v>213390</v>
      </c>
      <c r="G10" s="11">
        <v>114.9</v>
      </c>
      <c r="H10" s="11">
        <v>11</v>
      </c>
      <c r="I10" s="11">
        <v>103.9</v>
      </c>
      <c r="J10" s="12">
        <v>9.6</v>
      </c>
      <c r="K10" s="13">
        <v>94.3</v>
      </c>
    </row>
    <row r="11" spans="1:11" ht="14" customHeight="1" x14ac:dyDescent="0.35">
      <c r="A11" s="9" t="s">
        <v>22</v>
      </c>
      <c r="B11" s="10">
        <v>270991</v>
      </c>
      <c r="C11" s="10">
        <v>29130</v>
      </c>
      <c r="D11" s="10">
        <v>241861</v>
      </c>
      <c r="E11" s="10">
        <v>23783</v>
      </c>
      <c r="F11" s="10">
        <v>218078</v>
      </c>
      <c r="G11" s="11">
        <v>118.9</v>
      </c>
      <c r="H11" s="11">
        <v>12.8</v>
      </c>
      <c r="I11" s="11">
        <v>106.1</v>
      </c>
      <c r="J11" s="12">
        <v>10.4</v>
      </c>
      <c r="K11" s="13">
        <v>95.6</v>
      </c>
    </row>
    <row r="12" spans="1:11" ht="14" customHeight="1" x14ac:dyDescent="0.35">
      <c r="A12" s="9" t="s">
        <v>23</v>
      </c>
      <c r="B12" s="10">
        <v>257149</v>
      </c>
      <c r="C12" s="10">
        <v>32810</v>
      </c>
      <c r="D12" s="10">
        <v>224339</v>
      </c>
      <c r="E12" s="10">
        <v>21872</v>
      </c>
      <c r="F12" s="10">
        <v>202467</v>
      </c>
      <c r="G12" s="11">
        <v>107.6</v>
      </c>
      <c r="H12" s="11">
        <v>13.7</v>
      </c>
      <c r="I12" s="11">
        <v>93.9</v>
      </c>
      <c r="J12" s="12">
        <v>9.1999999999999993</v>
      </c>
      <c r="K12" s="13">
        <v>84.7</v>
      </c>
    </row>
    <row r="13" spans="1:11" ht="14" customHeight="1" x14ac:dyDescent="0.35">
      <c r="A13" s="9" t="s">
        <v>24</v>
      </c>
      <c r="B13" s="10">
        <v>252031</v>
      </c>
      <c r="C13" s="10">
        <v>35761</v>
      </c>
      <c r="D13" s="10">
        <v>216270</v>
      </c>
      <c r="E13" s="10">
        <v>21366</v>
      </c>
      <c r="F13" s="10">
        <v>194904</v>
      </c>
      <c r="G13" s="11">
        <v>96.2</v>
      </c>
      <c r="H13" s="11">
        <v>13.7</v>
      </c>
      <c r="I13" s="11">
        <v>82.6</v>
      </c>
      <c r="J13" s="12">
        <v>8.1999999999999993</v>
      </c>
      <c r="K13" s="13">
        <v>74.400000000000006</v>
      </c>
    </row>
    <row r="14" spans="1:11" ht="14" customHeight="1" x14ac:dyDescent="0.35">
      <c r="A14" s="9" t="s">
        <v>25</v>
      </c>
      <c r="B14" s="10">
        <v>252610</v>
      </c>
      <c r="C14" s="10">
        <v>38288</v>
      </c>
      <c r="D14" s="10">
        <v>214322</v>
      </c>
      <c r="E14" s="10">
        <v>19343</v>
      </c>
      <c r="F14" s="10">
        <v>194979</v>
      </c>
      <c r="G14" s="11">
        <v>91.4</v>
      </c>
      <c r="H14" s="11">
        <v>13.8</v>
      </c>
      <c r="I14" s="11">
        <v>77.5</v>
      </c>
      <c r="J14" s="12">
        <v>7</v>
      </c>
      <c r="K14" s="13">
        <v>70.5</v>
      </c>
    </row>
    <row r="15" spans="1:11" ht="14" customHeight="1" x14ac:dyDescent="0.35">
      <c r="A15" s="9" t="s">
        <v>26</v>
      </c>
      <c r="B15" s="10">
        <v>256853</v>
      </c>
      <c r="C15" s="10">
        <v>37830</v>
      </c>
      <c r="D15" s="10">
        <v>219023</v>
      </c>
      <c r="E15" s="10">
        <v>18331</v>
      </c>
      <c r="F15" s="10">
        <v>200692</v>
      </c>
      <c r="G15" s="11">
        <v>92.2</v>
      </c>
      <c r="H15" s="11">
        <v>13.6</v>
      </c>
      <c r="I15" s="11">
        <v>78.599999999999994</v>
      </c>
      <c r="J15" s="12">
        <v>6.6</v>
      </c>
      <c r="K15" s="13">
        <v>72</v>
      </c>
    </row>
    <row r="16" spans="1:11" ht="14" customHeight="1" x14ac:dyDescent="0.35">
      <c r="A16" s="9" t="s">
        <v>27</v>
      </c>
      <c r="B16" s="10">
        <v>255288</v>
      </c>
      <c r="C16" s="10">
        <v>40962</v>
      </c>
      <c r="D16" s="10">
        <v>214326</v>
      </c>
      <c r="E16" s="10">
        <v>22982</v>
      </c>
      <c r="F16" s="10">
        <v>191344</v>
      </c>
      <c r="G16" s="11">
        <v>78.099999999999994</v>
      </c>
      <c r="H16" s="11">
        <v>12.5</v>
      </c>
      <c r="I16" s="11">
        <v>65.5</v>
      </c>
      <c r="J16" s="12">
        <v>7</v>
      </c>
      <c r="K16" s="13">
        <v>58.5</v>
      </c>
    </row>
    <row r="17" spans="1:11" ht="14" customHeight="1" x14ac:dyDescent="0.35">
      <c r="A17" s="9" t="s">
        <v>28</v>
      </c>
      <c r="B17" s="10">
        <v>259097</v>
      </c>
      <c r="C17" s="10">
        <v>44339</v>
      </c>
      <c r="D17" s="10">
        <v>214758</v>
      </c>
      <c r="E17" s="10">
        <v>22906</v>
      </c>
      <c r="F17" s="10">
        <v>191852</v>
      </c>
      <c r="G17" s="11">
        <v>72.599999999999994</v>
      </c>
      <c r="H17" s="11">
        <v>12.4</v>
      </c>
      <c r="I17" s="11">
        <v>60.1</v>
      </c>
      <c r="J17" s="12">
        <v>6.4</v>
      </c>
      <c r="K17" s="13">
        <v>53.7</v>
      </c>
    </row>
    <row r="18" spans="1:11" ht="14" customHeight="1" x14ac:dyDescent="0.35">
      <c r="A18" s="9" t="s">
        <v>29</v>
      </c>
      <c r="B18" s="10">
        <v>265963</v>
      </c>
      <c r="C18" s="10">
        <v>47580</v>
      </c>
      <c r="D18" s="10">
        <v>218383</v>
      </c>
      <c r="E18" s="10">
        <v>24746</v>
      </c>
      <c r="F18" s="10">
        <v>193637</v>
      </c>
      <c r="G18" s="11">
        <v>69.599999999999994</v>
      </c>
      <c r="H18" s="11">
        <v>12.5</v>
      </c>
      <c r="I18" s="11">
        <v>57.2</v>
      </c>
      <c r="J18" s="12">
        <v>6.5</v>
      </c>
      <c r="K18" s="13">
        <v>50.7</v>
      </c>
    </row>
    <row r="19" spans="1:11" ht="14" customHeight="1" x14ac:dyDescent="0.35">
      <c r="A19" s="9" t="s">
        <v>30</v>
      </c>
      <c r="B19" s="10">
        <v>270812</v>
      </c>
      <c r="C19" s="10">
        <v>46313</v>
      </c>
      <c r="D19" s="10">
        <v>224499</v>
      </c>
      <c r="E19" s="10">
        <v>25037</v>
      </c>
      <c r="F19" s="10">
        <v>199462</v>
      </c>
      <c r="G19" s="11">
        <v>70</v>
      </c>
      <c r="H19" s="11">
        <v>12</v>
      </c>
      <c r="I19" s="11">
        <v>58</v>
      </c>
      <c r="J19" s="12">
        <v>6.5</v>
      </c>
      <c r="K19" s="13">
        <v>51.5</v>
      </c>
    </row>
    <row r="20" spans="1:11" ht="14" customHeight="1" x14ac:dyDescent="0.35">
      <c r="A20" s="9" t="s">
        <v>31</v>
      </c>
      <c r="B20" s="10">
        <v>274366</v>
      </c>
      <c r="C20" s="10">
        <v>47751</v>
      </c>
      <c r="D20" s="10">
        <v>226616</v>
      </c>
      <c r="E20" s="10">
        <v>23607</v>
      </c>
      <c r="F20" s="10">
        <v>203009</v>
      </c>
      <c r="G20" s="11">
        <v>67.5</v>
      </c>
      <c r="H20" s="11">
        <v>11.8</v>
      </c>
      <c r="I20" s="11">
        <v>55.8</v>
      </c>
      <c r="J20" s="12">
        <v>5.8</v>
      </c>
      <c r="K20" s="13">
        <v>50</v>
      </c>
    </row>
    <row r="21" spans="1:11" ht="14" customHeight="1" x14ac:dyDescent="0.35">
      <c r="A21" s="9" t="s">
        <v>32</v>
      </c>
      <c r="B21" s="10">
        <v>272693</v>
      </c>
      <c r="C21" s="10">
        <v>50537</v>
      </c>
      <c r="D21" s="10">
        <v>222156</v>
      </c>
      <c r="E21" s="10">
        <v>23758</v>
      </c>
      <c r="F21" s="10">
        <v>198398</v>
      </c>
      <c r="G21" s="11">
        <v>62.2</v>
      </c>
      <c r="H21" s="11">
        <v>11.5</v>
      </c>
      <c r="I21" s="11">
        <v>50.7</v>
      </c>
      <c r="J21" s="12">
        <v>5.4</v>
      </c>
      <c r="K21" s="13">
        <v>45.3</v>
      </c>
    </row>
    <row r="22" spans="1:11" ht="14" customHeight="1" x14ac:dyDescent="0.35">
      <c r="A22" s="9" t="s">
        <v>33</v>
      </c>
      <c r="B22" s="10">
        <v>272252</v>
      </c>
      <c r="C22" s="10">
        <v>52931</v>
      </c>
      <c r="D22" s="10">
        <v>219320</v>
      </c>
      <c r="E22" s="10">
        <v>23035</v>
      </c>
      <c r="F22" s="10">
        <v>196285</v>
      </c>
      <c r="G22" s="11">
        <v>58.8</v>
      </c>
      <c r="H22" s="11">
        <v>11.4</v>
      </c>
      <c r="I22" s="11">
        <v>47.3</v>
      </c>
      <c r="J22" s="12">
        <v>5</v>
      </c>
      <c r="K22" s="13">
        <v>42.4</v>
      </c>
    </row>
    <row r="23" spans="1:11" ht="14" customHeight="1" x14ac:dyDescent="0.35">
      <c r="A23" s="9" t="s">
        <v>34</v>
      </c>
      <c r="B23" s="10">
        <v>279666</v>
      </c>
      <c r="C23" s="10">
        <v>53329</v>
      </c>
      <c r="D23" s="10">
        <v>226336</v>
      </c>
      <c r="E23" s="10">
        <v>25438</v>
      </c>
      <c r="F23" s="10">
        <v>200898</v>
      </c>
      <c r="G23" s="11">
        <v>59.1</v>
      </c>
      <c r="H23" s="11">
        <v>11.3</v>
      </c>
      <c r="I23" s="11">
        <v>47.8</v>
      </c>
      <c r="J23" s="12">
        <v>5.4</v>
      </c>
      <c r="K23" s="13">
        <v>42.4</v>
      </c>
    </row>
    <row r="24" spans="1:11" ht="14" customHeight="1" x14ac:dyDescent="0.35">
      <c r="A24" s="9" t="s">
        <v>35</v>
      </c>
      <c r="B24" s="10">
        <v>287465</v>
      </c>
      <c r="C24" s="10">
        <v>52764</v>
      </c>
      <c r="D24" s="10">
        <v>234701</v>
      </c>
      <c r="E24" s="10">
        <v>26044</v>
      </c>
      <c r="F24" s="10">
        <v>208657</v>
      </c>
      <c r="G24" s="11">
        <v>57</v>
      </c>
      <c r="H24" s="11">
        <v>10.5</v>
      </c>
      <c r="I24" s="11">
        <v>46.5</v>
      </c>
      <c r="J24" s="12">
        <v>5.2</v>
      </c>
      <c r="K24" s="13">
        <v>41.4</v>
      </c>
    </row>
    <row r="25" spans="1:11" ht="14" customHeight="1" x14ac:dyDescent="0.35">
      <c r="A25" s="9" t="s">
        <v>36</v>
      </c>
      <c r="B25" s="10">
        <v>290525</v>
      </c>
      <c r="C25" s="10">
        <v>53686</v>
      </c>
      <c r="D25" s="10">
        <v>236840</v>
      </c>
      <c r="E25" s="10">
        <v>26523</v>
      </c>
      <c r="F25" s="10">
        <v>210317</v>
      </c>
      <c r="G25" s="11">
        <v>54.4</v>
      </c>
      <c r="H25" s="11">
        <v>10</v>
      </c>
      <c r="I25" s="11">
        <v>44.3</v>
      </c>
      <c r="J25" s="12">
        <v>5</v>
      </c>
      <c r="K25" s="13">
        <v>39.4</v>
      </c>
    </row>
    <row r="26" spans="1:11" ht="14" customHeight="1" x14ac:dyDescent="0.35">
      <c r="A26" s="9" t="s">
        <v>37</v>
      </c>
      <c r="B26" s="10">
        <v>292648</v>
      </c>
      <c r="C26" s="10">
        <v>54291</v>
      </c>
      <c r="D26" s="10">
        <v>238357</v>
      </c>
      <c r="E26" s="10">
        <v>27253</v>
      </c>
      <c r="F26" s="10">
        <v>211104</v>
      </c>
      <c r="G26" s="11">
        <v>53.5</v>
      </c>
      <c r="H26" s="11">
        <v>9.9</v>
      </c>
      <c r="I26" s="11">
        <v>43.6</v>
      </c>
      <c r="J26" s="12">
        <v>5</v>
      </c>
      <c r="K26" s="13">
        <v>38.6</v>
      </c>
    </row>
    <row r="27" spans="1:11" ht="14" customHeight="1" x14ac:dyDescent="0.35">
      <c r="A27" s="9" t="s">
        <v>38</v>
      </c>
      <c r="B27" s="10">
        <v>302928</v>
      </c>
      <c r="C27" s="10">
        <v>54918</v>
      </c>
      <c r="D27" s="10">
        <v>248010</v>
      </c>
      <c r="E27" s="10">
        <v>29663</v>
      </c>
      <c r="F27" s="10">
        <v>218347</v>
      </c>
      <c r="G27" s="11">
        <v>51.7</v>
      </c>
      <c r="H27" s="11">
        <v>9.4</v>
      </c>
      <c r="I27" s="11">
        <v>42.3</v>
      </c>
      <c r="J27" s="12">
        <v>5.0999999999999996</v>
      </c>
      <c r="K27" s="13">
        <v>37.299999999999997</v>
      </c>
    </row>
    <row r="28" spans="1:11" ht="14" customHeight="1" x14ac:dyDescent="0.35">
      <c r="A28" s="9" t="s">
        <v>39</v>
      </c>
      <c r="B28" s="10">
        <v>310324</v>
      </c>
      <c r="C28" s="10">
        <v>56345</v>
      </c>
      <c r="D28" s="10">
        <v>253978</v>
      </c>
      <c r="E28" s="10">
        <v>32027</v>
      </c>
      <c r="F28" s="10">
        <v>221951</v>
      </c>
      <c r="G28" s="11">
        <v>50.2</v>
      </c>
      <c r="H28" s="11">
        <v>9.1</v>
      </c>
      <c r="I28" s="11">
        <v>41.1</v>
      </c>
      <c r="J28" s="12">
        <v>5.2</v>
      </c>
      <c r="K28" s="13">
        <v>35.9</v>
      </c>
    </row>
    <row r="29" spans="1:11" ht="14" customHeight="1" x14ac:dyDescent="0.35">
      <c r="A29" s="9" t="s">
        <v>40</v>
      </c>
      <c r="B29" s="10">
        <v>316059</v>
      </c>
      <c r="C29" s="10">
        <v>59210</v>
      </c>
      <c r="D29" s="10">
        <v>256849</v>
      </c>
      <c r="E29" s="10">
        <v>34794</v>
      </c>
      <c r="F29" s="10">
        <v>222055</v>
      </c>
      <c r="G29" s="11">
        <v>47.8</v>
      </c>
      <c r="H29" s="11">
        <v>8.9</v>
      </c>
      <c r="I29" s="11">
        <v>38.799999999999997</v>
      </c>
      <c r="J29" s="12">
        <v>5.3</v>
      </c>
      <c r="K29" s="13">
        <v>33.6</v>
      </c>
    </row>
    <row r="30" spans="1:11" ht="14" customHeight="1" x14ac:dyDescent="0.35">
      <c r="A30" s="9" t="s">
        <v>41</v>
      </c>
      <c r="B30" s="10">
        <v>322318</v>
      </c>
      <c r="C30" s="10">
        <v>61540</v>
      </c>
      <c r="D30" s="10">
        <v>260778</v>
      </c>
      <c r="E30" s="10">
        <v>39100</v>
      </c>
      <c r="F30" s="10">
        <v>221678</v>
      </c>
      <c r="G30" s="11">
        <v>45.4</v>
      </c>
      <c r="H30" s="11">
        <v>8.6999999999999993</v>
      </c>
      <c r="I30" s="11">
        <v>36.799999999999997</v>
      </c>
      <c r="J30" s="12">
        <v>5.5</v>
      </c>
      <c r="K30" s="13">
        <v>31.3</v>
      </c>
    </row>
    <row r="31" spans="1:11" ht="14" customHeight="1" x14ac:dyDescent="0.35">
      <c r="A31" s="9" t="s">
        <v>42</v>
      </c>
      <c r="B31" s="10">
        <v>328498</v>
      </c>
      <c r="C31" s="10">
        <v>64784</v>
      </c>
      <c r="D31" s="10">
        <v>263714</v>
      </c>
      <c r="E31" s="10">
        <v>42169</v>
      </c>
      <c r="F31" s="10">
        <v>221545</v>
      </c>
      <c r="G31" s="11">
        <v>42.1</v>
      </c>
      <c r="H31" s="11">
        <v>8.3000000000000007</v>
      </c>
      <c r="I31" s="11">
        <v>33.799999999999997</v>
      </c>
      <c r="J31" s="12">
        <v>5.4</v>
      </c>
      <c r="K31" s="13">
        <v>28.4</v>
      </c>
    </row>
    <row r="32" spans="1:11" ht="14" customHeight="1" x14ac:dyDescent="0.35">
      <c r="A32" s="9" t="s">
        <v>43</v>
      </c>
      <c r="B32" s="10">
        <v>340445</v>
      </c>
      <c r="C32" s="10">
        <v>73819</v>
      </c>
      <c r="D32" s="10">
        <v>266626</v>
      </c>
      <c r="E32" s="10">
        <v>46719</v>
      </c>
      <c r="F32" s="10">
        <v>219907</v>
      </c>
      <c r="G32" s="11">
        <v>40.700000000000003</v>
      </c>
      <c r="H32" s="11">
        <v>8.8000000000000007</v>
      </c>
      <c r="I32" s="11">
        <v>31.9</v>
      </c>
      <c r="J32" s="12">
        <v>5.6</v>
      </c>
      <c r="K32" s="13">
        <v>26.3</v>
      </c>
    </row>
    <row r="33" spans="1:11" ht="14" customHeight="1" x14ac:dyDescent="0.35">
      <c r="A33" s="9" t="s">
        <v>44</v>
      </c>
      <c r="B33" s="10">
        <v>368685</v>
      </c>
      <c r="C33" s="10">
        <v>79140</v>
      </c>
      <c r="D33" s="10">
        <v>289545</v>
      </c>
      <c r="E33" s="10">
        <v>52230</v>
      </c>
      <c r="F33" s="10">
        <v>237315</v>
      </c>
      <c r="G33" s="11">
        <v>41.1</v>
      </c>
      <c r="H33" s="11">
        <v>8.8000000000000007</v>
      </c>
      <c r="I33" s="11">
        <v>32.299999999999997</v>
      </c>
      <c r="J33" s="12">
        <v>5.8</v>
      </c>
      <c r="K33" s="13">
        <v>26.4</v>
      </c>
    </row>
    <row r="34" spans="1:11" ht="14" customHeight="1" x14ac:dyDescent="0.35">
      <c r="A34" s="9" t="s">
        <v>45</v>
      </c>
      <c r="B34" s="10">
        <v>365769</v>
      </c>
      <c r="C34" s="10">
        <v>87661</v>
      </c>
      <c r="D34" s="10">
        <v>278108</v>
      </c>
      <c r="E34" s="10">
        <v>54095</v>
      </c>
      <c r="F34" s="10">
        <v>224013</v>
      </c>
      <c r="G34" s="11">
        <v>37.299999999999997</v>
      </c>
      <c r="H34" s="11">
        <v>8.9</v>
      </c>
      <c r="I34" s="11">
        <v>28.4</v>
      </c>
      <c r="J34" s="12">
        <v>5.5</v>
      </c>
      <c r="K34" s="13">
        <v>22.9</v>
      </c>
    </row>
    <row r="35" spans="1:11" ht="14" customHeight="1" x14ac:dyDescent="0.35">
      <c r="A35" s="9" t="s">
        <v>46</v>
      </c>
      <c r="B35" s="10">
        <v>380921</v>
      </c>
      <c r="C35" s="10">
        <v>97723</v>
      </c>
      <c r="D35" s="10">
        <v>283198</v>
      </c>
      <c r="E35" s="10">
        <v>57714</v>
      </c>
      <c r="F35" s="10">
        <v>225484</v>
      </c>
      <c r="G35" s="11">
        <v>36.4</v>
      </c>
      <c r="H35" s="11">
        <v>9.3000000000000007</v>
      </c>
      <c r="I35" s="11">
        <v>27.1</v>
      </c>
      <c r="J35" s="12">
        <v>5.5</v>
      </c>
      <c r="K35" s="13">
        <v>21.5</v>
      </c>
    </row>
    <row r="36" spans="1:11" ht="14" customHeight="1" x14ac:dyDescent="0.35">
      <c r="A36" s="9" t="s">
        <v>47</v>
      </c>
      <c r="B36" s="10">
        <v>408176</v>
      </c>
      <c r="C36" s="10">
        <v>105140</v>
      </c>
      <c r="D36" s="10">
        <v>303037</v>
      </c>
      <c r="E36" s="10">
        <v>65518</v>
      </c>
      <c r="F36" s="10">
        <v>237519</v>
      </c>
      <c r="G36" s="11">
        <v>36.6</v>
      </c>
      <c r="H36" s="11">
        <v>9.4</v>
      </c>
      <c r="I36" s="11">
        <v>27.1</v>
      </c>
      <c r="J36" s="12">
        <v>5.9</v>
      </c>
      <c r="K36" s="13">
        <v>21.3</v>
      </c>
    </row>
    <row r="37" spans="1:11" ht="14" customHeight="1" x14ac:dyDescent="0.35">
      <c r="A37" s="9" t="s">
        <v>48</v>
      </c>
      <c r="B37" s="10">
        <v>435936</v>
      </c>
      <c r="C37" s="10">
        <v>113559</v>
      </c>
      <c r="D37" s="10">
        <v>322377</v>
      </c>
      <c r="E37" s="10">
        <v>71426</v>
      </c>
      <c r="F37" s="10">
        <v>250951</v>
      </c>
      <c r="G37" s="11">
        <v>35.799999999999997</v>
      </c>
      <c r="H37" s="11">
        <v>9.3000000000000007</v>
      </c>
      <c r="I37" s="11">
        <v>26.5</v>
      </c>
      <c r="J37" s="12">
        <v>5.9</v>
      </c>
      <c r="K37" s="13">
        <v>20.6</v>
      </c>
    </row>
    <row r="38" spans="1:11" ht="14" customHeight="1" x14ac:dyDescent="0.35">
      <c r="A38" s="9" t="s">
        <v>49</v>
      </c>
      <c r="B38" s="10">
        <v>466291</v>
      </c>
      <c r="C38" s="10">
        <v>125381</v>
      </c>
      <c r="D38" s="10">
        <v>340910</v>
      </c>
      <c r="E38" s="10">
        <v>75181</v>
      </c>
      <c r="F38" s="10">
        <v>265729</v>
      </c>
      <c r="G38" s="11">
        <v>34.5</v>
      </c>
      <c r="H38" s="11">
        <v>9.3000000000000007</v>
      </c>
      <c r="I38" s="11">
        <v>25.2</v>
      </c>
      <c r="J38" s="12">
        <v>5.6</v>
      </c>
      <c r="K38" s="13">
        <v>19.600000000000001</v>
      </c>
    </row>
    <row r="39" spans="1:11" ht="14" customHeight="1" x14ac:dyDescent="0.35">
      <c r="A39" s="9" t="s">
        <v>50</v>
      </c>
      <c r="B39" s="10">
        <v>483893</v>
      </c>
      <c r="C39" s="10">
        <v>140194</v>
      </c>
      <c r="D39" s="10">
        <v>343699</v>
      </c>
      <c r="E39" s="10">
        <v>80648</v>
      </c>
      <c r="F39" s="10">
        <v>263051</v>
      </c>
      <c r="G39" s="11">
        <v>32.6</v>
      </c>
      <c r="H39" s="11">
        <v>9.5</v>
      </c>
      <c r="I39" s="11">
        <v>23.2</v>
      </c>
      <c r="J39" s="12">
        <v>5.4</v>
      </c>
      <c r="K39" s="13">
        <v>17.7</v>
      </c>
    </row>
    <row r="40" spans="1:11" ht="14" customHeight="1" x14ac:dyDescent="0.35">
      <c r="A40" s="9" t="s">
        <v>51</v>
      </c>
      <c r="B40" s="10">
        <v>541925</v>
      </c>
      <c r="C40" s="10">
        <v>147225</v>
      </c>
      <c r="D40" s="10">
        <v>394700</v>
      </c>
      <c r="E40" s="10">
        <v>84993</v>
      </c>
      <c r="F40" s="10">
        <v>309707</v>
      </c>
      <c r="G40" s="11">
        <v>33.700000000000003</v>
      </c>
      <c r="H40" s="11">
        <v>9.1999999999999993</v>
      </c>
      <c r="I40" s="11">
        <v>24.6</v>
      </c>
      <c r="J40" s="12">
        <v>5.3</v>
      </c>
      <c r="K40" s="13">
        <v>19.3</v>
      </c>
    </row>
    <row r="41" spans="1:11" ht="14" customHeight="1" x14ac:dyDescent="0.35">
      <c r="A41" s="9" t="s">
        <v>52</v>
      </c>
      <c r="B41" s="10">
        <v>628970</v>
      </c>
      <c r="C41" s="10">
        <v>151566</v>
      </c>
      <c r="D41" s="10">
        <v>477404</v>
      </c>
      <c r="E41" s="10">
        <v>94714</v>
      </c>
      <c r="F41" s="10">
        <v>382690</v>
      </c>
      <c r="G41" s="11">
        <v>35.200000000000003</v>
      </c>
      <c r="H41" s="11">
        <v>8.5</v>
      </c>
      <c r="I41" s="11">
        <v>26.7</v>
      </c>
      <c r="J41" s="12">
        <v>5.3</v>
      </c>
      <c r="K41" s="13">
        <v>21.4</v>
      </c>
    </row>
    <row r="42" spans="1:11" ht="14" customHeight="1" x14ac:dyDescent="0.35">
      <c r="A42" s="9" t="s">
        <v>112</v>
      </c>
      <c r="B42" s="10">
        <v>643561</v>
      </c>
      <c r="C42" s="10">
        <v>148052</v>
      </c>
      <c r="D42" s="10">
        <v>495509</v>
      </c>
      <c r="E42" s="10">
        <v>96702</v>
      </c>
      <c r="F42" s="10">
        <v>398807</v>
      </c>
      <c r="G42" s="11">
        <v>34.1</v>
      </c>
      <c r="H42" s="11">
        <v>7.8</v>
      </c>
      <c r="I42" s="11">
        <v>26.3</v>
      </c>
      <c r="J42" s="12">
        <v>5.0999999999999996</v>
      </c>
      <c r="K42" s="13">
        <v>21.1</v>
      </c>
    </row>
    <row r="43" spans="1:11" ht="14" customHeight="1" x14ac:dyDescent="0.35">
      <c r="A43" s="9" t="s">
        <v>53</v>
      </c>
      <c r="B43" s="10">
        <v>706398</v>
      </c>
      <c r="C43" s="10">
        <v>157294</v>
      </c>
      <c r="D43" s="10">
        <v>549104</v>
      </c>
      <c r="E43" s="10">
        <v>105004</v>
      </c>
      <c r="F43" s="10">
        <v>444100</v>
      </c>
      <c r="G43" s="11">
        <v>34.9</v>
      </c>
      <c r="H43" s="11">
        <v>7.8</v>
      </c>
      <c r="I43" s="11">
        <v>27.1</v>
      </c>
      <c r="J43" s="12">
        <v>5.2</v>
      </c>
      <c r="K43" s="13">
        <v>21.9</v>
      </c>
    </row>
    <row r="44" spans="1:11" ht="14" customHeight="1" x14ac:dyDescent="0.35">
      <c r="A44" s="9" t="s">
        <v>54</v>
      </c>
      <c r="B44" s="10">
        <v>776602</v>
      </c>
      <c r="C44" s="10">
        <v>169476</v>
      </c>
      <c r="D44" s="10">
        <v>607126</v>
      </c>
      <c r="E44" s="10">
        <v>115480</v>
      </c>
      <c r="F44" s="10">
        <v>491646</v>
      </c>
      <c r="G44" s="11">
        <v>34.200000000000003</v>
      </c>
      <c r="H44" s="11">
        <v>7.5</v>
      </c>
      <c r="I44" s="11">
        <v>26.7</v>
      </c>
      <c r="J44" s="12">
        <v>5.0999999999999996</v>
      </c>
      <c r="K44" s="13">
        <v>21.6</v>
      </c>
    </row>
    <row r="45" spans="1:11" ht="14" customHeight="1" x14ac:dyDescent="0.35">
      <c r="A45" s="9" t="s">
        <v>55</v>
      </c>
      <c r="B45" s="10">
        <v>829467</v>
      </c>
      <c r="C45" s="10">
        <v>189161</v>
      </c>
      <c r="D45" s="10">
        <v>640306</v>
      </c>
      <c r="E45" s="10">
        <v>115594</v>
      </c>
      <c r="F45" s="10">
        <v>524712</v>
      </c>
      <c r="G45" s="11">
        <v>32.299999999999997</v>
      </c>
      <c r="H45" s="11">
        <v>7.4</v>
      </c>
      <c r="I45" s="11">
        <v>25</v>
      </c>
      <c r="J45" s="12">
        <v>4.5</v>
      </c>
      <c r="K45" s="13">
        <v>20.5</v>
      </c>
    </row>
    <row r="46" spans="1:11" ht="14" customHeight="1" x14ac:dyDescent="0.35">
      <c r="A46" s="9" t="s">
        <v>56</v>
      </c>
      <c r="B46" s="10">
        <v>909041</v>
      </c>
      <c r="C46" s="10">
        <v>197118</v>
      </c>
      <c r="D46" s="10">
        <v>711923</v>
      </c>
      <c r="E46" s="10">
        <v>120846</v>
      </c>
      <c r="F46" s="10">
        <v>591077</v>
      </c>
      <c r="G46" s="11">
        <v>32.6</v>
      </c>
      <c r="H46" s="11">
        <v>7.1</v>
      </c>
      <c r="I46" s="11">
        <v>25.5</v>
      </c>
      <c r="J46" s="12">
        <v>4.3</v>
      </c>
      <c r="K46" s="13">
        <v>21.2</v>
      </c>
    </row>
    <row r="47" spans="1:11" ht="14" customHeight="1" x14ac:dyDescent="0.35">
      <c r="A47" s="9" t="s">
        <v>57</v>
      </c>
      <c r="B47" s="10">
        <v>994828</v>
      </c>
      <c r="C47" s="10">
        <v>205418</v>
      </c>
      <c r="D47" s="10">
        <v>789410</v>
      </c>
      <c r="E47" s="10">
        <v>124466</v>
      </c>
      <c r="F47" s="10">
        <v>664944</v>
      </c>
      <c r="G47" s="11">
        <v>31.8</v>
      </c>
      <c r="H47" s="11">
        <v>6.6</v>
      </c>
      <c r="I47" s="11">
        <v>25.2</v>
      </c>
      <c r="J47" s="12">
        <v>4</v>
      </c>
      <c r="K47" s="13">
        <v>21.2</v>
      </c>
    </row>
    <row r="48" spans="1:11" ht="14" customHeight="1" x14ac:dyDescent="0.35">
      <c r="A48" s="9" t="s">
        <v>58</v>
      </c>
      <c r="B48" s="10">
        <v>1137315</v>
      </c>
      <c r="C48" s="10">
        <v>212740</v>
      </c>
      <c r="D48" s="10">
        <v>924575</v>
      </c>
      <c r="E48" s="10">
        <v>134497</v>
      </c>
      <c r="F48" s="10">
        <v>790078</v>
      </c>
      <c r="G48" s="11">
        <v>34.299999999999997</v>
      </c>
      <c r="H48" s="11">
        <v>6.4</v>
      </c>
      <c r="I48" s="11">
        <v>27.9</v>
      </c>
      <c r="J48" s="12">
        <v>4.0999999999999996</v>
      </c>
      <c r="K48" s="13">
        <v>23.8</v>
      </c>
    </row>
    <row r="49" spans="1:11" ht="14" customHeight="1" x14ac:dyDescent="0.35">
      <c r="A49" s="9" t="s">
        <v>59</v>
      </c>
      <c r="B49" s="10">
        <v>1371660</v>
      </c>
      <c r="C49" s="10">
        <v>234392</v>
      </c>
      <c r="D49" s="10">
        <v>1137268</v>
      </c>
      <c r="E49" s="10">
        <v>155527</v>
      </c>
      <c r="F49" s="10">
        <v>981741</v>
      </c>
      <c r="G49" s="11">
        <v>38.799999999999997</v>
      </c>
      <c r="H49" s="11">
        <v>6.6</v>
      </c>
      <c r="I49" s="11">
        <v>32.200000000000003</v>
      </c>
      <c r="J49" s="12">
        <v>4.4000000000000004</v>
      </c>
      <c r="K49" s="13">
        <v>27.8</v>
      </c>
    </row>
    <row r="50" spans="1:11" ht="14" customHeight="1" x14ac:dyDescent="0.35">
      <c r="A50" s="9" t="s">
        <v>60</v>
      </c>
      <c r="B50" s="10">
        <v>1564586</v>
      </c>
      <c r="C50" s="10">
        <v>257611</v>
      </c>
      <c r="D50" s="10">
        <v>1306975</v>
      </c>
      <c r="E50" s="10">
        <v>155122</v>
      </c>
      <c r="F50" s="10">
        <v>1151853</v>
      </c>
      <c r="G50" s="11">
        <v>39.6</v>
      </c>
      <c r="H50" s="11">
        <v>6.5</v>
      </c>
      <c r="I50" s="11">
        <v>33.1</v>
      </c>
      <c r="J50" s="12">
        <v>3.9</v>
      </c>
      <c r="K50" s="13">
        <v>29.2</v>
      </c>
    </row>
    <row r="51" spans="1:11" ht="14" customHeight="1" x14ac:dyDescent="0.35">
      <c r="A51" s="9" t="s">
        <v>61</v>
      </c>
      <c r="B51" s="10">
        <v>1817423</v>
      </c>
      <c r="C51" s="10">
        <v>310163</v>
      </c>
      <c r="D51" s="10">
        <v>1507260</v>
      </c>
      <c r="E51" s="10">
        <v>169806</v>
      </c>
      <c r="F51" s="10">
        <v>1337454</v>
      </c>
      <c r="G51" s="11">
        <v>42.6</v>
      </c>
      <c r="H51" s="11">
        <v>7.3</v>
      </c>
      <c r="I51" s="11">
        <v>35.299999999999997</v>
      </c>
      <c r="J51" s="12">
        <v>4</v>
      </c>
      <c r="K51" s="13">
        <v>31.4</v>
      </c>
    </row>
    <row r="52" spans="1:11" ht="14" customHeight="1" x14ac:dyDescent="0.35">
      <c r="A52" s="9" t="s">
        <v>62</v>
      </c>
      <c r="B52" s="10">
        <v>2120501</v>
      </c>
      <c r="C52" s="10">
        <v>379878</v>
      </c>
      <c r="D52" s="10">
        <v>1740623</v>
      </c>
      <c r="E52" s="10">
        <v>190855</v>
      </c>
      <c r="F52" s="10">
        <v>1549767</v>
      </c>
      <c r="G52" s="11">
        <v>46.8</v>
      </c>
      <c r="H52" s="11">
        <v>8.4</v>
      </c>
      <c r="I52" s="11">
        <v>38.5</v>
      </c>
      <c r="J52" s="12">
        <v>4.2</v>
      </c>
      <c r="K52" s="13">
        <v>34.200000000000003</v>
      </c>
    </row>
    <row r="53" spans="1:11" ht="14" customHeight="1" x14ac:dyDescent="0.35">
      <c r="A53" s="9" t="s">
        <v>63</v>
      </c>
      <c r="B53" s="10">
        <v>2345956</v>
      </c>
      <c r="C53" s="10">
        <v>456203</v>
      </c>
      <c r="D53" s="10">
        <v>1889753</v>
      </c>
      <c r="E53" s="10">
        <v>212040</v>
      </c>
      <c r="F53" s="10">
        <v>1677713</v>
      </c>
      <c r="G53" s="11">
        <v>49.2</v>
      </c>
      <c r="H53" s="11">
        <v>9.6</v>
      </c>
      <c r="I53" s="11">
        <v>39.6</v>
      </c>
      <c r="J53" s="12">
        <v>4.4000000000000004</v>
      </c>
      <c r="K53" s="13">
        <v>35.200000000000003</v>
      </c>
    </row>
    <row r="54" spans="1:11" ht="14" customHeight="1" x14ac:dyDescent="0.35">
      <c r="A54" s="9" t="s">
        <v>64</v>
      </c>
      <c r="B54" s="10">
        <v>2601104</v>
      </c>
      <c r="C54" s="10">
        <v>549487</v>
      </c>
      <c r="D54" s="10">
        <v>2051616</v>
      </c>
      <c r="E54" s="10">
        <v>229218</v>
      </c>
      <c r="F54" s="10">
        <v>1822398</v>
      </c>
      <c r="G54" s="11">
        <v>50.6</v>
      </c>
      <c r="H54" s="11">
        <v>10.7</v>
      </c>
      <c r="I54" s="11">
        <v>39.9</v>
      </c>
      <c r="J54" s="12">
        <v>4.5</v>
      </c>
      <c r="K54" s="13">
        <v>35.5</v>
      </c>
    </row>
    <row r="55" spans="1:11" ht="14" customHeight="1" x14ac:dyDescent="0.35">
      <c r="A55" s="9" t="s">
        <v>65</v>
      </c>
      <c r="B55" s="10">
        <v>2867800</v>
      </c>
      <c r="C55" s="10">
        <v>677084</v>
      </c>
      <c r="D55" s="10">
        <v>2190716</v>
      </c>
      <c r="E55" s="10">
        <v>220088</v>
      </c>
      <c r="F55" s="10">
        <v>1970628</v>
      </c>
      <c r="G55" s="11">
        <v>51.6</v>
      </c>
      <c r="H55" s="11">
        <v>12.2</v>
      </c>
      <c r="I55" s="11">
        <v>39.4</v>
      </c>
      <c r="J55" s="12">
        <v>4</v>
      </c>
      <c r="K55" s="13">
        <v>35.5</v>
      </c>
    </row>
    <row r="56" spans="1:11" ht="14" customHeight="1" x14ac:dyDescent="0.35">
      <c r="A56" s="9" t="s">
        <v>66</v>
      </c>
      <c r="B56" s="10">
        <v>3206290</v>
      </c>
      <c r="C56" s="10">
        <v>794733</v>
      </c>
      <c r="D56" s="10">
        <v>2411558</v>
      </c>
      <c r="E56" s="10">
        <v>234410</v>
      </c>
      <c r="F56" s="10">
        <v>2177147</v>
      </c>
      <c r="G56" s="11">
        <v>54.4</v>
      </c>
      <c r="H56" s="11">
        <v>13.5</v>
      </c>
      <c r="I56" s="11">
        <v>40.9</v>
      </c>
      <c r="J56" s="12">
        <v>4</v>
      </c>
      <c r="K56" s="13">
        <v>36.9</v>
      </c>
    </row>
    <row r="57" spans="1:11" ht="14" customHeight="1" x14ac:dyDescent="0.35">
      <c r="A57" s="9" t="s">
        <v>67</v>
      </c>
      <c r="B57" s="10">
        <v>3598178</v>
      </c>
      <c r="C57" s="10">
        <v>909179</v>
      </c>
      <c r="D57" s="10">
        <v>2688999</v>
      </c>
      <c r="E57" s="10">
        <v>258591</v>
      </c>
      <c r="F57" s="10">
        <v>2430408</v>
      </c>
      <c r="G57" s="11">
        <v>59.1</v>
      </c>
      <c r="H57" s="11">
        <v>14.9</v>
      </c>
      <c r="I57" s="11">
        <v>44.1</v>
      </c>
      <c r="J57" s="12">
        <v>4.2</v>
      </c>
      <c r="K57" s="13">
        <v>39.9</v>
      </c>
    </row>
    <row r="58" spans="1:11" ht="14" customHeight="1" x14ac:dyDescent="0.35">
      <c r="A58" s="9" t="s">
        <v>68</v>
      </c>
      <c r="B58" s="10">
        <v>4001787</v>
      </c>
      <c r="C58" s="10">
        <v>1002050</v>
      </c>
      <c r="D58" s="10">
        <v>2999737</v>
      </c>
      <c r="E58" s="10">
        <v>296397</v>
      </c>
      <c r="F58" s="10">
        <v>2703341</v>
      </c>
      <c r="G58" s="11">
        <v>62.4</v>
      </c>
      <c r="H58" s="11">
        <v>15.6</v>
      </c>
      <c r="I58" s="11">
        <v>46.8</v>
      </c>
      <c r="J58" s="12">
        <v>4.5999999999999996</v>
      </c>
      <c r="K58" s="13">
        <v>42.1</v>
      </c>
    </row>
    <row r="59" spans="1:11" ht="14" customHeight="1" x14ac:dyDescent="0.35">
      <c r="A59" s="9" t="s">
        <v>69</v>
      </c>
      <c r="B59" s="10">
        <v>4351044</v>
      </c>
      <c r="C59" s="10">
        <v>1102647</v>
      </c>
      <c r="D59" s="10">
        <v>3248396</v>
      </c>
      <c r="E59" s="10">
        <v>325653</v>
      </c>
      <c r="F59" s="10">
        <v>2922744</v>
      </c>
      <c r="G59" s="11">
        <v>64.2</v>
      </c>
      <c r="H59" s="11">
        <v>16.3</v>
      </c>
      <c r="I59" s="11">
        <v>47.9</v>
      </c>
      <c r="J59" s="12">
        <v>4.8</v>
      </c>
      <c r="K59" s="13">
        <v>43.1</v>
      </c>
    </row>
    <row r="60" spans="1:11" ht="14" customHeight="1" x14ac:dyDescent="0.35">
      <c r="A60" s="9" t="s">
        <v>70</v>
      </c>
      <c r="B60" s="10">
        <v>4643307</v>
      </c>
      <c r="C60" s="10">
        <v>1210242</v>
      </c>
      <c r="D60" s="10">
        <v>3433065</v>
      </c>
      <c r="E60" s="10">
        <v>355150</v>
      </c>
      <c r="F60" s="10">
        <v>3077915</v>
      </c>
      <c r="G60" s="11">
        <v>64.7</v>
      </c>
      <c r="H60" s="11">
        <v>16.899999999999999</v>
      </c>
      <c r="I60" s="11">
        <v>47.8</v>
      </c>
      <c r="J60" s="12">
        <v>4.9000000000000004</v>
      </c>
      <c r="K60" s="13">
        <v>42.9</v>
      </c>
    </row>
    <row r="61" spans="1:11" ht="14" customHeight="1" x14ac:dyDescent="0.35">
      <c r="A61" s="9" t="s">
        <v>71</v>
      </c>
      <c r="B61" s="10">
        <v>4920586</v>
      </c>
      <c r="C61" s="10">
        <v>1316208</v>
      </c>
      <c r="D61" s="10">
        <v>3604378</v>
      </c>
      <c r="E61" s="10">
        <v>374114</v>
      </c>
      <c r="F61" s="10">
        <v>3230264</v>
      </c>
      <c r="G61" s="11">
        <v>65.099999999999994</v>
      </c>
      <c r="H61" s="11">
        <v>17.399999999999999</v>
      </c>
      <c r="I61" s="11">
        <v>47.7</v>
      </c>
      <c r="J61" s="12">
        <v>4.9000000000000004</v>
      </c>
      <c r="K61" s="13">
        <v>42.7</v>
      </c>
    </row>
    <row r="62" spans="1:11" ht="14" customHeight="1" x14ac:dyDescent="0.35">
      <c r="A62" s="9" t="s">
        <v>72</v>
      </c>
      <c r="B62" s="10">
        <v>5181465</v>
      </c>
      <c r="C62" s="10">
        <v>1447392</v>
      </c>
      <c r="D62" s="10">
        <v>3734073</v>
      </c>
      <c r="E62" s="10">
        <v>390924</v>
      </c>
      <c r="F62" s="10">
        <v>3343149</v>
      </c>
      <c r="G62" s="11">
        <v>65.2</v>
      </c>
      <c r="H62" s="11">
        <v>18.2</v>
      </c>
      <c r="I62" s="11">
        <v>47</v>
      </c>
      <c r="J62" s="12">
        <v>4.9000000000000004</v>
      </c>
      <c r="K62" s="13">
        <v>42</v>
      </c>
    </row>
    <row r="63" spans="1:11" ht="14" customHeight="1" x14ac:dyDescent="0.35">
      <c r="A63" s="9" t="s">
        <v>73</v>
      </c>
      <c r="B63" s="10">
        <v>5369206</v>
      </c>
      <c r="C63" s="10">
        <v>1596862</v>
      </c>
      <c r="D63" s="10">
        <v>3772344</v>
      </c>
      <c r="E63" s="10">
        <v>424518</v>
      </c>
      <c r="F63" s="10">
        <v>3347826</v>
      </c>
      <c r="G63" s="11">
        <v>63.5</v>
      </c>
      <c r="H63" s="11">
        <v>18.899999999999999</v>
      </c>
      <c r="I63" s="11">
        <v>44.6</v>
      </c>
      <c r="J63" s="12">
        <v>5</v>
      </c>
      <c r="K63" s="13">
        <v>39.6</v>
      </c>
    </row>
    <row r="64" spans="1:11" ht="14" customHeight="1" x14ac:dyDescent="0.35">
      <c r="A64" s="9" t="s">
        <v>74</v>
      </c>
      <c r="B64" s="10">
        <v>5478189</v>
      </c>
      <c r="C64" s="10">
        <v>1757090</v>
      </c>
      <c r="D64" s="10">
        <v>3721099</v>
      </c>
      <c r="E64" s="10">
        <v>458182</v>
      </c>
      <c r="F64" s="10">
        <v>3262917</v>
      </c>
      <c r="G64" s="11">
        <v>61.3</v>
      </c>
      <c r="H64" s="11">
        <v>19.7</v>
      </c>
      <c r="I64" s="11">
        <v>41.7</v>
      </c>
      <c r="J64" s="12">
        <v>5.0999999999999996</v>
      </c>
      <c r="K64" s="13">
        <v>36.5</v>
      </c>
    </row>
    <row r="65" spans="1:11" ht="14" customHeight="1" x14ac:dyDescent="0.35">
      <c r="A65" s="9" t="s">
        <v>75</v>
      </c>
      <c r="B65" s="10">
        <v>5605523</v>
      </c>
      <c r="C65" s="10">
        <v>1973160</v>
      </c>
      <c r="D65" s="10">
        <v>3632363</v>
      </c>
      <c r="E65" s="10">
        <v>496644</v>
      </c>
      <c r="F65" s="10">
        <v>3135719</v>
      </c>
      <c r="G65" s="11">
        <v>59.1</v>
      </c>
      <c r="H65" s="11">
        <v>20.8</v>
      </c>
      <c r="I65" s="11">
        <v>38.299999999999997</v>
      </c>
      <c r="J65" s="12">
        <v>5.2</v>
      </c>
      <c r="K65" s="13">
        <v>33.1</v>
      </c>
    </row>
    <row r="66" spans="1:11" ht="14" customHeight="1" x14ac:dyDescent="0.35">
      <c r="A66" s="9" t="s">
        <v>76</v>
      </c>
      <c r="B66" s="10">
        <v>5628700</v>
      </c>
      <c r="C66" s="10">
        <v>2218896</v>
      </c>
      <c r="D66" s="10">
        <v>3409804</v>
      </c>
      <c r="E66" s="10">
        <v>511413</v>
      </c>
      <c r="F66" s="10">
        <v>2898391</v>
      </c>
      <c r="G66" s="11">
        <v>55.6</v>
      </c>
      <c r="H66" s="11">
        <v>21.9</v>
      </c>
      <c r="I66" s="11">
        <v>33.700000000000003</v>
      </c>
      <c r="J66" s="12">
        <v>5.0999999999999996</v>
      </c>
      <c r="K66" s="13">
        <v>28.6</v>
      </c>
    </row>
    <row r="67" spans="1:11" ht="14" customHeight="1" x14ac:dyDescent="0.35">
      <c r="A67" s="9" t="s">
        <v>77</v>
      </c>
      <c r="B67" s="10">
        <v>5769881</v>
      </c>
      <c r="C67" s="10">
        <v>2450266</v>
      </c>
      <c r="D67" s="10">
        <v>3319615</v>
      </c>
      <c r="E67" s="10">
        <v>534135</v>
      </c>
      <c r="F67" s="10">
        <v>2785480</v>
      </c>
      <c r="G67" s="11">
        <v>54.8</v>
      </c>
      <c r="H67" s="11">
        <v>23.3</v>
      </c>
      <c r="I67" s="11">
        <v>31.5</v>
      </c>
      <c r="J67" s="12">
        <v>5.0999999999999996</v>
      </c>
      <c r="K67" s="13">
        <v>26.5</v>
      </c>
    </row>
    <row r="68" spans="1:11" ht="14" customHeight="1" x14ac:dyDescent="0.35">
      <c r="A68" s="9" t="s">
        <v>113</v>
      </c>
      <c r="B68" s="10">
        <v>6198401</v>
      </c>
      <c r="C68" s="10">
        <v>2657974</v>
      </c>
      <c r="D68" s="10">
        <v>3540427</v>
      </c>
      <c r="E68" s="10">
        <v>604191</v>
      </c>
      <c r="F68" s="10">
        <v>2936235</v>
      </c>
      <c r="G68" s="11">
        <v>57.2</v>
      </c>
      <c r="H68" s="11">
        <v>24.5</v>
      </c>
      <c r="I68" s="11">
        <v>32.700000000000003</v>
      </c>
      <c r="J68" s="12">
        <v>5.6</v>
      </c>
      <c r="K68" s="13">
        <v>27.1</v>
      </c>
    </row>
    <row r="69" spans="1:11" ht="14" customHeight="1" x14ac:dyDescent="0.35">
      <c r="A69" s="9" t="s">
        <v>114</v>
      </c>
      <c r="B69" s="10">
        <v>6760014</v>
      </c>
      <c r="C69" s="10">
        <v>2846570</v>
      </c>
      <c r="D69" s="10">
        <v>3913443</v>
      </c>
      <c r="E69" s="10">
        <v>656116</v>
      </c>
      <c r="F69" s="10">
        <v>3257327</v>
      </c>
      <c r="G69" s="11">
        <v>59.9</v>
      </c>
      <c r="H69" s="11">
        <v>25.2</v>
      </c>
      <c r="I69" s="11">
        <v>34.700000000000003</v>
      </c>
      <c r="J69" s="12">
        <v>5.8</v>
      </c>
      <c r="K69" s="13">
        <v>28.9</v>
      </c>
    </row>
    <row r="70" spans="1:11" ht="14" customHeight="1" x14ac:dyDescent="0.35">
      <c r="A70" s="9" t="s">
        <v>115</v>
      </c>
      <c r="B70" s="10">
        <v>7354657</v>
      </c>
      <c r="C70" s="10">
        <v>3059113</v>
      </c>
      <c r="D70" s="10">
        <v>4295544</v>
      </c>
      <c r="E70" s="10">
        <v>700341</v>
      </c>
      <c r="F70" s="10">
        <v>3595203</v>
      </c>
      <c r="G70" s="11">
        <v>61.1</v>
      </c>
      <c r="H70" s="11">
        <v>25.4</v>
      </c>
      <c r="I70" s="11">
        <v>35.700000000000003</v>
      </c>
      <c r="J70" s="12">
        <v>5.8</v>
      </c>
      <c r="K70" s="13">
        <v>29.9</v>
      </c>
    </row>
    <row r="71" spans="1:11" ht="14" customHeight="1" x14ac:dyDescent="0.35">
      <c r="A71" s="9" t="s">
        <v>116</v>
      </c>
      <c r="B71" s="10">
        <v>7905300</v>
      </c>
      <c r="C71" s="10">
        <v>3313088</v>
      </c>
      <c r="D71" s="10">
        <v>4592212</v>
      </c>
      <c r="E71" s="10">
        <v>736360</v>
      </c>
      <c r="F71" s="10">
        <v>3855852</v>
      </c>
      <c r="G71" s="11">
        <v>61.6</v>
      </c>
      <c r="H71" s="11">
        <v>25.8</v>
      </c>
      <c r="I71" s="11">
        <v>35.799999999999997</v>
      </c>
      <c r="J71" s="12">
        <v>5.7</v>
      </c>
      <c r="K71" s="13">
        <v>30</v>
      </c>
    </row>
    <row r="72" spans="1:11" ht="14" customHeight="1" x14ac:dyDescent="0.35">
      <c r="A72" s="9" t="s">
        <v>117</v>
      </c>
      <c r="B72" s="10">
        <v>8451350</v>
      </c>
      <c r="C72" s="10">
        <v>3622378</v>
      </c>
      <c r="D72" s="10">
        <v>4828972</v>
      </c>
      <c r="E72" s="10">
        <v>768924</v>
      </c>
      <c r="F72" s="10">
        <v>4060048</v>
      </c>
      <c r="G72" s="11">
        <v>62</v>
      </c>
      <c r="H72" s="11">
        <v>26.6</v>
      </c>
      <c r="I72" s="11">
        <v>35.4</v>
      </c>
      <c r="J72" s="12">
        <v>5.6</v>
      </c>
      <c r="K72" s="13">
        <v>29.8</v>
      </c>
    </row>
    <row r="73" spans="1:11" ht="14" customHeight="1" x14ac:dyDescent="0.35">
      <c r="A73" s="9" t="s">
        <v>118</v>
      </c>
      <c r="B73" s="10">
        <v>8950744</v>
      </c>
      <c r="C73" s="10">
        <v>3915615</v>
      </c>
      <c r="D73" s="10">
        <v>5035129</v>
      </c>
      <c r="E73" s="10">
        <v>779632</v>
      </c>
      <c r="F73" s="10">
        <v>4255497</v>
      </c>
      <c r="G73" s="11">
        <v>62.6</v>
      </c>
      <c r="H73" s="11">
        <v>27.4</v>
      </c>
      <c r="I73" s="11">
        <v>35.200000000000003</v>
      </c>
      <c r="J73" s="12">
        <v>5.4</v>
      </c>
      <c r="K73" s="13">
        <v>29.7</v>
      </c>
    </row>
    <row r="74" spans="1:11" ht="14" customHeight="1" x14ac:dyDescent="0.35">
      <c r="A74" s="9" t="s">
        <v>119</v>
      </c>
      <c r="B74" s="10">
        <v>9986082</v>
      </c>
      <c r="C74" s="10">
        <v>4183032</v>
      </c>
      <c r="D74" s="10">
        <v>5803050</v>
      </c>
      <c r="E74" s="10">
        <v>491127</v>
      </c>
      <c r="F74" s="10">
        <v>5311923</v>
      </c>
      <c r="G74" s="11">
        <v>67.5</v>
      </c>
      <c r="H74" s="11">
        <v>28.3</v>
      </c>
      <c r="I74" s="11">
        <v>39.200000000000003</v>
      </c>
      <c r="J74" s="12">
        <v>3.3</v>
      </c>
      <c r="K74" s="13">
        <v>35.9</v>
      </c>
    </row>
    <row r="75" spans="1:11" ht="14" customHeight="1" x14ac:dyDescent="0.35">
      <c r="A75" s="9" t="s">
        <v>120</v>
      </c>
      <c r="B75" s="10">
        <v>11875851</v>
      </c>
      <c r="C75" s="10">
        <v>4331144</v>
      </c>
      <c r="D75" s="10">
        <v>7544707</v>
      </c>
      <c r="E75" s="10">
        <v>769160</v>
      </c>
      <c r="F75" s="10">
        <v>6775547</v>
      </c>
      <c r="G75" s="11">
        <v>82.1</v>
      </c>
      <c r="H75" s="11">
        <v>29.9</v>
      </c>
      <c r="I75" s="11">
        <v>52.2</v>
      </c>
      <c r="J75" s="12">
        <v>5.3</v>
      </c>
      <c r="K75" s="13">
        <v>46.8</v>
      </c>
    </row>
    <row r="76" spans="1:11" ht="14" customHeight="1" x14ac:dyDescent="0.35">
      <c r="A76" s="9" t="s">
        <v>121</v>
      </c>
      <c r="B76" s="10">
        <v>13528807</v>
      </c>
      <c r="C76" s="10">
        <v>4509926</v>
      </c>
      <c r="D76" s="10">
        <v>9018882</v>
      </c>
      <c r="E76" s="10">
        <v>811669</v>
      </c>
      <c r="F76" s="10">
        <v>8207213</v>
      </c>
      <c r="G76" s="11">
        <v>90.9</v>
      </c>
      <c r="H76" s="11">
        <v>30.3</v>
      </c>
      <c r="I76" s="11">
        <v>60.6</v>
      </c>
      <c r="J76" s="12">
        <v>5.5</v>
      </c>
      <c r="K76" s="13">
        <v>55.1</v>
      </c>
    </row>
    <row r="77" spans="1:11" ht="14" customHeight="1" x14ac:dyDescent="0.35">
      <c r="A77" s="9" t="s">
        <v>122</v>
      </c>
      <c r="B77" s="10">
        <v>14764222</v>
      </c>
      <c r="C77" s="10">
        <v>4636035</v>
      </c>
      <c r="D77" s="10">
        <v>10128187</v>
      </c>
      <c r="E77" s="10">
        <v>1664660</v>
      </c>
      <c r="F77" s="10">
        <v>8463527</v>
      </c>
      <c r="G77" s="11">
        <v>95.5</v>
      </c>
      <c r="H77" s="11">
        <v>30</v>
      </c>
      <c r="I77" s="11">
        <v>65.5</v>
      </c>
      <c r="J77" s="12">
        <v>10.8</v>
      </c>
      <c r="K77" s="13">
        <v>54.7</v>
      </c>
    </row>
    <row r="78" spans="1:11" ht="14" customHeight="1" x14ac:dyDescent="0.35">
      <c r="A78" s="9" t="s">
        <v>123</v>
      </c>
      <c r="B78" s="10">
        <v>16050921</v>
      </c>
      <c r="C78" s="10">
        <v>4769790</v>
      </c>
      <c r="D78" s="10">
        <v>11281131</v>
      </c>
      <c r="E78" s="10">
        <v>1645285</v>
      </c>
      <c r="F78" s="10">
        <v>9635846</v>
      </c>
      <c r="G78" s="11">
        <v>99.6</v>
      </c>
      <c r="H78" s="11">
        <v>29.6</v>
      </c>
      <c r="I78" s="11">
        <v>70</v>
      </c>
      <c r="J78" s="12">
        <v>10.199999999999999</v>
      </c>
      <c r="K78" s="13">
        <v>59.8</v>
      </c>
    </row>
    <row r="79" spans="1:11" ht="14" customHeight="1" x14ac:dyDescent="0.35">
      <c r="A79" s="9" t="s">
        <v>124</v>
      </c>
      <c r="B79" s="10">
        <v>16719434</v>
      </c>
      <c r="C79" s="10">
        <v>4736721</v>
      </c>
      <c r="D79" s="10">
        <v>11982713</v>
      </c>
      <c r="E79" s="10">
        <v>2072283</v>
      </c>
      <c r="F79" s="10">
        <v>9910430</v>
      </c>
      <c r="G79" s="11">
        <v>100.2</v>
      </c>
      <c r="H79" s="11">
        <v>28.4</v>
      </c>
      <c r="I79" s="11">
        <v>71.8</v>
      </c>
      <c r="J79" s="12">
        <v>12.4</v>
      </c>
      <c r="K79" s="13">
        <v>59.4</v>
      </c>
    </row>
    <row r="80" spans="1:11" ht="14" customHeight="1" x14ac:dyDescent="0.35">
      <c r="A80" s="9" t="s">
        <v>125</v>
      </c>
      <c r="B80" s="10">
        <v>17794483</v>
      </c>
      <c r="C80" s="10">
        <v>5014584</v>
      </c>
      <c r="D80" s="10">
        <v>12779899</v>
      </c>
      <c r="E80" s="10">
        <v>2451743</v>
      </c>
      <c r="F80" s="10">
        <v>10328156</v>
      </c>
      <c r="G80" s="11">
        <v>102.1</v>
      </c>
      <c r="H80" s="11">
        <v>28.8</v>
      </c>
      <c r="I80" s="11">
        <v>73.3</v>
      </c>
      <c r="J80" s="12">
        <v>14.1</v>
      </c>
      <c r="K80" s="13">
        <v>59.3</v>
      </c>
    </row>
    <row r="81" spans="1:11" ht="14" customHeight="1" x14ac:dyDescent="0.35">
      <c r="A81" s="9" t="s">
        <v>126</v>
      </c>
      <c r="B81" s="10">
        <v>18120106</v>
      </c>
      <c r="C81" s="10">
        <v>5003414</v>
      </c>
      <c r="D81" s="10">
        <v>13116692</v>
      </c>
      <c r="E81" s="10">
        <v>2461947</v>
      </c>
      <c r="F81" s="10">
        <v>10654745</v>
      </c>
      <c r="G81" s="11">
        <v>99.8</v>
      </c>
      <c r="H81" s="11">
        <v>27.5</v>
      </c>
      <c r="I81" s="11">
        <v>72.2</v>
      </c>
      <c r="J81" s="12">
        <v>13.6</v>
      </c>
      <c r="K81" s="13">
        <v>58.7</v>
      </c>
    </row>
    <row r="82" spans="1:11" ht="14" customHeight="1" x14ac:dyDescent="0.35">
      <c r="A82" s="9" t="s">
        <v>127</v>
      </c>
      <c r="B82" s="10">
        <v>19539450</v>
      </c>
      <c r="C82" s="10">
        <v>5371826</v>
      </c>
      <c r="D82" s="10">
        <v>14167624</v>
      </c>
      <c r="E82" s="10">
        <v>2463456</v>
      </c>
      <c r="F82" s="10">
        <v>11704168</v>
      </c>
      <c r="G82" s="11">
        <v>104.8</v>
      </c>
      <c r="H82" s="11">
        <v>28.8</v>
      </c>
      <c r="I82" s="11">
        <v>76</v>
      </c>
      <c r="J82" s="12">
        <v>13.2</v>
      </c>
      <c r="K82" s="13">
        <v>62.8</v>
      </c>
    </row>
    <row r="83" spans="1:11" ht="14" customHeight="1" x14ac:dyDescent="0.35">
      <c r="A83" s="9" t="s">
        <v>128</v>
      </c>
      <c r="B83" s="10">
        <v>20205704</v>
      </c>
      <c r="C83" s="10">
        <v>5540265</v>
      </c>
      <c r="D83" s="10">
        <v>14665439</v>
      </c>
      <c r="E83" s="10">
        <v>2465418</v>
      </c>
      <c r="F83" s="10">
        <v>12200021</v>
      </c>
      <c r="G83" s="11">
        <v>104.3</v>
      </c>
      <c r="H83" s="11">
        <v>28.6</v>
      </c>
      <c r="I83" s="11">
        <v>75.7</v>
      </c>
      <c r="J83" s="12">
        <v>12.7</v>
      </c>
      <c r="K83" s="13">
        <v>63</v>
      </c>
    </row>
    <row r="84" spans="1:11" ht="14" customHeight="1" x14ac:dyDescent="0.35">
      <c r="A84" s="9" t="s">
        <v>129</v>
      </c>
      <c r="B84" s="10">
        <v>21462277</v>
      </c>
      <c r="C84" s="10">
        <v>5712710</v>
      </c>
      <c r="D84" s="10">
        <v>15749567</v>
      </c>
      <c r="E84" s="10">
        <v>2313209</v>
      </c>
      <c r="F84" s="10">
        <v>13436358</v>
      </c>
      <c r="G84" s="11">
        <v>105</v>
      </c>
      <c r="H84" s="11">
        <v>28</v>
      </c>
      <c r="I84" s="11">
        <v>77.099999999999994</v>
      </c>
      <c r="J84" s="12">
        <v>11.3</v>
      </c>
      <c r="K84" s="13">
        <v>65.7</v>
      </c>
    </row>
    <row r="85" spans="1:11" ht="14" customHeight="1" x14ac:dyDescent="0.35">
      <c r="A85" s="9" t="s">
        <v>130</v>
      </c>
      <c r="B85" s="10">
        <v>22669466</v>
      </c>
      <c r="C85" s="10">
        <v>5868766</v>
      </c>
      <c r="D85" s="10">
        <v>16800700</v>
      </c>
      <c r="E85" s="10">
        <v>2113329</v>
      </c>
      <c r="F85" s="10">
        <v>14687371</v>
      </c>
      <c r="G85" s="11">
        <v>106.6</v>
      </c>
      <c r="H85" s="11">
        <v>27.6</v>
      </c>
      <c r="I85" s="11">
        <v>79</v>
      </c>
      <c r="J85" s="12">
        <v>9.9</v>
      </c>
      <c r="K85" s="13">
        <v>69</v>
      </c>
    </row>
    <row r="86" spans="1:11" ht="14" customHeight="1" x14ac:dyDescent="0.35">
      <c r="A86" s="9" t="s">
        <v>131</v>
      </c>
      <c r="B86" s="10">
        <v>26902455</v>
      </c>
      <c r="C86" s="10">
        <v>5885786</v>
      </c>
      <c r="D86" s="10">
        <v>21016669</v>
      </c>
      <c r="E86" s="10">
        <v>4445477</v>
      </c>
      <c r="F86" s="10">
        <v>16571192</v>
      </c>
      <c r="G86" s="11">
        <v>126.3</v>
      </c>
      <c r="H86" s="11">
        <v>27.6</v>
      </c>
      <c r="I86" s="11">
        <v>98.7</v>
      </c>
      <c r="J86" s="12">
        <v>20.9</v>
      </c>
      <c r="K86" s="13">
        <v>77.8</v>
      </c>
    </row>
    <row r="87" spans="1:11" ht="14" customHeight="1" x14ac:dyDescent="0.35">
      <c r="A87" s="9" t="s">
        <v>132</v>
      </c>
      <c r="B87" s="10">
        <v>28385562</v>
      </c>
      <c r="C87" s="10">
        <v>6101522</v>
      </c>
      <c r="D87" s="10">
        <v>22284040</v>
      </c>
      <c r="E87" s="10">
        <v>5433156</v>
      </c>
      <c r="F87" s="10">
        <v>16850884</v>
      </c>
      <c r="G87" s="11">
        <v>123.8</v>
      </c>
      <c r="H87" s="11">
        <v>26.6</v>
      </c>
      <c r="I87" s="11">
        <v>97.2</v>
      </c>
      <c r="J87" s="12">
        <v>23.7</v>
      </c>
      <c r="K87" s="13">
        <v>73.5</v>
      </c>
    </row>
    <row r="88" spans="1:11" ht="14" customHeight="1" x14ac:dyDescent="0.35">
      <c r="A88" s="9" t="s">
        <v>133</v>
      </c>
      <c r="B88" s="10">
        <v>30838586</v>
      </c>
      <c r="C88" s="10">
        <v>6585141</v>
      </c>
      <c r="D88" s="10">
        <v>24253445</v>
      </c>
      <c r="E88" s="10">
        <v>5634940</v>
      </c>
      <c r="F88" s="10">
        <v>18618505</v>
      </c>
      <c r="G88" s="11">
        <v>121.9</v>
      </c>
      <c r="H88" s="11">
        <v>26</v>
      </c>
      <c r="I88" s="11">
        <v>95.8</v>
      </c>
      <c r="J88" s="12">
        <v>22.3</v>
      </c>
      <c r="K88" s="13">
        <v>73.599999999999994</v>
      </c>
    </row>
    <row r="89" spans="1:11" ht="14" customHeight="1" x14ac:dyDescent="0.35">
      <c r="A89" s="9" t="s">
        <v>134</v>
      </c>
      <c r="B89" s="10">
        <v>32988990</v>
      </c>
      <c r="C89" s="10">
        <v>6753388</v>
      </c>
      <c r="D89" s="10">
        <v>26235602</v>
      </c>
      <c r="E89" s="10">
        <v>4952914</v>
      </c>
      <c r="F89" s="10">
        <v>21282688</v>
      </c>
      <c r="G89" s="11">
        <v>122.3</v>
      </c>
      <c r="H89" s="11">
        <v>25</v>
      </c>
      <c r="I89" s="11">
        <v>97.2</v>
      </c>
      <c r="J89" s="12">
        <v>18.399999999999999</v>
      </c>
      <c r="K89" s="13">
        <v>78.900000000000006</v>
      </c>
    </row>
    <row r="90" spans="1:11" ht="14" customHeight="1" x14ac:dyDescent="0.35">
      <c r="A90" s="9" t="s">
        <v>135</v>
      </c>
      <c r="B90" s="10">
        <v>35107906</v>
      </c>
      <c r="C90" s="10">
        <v>6951721</v>
      </c>
      <c r="D90" s="10">
        <v>28156185</v>
      </c>
      <c r="E90" s="10" t="s">
        <v>136</v>
      </c>
      <c r="F90" s="10" t="s">
        <v>136</v>
      </c>
      <c r="G90" s="11">
        <v>124.3</v>
      </c>
      <c r="H90" s="11">
        <v>24.6</v>
      </c>
      <c r="I90" s="11">
        <v>99.6</v>
      </c>
      <c r="J90" s="12" t="s">
        <v>136</v>
      </c>
      <c r="K90" s="13" t="s">
        <v>136</v>
      </c>
    </row>
    <row r="91" spans="1:11" ht="14" customHeight="1" x14ac:dyDescent="0.35">
      <c r="A91" s="9" t="s">
        <v>137</v>
      </c>
      <c r="B91" s="10">
        <v>37096435</v>
      </c>
      <c r="C91" s="10">
        <v>7112662</v>
      </c>
      <c r="D91" s="10">
        <v>29983773</v>
      </c>
      <c r="E91" s="10" t="s">
        <v>136</v>
      </c>
      <c r="F91" s="10" t="s">
        <v>136</v>
      </c>
      <c r="G91" s="11">
        <v>126.4</v>
      </c>
      <c r="H91" s="11">
        <v>24.2</v>
      </c>
      <c r="I91" s="11">
        <v>102.2</v>
      </c>
      <c r="J91" s="12" t="s">
        <v>136</v>
      </c>
      <c r="K91" s="13" t="s">
        <v>136</v>
      </c>
    </row>
    <row r="92" spans="1:11" ht="14" customHeight="1" x14ac:dyDescent="0.35">
      <c r="A92" s="9" t="s">
        <v>138</v>
      </c>
      <c r="B92" s="10">
        <v>39039573</v>
      </c>
      <c r="C92" s="10">
        <v>7400198</v>
      </c>
      <c r="D92" s="10">
        <v>31639375</v>
      </c>
      <c r="E92" s="10" t="s">
        <v>136</v>
      </c>
      <c r="F92" s="10" t="s">
        <v>136</v>
      </c>
      <c r="G92" s="11">
        <v>127.8</v>
      </c>
      <c r="H92" s="11">
        <v>24.2</v>
      </c>
      <c r="I92" s="11">
        <v>103.6</v>
      </c>
      <c r="J92" s="12" t="s">
        <v>136</v>
      </c>
      <c r="K92" s="13" t="s">
        <v>136</v>
      </c>
    </row>
    <row r="93" spans="1:11" ht="14" customHeight="1" x14ac:dyDescent="0.35">
      <c r="A93" s="9" t="s">
        <v>139</v>
      </c>
      <c r="B93" s="10">
        <v>40787548</v>
      </c>
      <c r="C93" s="10">
        <v>7537996</v>
      </c>
      <c r="D93" s="10">
        <v>33249552</v>
      </c>
      <c r="E93" s="10" t="s">
        <v>136</v>
      </c>
      <c r="F93" s="10" t="s">
        <v>136</v>
      </c>
      <c r="G93" s="11">
        <v>128.19999999999999</v>
      </c>
      <c r="H93" s="11">
        <v>23.7</v>
      </c>
      <c r="I93" s="11">
        <v>104.5</v>
      </c>
      <c r="J93" s="12" t="s">
        <v>136</v>
      </c>
      <c r="K93" s="13" t="s">
        <v>136</v>
      </c>
    </row>
    <row r="94" spans="1:11" ht="14" customHeight="1" x14ac:dyDescent="0.35">
      <c r="A94" s="9" t="s">
        <v>140</v>
      </c>
      <c r="B94" s="10">
        <v>42460859</v>
      </c>
      <c r="C94" s="10">
        <v>7568718</v>
      </c>
      <c r="D94" s="10">
        <v>34892140</v>
      </c>
      <c r="E94" s="10" t="s">
        <v>136</v>
      </c>
      <c r="F94" s="10" t="s">
        <v>136</v>
      </c>
      <c r="G94" s="11">
        <v>128.19999999999999</v>
      </c>
      <c r="H94" s="11">
        <v>22.8</v>
      </c>
      <c r="I94" s="11">
        <v>105.3</v>
      </c>
      <c r="J94" s="12" t="s">
        <v>136</v>
      </c>
      <c r="K94" s="13" t="s">
        <v>136</v>
      </c>
    </row>
    <row r="95" spans="1:11" ht="14" customHeight="1" x14ac:dyDescent="0.35">
      <c r="A95" s="9" t="s">
        <v>141</v>
      </c>
      <c r="B95" s="10">
        <v>44164930</v>
      </c>
      <c r="C95" s="10">
        <v>7723812</v>
      </c>
      <c r="D95" s="10">
        <v>36441118</v>
      </c>
      <c r="E95" s="10" t="s">
        <v>136</v>
      </c>
      <c r="F95" s="10" t="s">
        <v>136</v>
      </c>
      <c r="G95" s="11">
        <v>128</v>
      </c>
      <c r="H95" s="11">
        <v>22.4</v>
      </c>
      <c r="I95" s="11">
        <v>105.6</v>
      </c>
      <c r="J95" s="12" t="s">
        <v>136</v>
      </c>
      <c r="K95" s="13" t="s">
        <v>136</v>
      </c>
    </row>
    <row r="96" spans="1:11" ht="14.5" customHeight="1" x14ac:dyDescent="0.35">
      <c r="A96" s="52" t="s">
        <v>142</v>
      </c>
      <c r="B96" s="52"/>
      <c r="C96" s="52"/>
      <c r="D96" s="52"/>
      <c r="E96" s="52"/>
      <c r="F96" s="52"/>
      <c r="G96" s="52"/>
      <c r="H96" s="52"/>
      <c r="I96" s="52"/>
      <c r="J96" s="52"/>
      <c r="K96" s="52"/>
    </row>
  </sheetData>
  <mergeCells count="11">
    <mergeCell ref="A96:K96"/>
    <mergeCell ref="A1:K1"/>
    <mergeCell ref="A2:A4"/>
    <mergeCell ref="B2:F2"/>
    <mergeCell ref="G2:K2"/>
    <mergeCell ref="B3:B4"/>
    <mergeCell ref="C3:C4"/>
    <mergeCell ref="D3:F3"/>
    <mergeCell ref="G3:G4"/>
    <mergeCell ref="H3:H4"/>
    <mergeCell ref="I3:K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0C924-B728-4F4C-9E4D-BB1FF0166783}">
  <dimension ref="A1:P97"/>
  <sheetViews>
    <sheetView workbookViewId="0">
      <selection activeCell="C11" sqref="C11:C14"/>
    </sheetView>
  </sheetViews>
  <sheetFormatPr defaultRowHeight="14.5" x14ac:dyDescent="0.35"/>
  <cols>
    <col min="1" max="1" width="13.6328125" customWidth="1"/>
    <col min="2" max="5" width="10.453125" customWidth="1"/>
    <col min="6" max="6" width="11.453125" customWidth="1"/>
    <col min="7" max="10" width="10.453125" customWidth="1"/>
    <col min="11" max="12" width="10.81640625" customWidth="1"/>
    <col min="13" max="15" width="10.453125" customWidth="1"/>
    <col min="16" max="16" width="11.453125" customWidth="1"/>
  </cols>
  <sheetData>
    <row r="1" spans="1:16" ht="20" customHeight="1" x14ac:dyDescent="0.35">
      <c r="A1" s="53" t="s">
        <v>155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14" customHeight="1" x14ac:dyDescent="0.35">
      <c r="A2" s="58" t="s">
        <v>156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14" customHeight="1" x14ac:dyDescent="0.35">
      <c r="A3" s="54" t="s">
        <v>157</v>
      </c>
      <c r="B3" s="54" t="s">
        <v>158</v>
      </c>
      <c r="C3" s="54" t="s">
        <v>159</v>
      </c>
      <c r="D3" s="55" t="s">
        <v>160</v>
      </c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ht="34" customHeight="1" x14ac:dyDescent="0.35">
      <c r="A4" s="54"/>
      <c r="B4" s="54"/>
      <c r="C4" s="54"/>
      <c r="D4" s="49" t="s">
        <v>13</v>
      </c>
      <c r="E4" s="49" t="s">
        <v>161</v>
      </c>
      <c r="F4" s="49" t="s">
        <v>162</v>
      </c>
      <c r="G4" s="49" t="s">
        <v>163</v>
      </c>
      <c r="H4" s="49"/>
      <c r="I4" s="49"/>
      <c r="J4" s="51" t="s">
        <v>164</v>
      </c>
      <c r="K4" s="59" t="s">
        <v>165</v>
      </c>
      <c r="L4" s="59" t="s">
        <v>166</v>
      </c>
      <c r="M4" s="59" t="s">
        <v>167</v>
      </c>
      <c r="N4" s="59" t="s">
        <v>168</v>
      </c>
      <c r="O4" s="59"/>
      <c r="P4" s="59"/>
    </row>
    <row r="5" spans="1:16" ht="36" customHeight="1" x14ac:dyDescent="0.35">
      <c r="A5" s="54"/>
      <c r="B5" s="54"/>
      <c r="C5" s="54"/>
      <c r="D5" s="49"/>
      <c r="E5" s="49"/>
      <c r="F5" s="49"/>
      <c r="G5" s="7" t="s">
        <v>13</v>
      </c>
      <c r="H5" s="8" t="s">
        <v>169</v>
      </c>
      <c r="I5" s="6" t="s">
        <v>170</v>
      </c>
      <c r="J5" s="51"/>
      <c r="K5" s="59"/>
      <c r="L5" s="59"/>
      <c r="M5" s="59"/>
      <c r="N5" s="18" t="s">
        <v>13</v>
      </c>
      <c r="O5" s="18" t="s">
        <v>171</v>
      </c>
      <c r="P5" s="18" t="s">
        <v>172</v>
      </c>
    </row>
    <row r="6" spans="1:16" ht="15" customHeight="1" x14ac:dyDescent="0.35">
      <c r="A6" s="15" t="s">
        <v>16</v>
      </c>
      <c r="B6" s="11">
        <v>98.2</v>
      </c>
      <c r="C6" s="19">
        <v>7.1800000000000003E-2</v>
      </c>
      <c r="D6" s="19">
        <v>6.0999999999999999E-2</v>
      </c>
      <c r="E6" s="19">
        <v>5.8900000000000001E-2</v>
      </c>
      <c r="F6" s="19">
        <v>6.1499999999999999E-2</v>
      </c>
      <c r="G6" s="19">
        <v>6.9900000000000004E-2</v>
      </c>
      <c r="H6" s="19">
        <v>6.9900000000000004E-2</v>
      </c>
      <c r="I6" s="19">
        <v>6.9900000000000004E-2</v>
      </c>
      <c r="J6" s="20">
        <v>4.2799999999999998E-2</v>
      </c>
      <c r="K6" s="21">
        <v>7.1800000000000003E-2</v>
      </c>
      <c r="L6" s="21">
        <v>4.0300000000000002E-2</v>
      </c>
      <c r="M6" s="21">
        <v>5.7799999999999997E-2</v>
      </c>
      <c r="N6" s="21">
        <v>0.13339999999999999</v>
      </c>
      <c r="O6" s="21">
        <v>0.1399</v>
      </c>
      <c r="P6" s="21">
        <v>0.1308</v>
      </c>
    </row>
    <row r="7" spans="1:16" ht="15" customHeight="1" x14ac:dyDescent="0.35">
      <c r="A7" s="15" t="s">
        <v>17</v>
      </c>
      <c r="B7" s="11">
        <v>116.2</v>
      </c>
      <c r="C7" s="19">
        <v>7.4499999999999997E-2</v>
      </c>
      <c r="D7" s="19">
        <v>6.8400000000000002E-2</v>
      </c>
      <c r="E7" s="19">
        <v>7.2700000000000001E-2</v>
      </c>
      <c r="F7" s="19">
        <v>6.4899999999999999E-2</v>
      </c>
      <c r="G7" s="19">
        <v>7.2400000000000006E-2</v>
      </c>
      <c r="H7" s="19">
        <v>7.2400000000000006E-2</v>
      </c>
      <c r="I7" s="19">
        <v>7.2400000000000006E-2</v>
      </c>
      <c r="J7" s="20">
        <v>3.8699999999999998E-2</v>
      </c>
      <c r="K7" s="21">
        <v>7.4499999999999997E-2</v>
      </c>
      <c r="L7" s="21">
        <v>0.04</v>
      </c>
      <c r="M7" s="21">
        <v>5.91E-2</v>
      </c>
      <c r="N7" s="21">
        <v>0.14480000000000001</v>
      </c>
      <c r="O7" s="21">
        <v>0.14829999999999999</v>
      </c>
      <c r="P7" s="21">
        <v>0.13700000000000001</v>
      </c>
    </row>
    <row r="8" spans="1:16" ht="15" customHeight="1" x14ac:dyDescent="0.35">
      <c r="A8" s="15" t="s">
        <v>18</v>
      </c>
      <c r="B8" s="11">
        <v>147.69999999999999</v>
      </c>
      <c r="C8" s="19">
        <v>0.08</v>
      </c>
      <c r="D8" s="19">
        <v>7.8200000000000006E-2</v>
      </c>
      <c r="E8" s="19">
        <v>8.9200000000000002E-2</v>
      </c>
      <c r="F8" s="19">
        <v>5.8500000000000003E-2</v>
      </c>
      <c r="G8" s="19">
        <v>7.9200000000000007E-2</v>
      </c>
      <c r="H8" s="19">
        <v>7.9200000000000007E-2</v>
      </c>
      <c r="I8" s="19">
        <v>7.9200000000000007E-2</v>
      </c>
      <c r="J8" s="20">
        <v>3.7900000000000003E-2</v>
      </c>
      <c r="K8" s="21">
        <v>0.08</v>
      </c>
      <c r="L8" s="21">
        <v>4.2999999999999997E-2</v>
      </c>
      <c r="M8" s="21">
        <v>5.0700000000000002E-2</v>
      </c>
      <c r="N8" s="21">
        <v>0.152</v>
      </c>
      <c r="O8" s="21">
        <v>0.15229999999999999</v>
      </c>
      <c r="P8" s="21">
        <v>0.1477</v>
      </c>
    </row>
    <row r="9" spans="1:16" ht="15" customHeight="1" x14ac:dyDescent="0.35">
      <c r="A9" s="15" t="s">
        <v>19</v>
      </c>
      <c r="B9" s="11">
        <v>184.6</v>
      </c>
      <c r="C9" s="19">
        <v>8.5199999999999998E-2</v>
      </c>
      <c r="D9" s="19">
        <v>8.7099999999999997E-2</v>
      </c>
      <c r="E9" s="19">
        <v>9.5899999999999999E-2</v>
      </c>
      <c r="F9" s="19">
        <v>5.7500000000000002E-2</v>
      </c>
      <c r="G9" s="19">
        <v>8.77E-2</v>
      </c>
      <c r="H9" s="19">
        <v>8.77E-2</v>
      </c>
      <c r="I9" s="19">
        <v>8.77E-2</v>
      </c>
      <c r="J9" s="20">
        <v>4.0300000000000002E-2</v>
      </c>
      <c r="K9" s="21">
        <v>8.5199999999999998E-2</v>
      </c>
      <c r="L9" s="21">
        <v>4.7100000000000003E-2</v>
      </c>
      <c r="M9" s="21">
        <v>4.9500000000000002E-2</v>
      </c>
      <c r="N9" s="21">
        <v>0.14910000000000001</v>
      </c>
      <c r="O9" s="21">
        <v>0.14910000000000001</v>
      </c>
      <c r="P9" s="21">
        <v>0.15060000000000001</v>
      </c>
    </row>
    <row r="10" spans="1:16" ht="15" customHeight="1" x14ac:dyDescent="0.35">
      <c r="A10" s="15" t="s">
        <v>20</v>
      </c>
      <c r="B10" s="11">
        <v>213.8</v>
      </c>
      <c r="C10" s="19">
        <v>8.8300000000000003E-2</v>
      </c>
      <c r="D10" s="19">
        <v>8.0100000000000005E-2</v>
      </c>
      <c r="E10" s="19">
        <v>8.3799999999999999E-2</v>
      </c>
      <c r="F10" s="19">
        <v>6.2199999999999998E-2</v>
      </c>
      <c r="G10" s="19">
        <v>9.4200000000000006E-2</v>
      </c>
      <c r="H10" s="19">
        <v>9.4200000000000006E-2</v>
      </c>
      <c r="I10" s="19">
        <v>9.4200000000000006E-2</v>
      </c>
      <c r="J10" s="20">
        <v>4.2500000000000003E-2</v>
      </c>
      <c r="K10" s="21">
        <v>8.8300000000000003E-2</v>
      </c>
      <c r="L10" s="21">
        <v>5.1900000000000002E-2</v>
      </c>
      <c r="M10" s="21">
        <v>5.28E-2</v>
      </c>
      <c r="N10" s="21">
        <v>0.1447</v>
      </c>
      <c r="O10" s="21">
        <v>0.1447</v>
      </c>
      <c r="P10" s="21">
        <v>0.15740000000000001</v>
      </c>
    </row>
    <row r="11" spans="1:16" ht="15" customHeight="1" x14ac:dyDescent="0.35">
      <c r="A11" s="15" t="s">
        <v>21</v>
      </c>
      <c r="B11" s="11">
        <v>226.4</v>
      </c>
      <c r="C11" s="19">
        <v>9.0399999999999994E-2</v>
      </c>
      <c r="D11" s="19">
        <v>7.5600000000000001E-2</v>
      </c>
      <c r="E11" s="19">
        <v>7.6100000000000001E-2</v>
      </c>
      <c r="F11" s="19">
        <v>7.1900000000000006E-2</v>
      </c>
      <c r="G11" s="19">
        <v>9.9000000000000005E-2</v>
      </c>
      <c r="H11" s="19">
        <v>9.9000000000000005E-2</v>
      </c>
      <c r="I11" s="19">
        <v>9.8699999999999996E-2</v>
      </c>
      <c r="J11" s="20">
        <v>4.2900000000000001E-2</v>
      </c>
      <c r="K11" s="21">
        <v>9.0399999999999994E-2</v>
      </c>
      <c r="L11" s="21">
        <v>5.4699999999999999E-2</v>
      </c>
      <c r="M11" s="21">
        <v>5.6099999999999997E-2</v>
      </c>
      <c r="N11" s="21">
        <v>0.1351</v>
      </c>
      <c r="O11" s="21">
        <v>0.13500000000000001</v>
      </c>
      <c r="P11" s="21">
        <v>0.1628</v>
      </c>
    </row>
    <row r="12" spans="1:16" ht="15" customHeight="1" x14ac:dyDescent="0.35">
      <c r="A12" s="15" t="s">
        <v>22</v>
      </c>
      <c r="B12" s="11">
        <v>228</v>
      </c>
      <c r="C12" s="19">
        <v>9.7299999999999998E-2</v>
      </c>
      <c r="D12" s="19">
        <v>7.5600000000000001E-2</v>
      </c>
      <c r="E12" s="19">
        <v>7.2400000000000006E-2</v>
      </c>
      <c r="F12" s="19">
        <v>8.9300000000000004E-2</v>
      </c>
      <c r="G12" s="19">
        <v>0.10440000000000001</v>
      </c>
      <c r="H12" s="19">
        <v>0.10440000000000001</v>
      </c>
      <c r="I12" s="19">
        <v>0.1042</v>
      </c>
      <c r="J12" s="20">
        <v>4.7399999999999998E-2</v>
      </c>
      <c r="K12" s="21">
        <v>9.7299999999999998E-2</v>
      </c>
      <c r="L12" s="21">
        <v>5.6899999999999999E-2</v>
      </c>
      <c r="M12" s="21">
        <v>6.1100000000000002E-2</v>
      </c>
      <c r="N12" s="21">
        <v>0.1371</v>
      </c>
      <c r="O12" s="21">
        <v>0.1368</v>
      </c>
      <c r="P12" s="21">
        <v>0.15390000000000001</v>
      </c>
    </row>
    <row r="13" spans="1:16" ht="15" customHeight="1" x14ac:dyDescent="0.35">
      <c r="A13" s="15" t="s">
        <v>23</v>
      </c>
      <c r="B13" s="11">
        <v>238.9</v>
      </c>
      <c r="C13" s="19">
        <v>0.1079</v>
      </c>
      <c r="D13" s="19">
        <v>8.4199999999999997E-2</v>
      </c>
      <c r="E13" s="19">
        <v>7.7799999999999994E-2</v>
      </c>
      <c r="F13" s="19">
        <v>8.8599999999999998E-2</v>
      </c>
      <c r="G13" s="19">
        <v>0.11219999999999999</v>
      </c>
      <c r="H13" s="19">
        <v>0.11219999999999999</v>
      </c>
      <c r="I13" s="19">
        <v>0.11210000000000001</v>
      </c>
      <c r="J13" s="20">
        <v>0.1169</v>
      </c>
      <c r="K13" s="21">
        <v>0.1079</v>
      </c>
      <c r="L13" s="21">
        <v>6.0299999999999999E-2</v>
      </c>
      <c r="M13" s="21">
        <v>6.2799999999999995E-2</v>
      </c>
      <c r="N13" s="21">
        <v>0.15240000000000001</v>
      </c>
      <c r="O13" s="21">
        <v>0.15229999999999999</v>
      </c>
      <c r="P13" s="21">
        <v>0.1527</v>
      </c>
    </row>
    <row r="14" spans="1:16" ht="15" customHeight="1" x14ac:dyDescent="0.35">
      <c r="A14" s="15" t="s">
        <v>24</v>
      </c>
      <c r="B14" s="11">
        <v>261.89999999999998</v>
      </c>
      <c r="C14" s="19">
        <v>0.1181</v>
      </c>
      <c r="D14" s="19">
        <v>8.7499999999999994E-2</v>
      </c>
      <c r="E14" s="19">
        <v>7.2900000000000006E-2</v>
      </c>
      <c r="F14" s="19">
        <v>9.5899999999999999E-2</v>
      </c>
      <c r="G14" s="19">
        <v>0.1225</v>
      </c>
      <c r="H14" s="19">
        <v>0.1225</v>
      </c>
      <c r="I14" s="19">
        <v>0.12239999999999999</v>
      </c>
      <c r="J14" s="20">
        <v>6.4600000000000005E-2</v>
      </c>
      <c r="K14" s="21">
        <v>0.1181</v>
      </c>
      <c r="L14" s="21">
        <v>6.5100000000000005E-2</v>
      </c>
      <c r="M14" s="21">
        <v>6.9099999999999995E-2</v>
      </c>
      <c r="N14" s="21">
        <v>0.1694</v>
      </c>
      <c r="O14" s="21">
        <v>0.1671</v>
      </c>
      <c r="P14" s="21">
        <v>0.1777</v>
      </c>
    </row>
    <row r="15" spans="1:16" ht="15" customHeight="1" x14ac:dyDescent="0.35">
      <c r="A15" s="15" t="s">
        <v>25</v>
      </c>
      <c r="B15" s="11">
        <v>276.5</v>
      </c>
      <c r="C15" s="19">
        <v>0.1221</v>
      </c>
      <c r="D15" s="19">
        <v>8.3900000000000002E-2</v>
      </c>
      <c r="E15" s="19">
        <v>7.2400000000000006E-2</v>
      </c>
      <c r="F15" s="19">
        <v>9.1399999999999995E-2</v>
      </c>
      <c r="G15" s="19">
        <v>0.1258</v>
      </c>
      <c r="H15" s="19">
        <v>0.1258</v>
      </c>
      <c r="I15" s="19">
        <v>0.12570000000000001</v>
      </c>
      <c r="J15" s="20">
        <v>6.8099999999999994E-2</v>
      </c>
      <c r="K15" s="21">
        <v>0.1221</v>
      </c>
      <c r="L15" s="21">
        <v>6.3299999999999995E-2</v>
      </c>
      <c r="M15" s="21">
        <v>6.7400000000000002E-2</v>
      </c>
      <c r="N15" s="21">
        <v>0.17760000000000001</v>
      </c>
      <c r="O15" s="21">
        <v>0.17599999999999999</v>
      </c>
      <c r="P15" s="21">
        <v>0.18129999999999999</v>
      </c>
    </row>
    <row r="16" spans="1:16" ht="15" customHeight="1" x14ac:dyDescent="0.35">
      <c r="A16" s="15" t="s">
        <v>26</v>
      </c>
      <c r="B16" s="11">
        <v>278.67500000000001</v>
      </c>
      <c r="C16" s="19">
        <v>0.12039999999999999</v>
      </c>
      <c r="D16" s="19">
        <v>8.8400000000000006E-2</v>
      </c>
      <c r="E16" s="19">
        <v>7.3200000000000001E-2</v>
      </c>
      <c r="F16" s="19">
        <v>9.8000000000000004E-2</v>
      </c>
      <c r="G16" s="19">
        <v>0.1242</v>
      </c>
      <c r="H16" s="19">
        <v>0.12429999999999999</v>
      </c>
      <c r="I16" s="19">
        <v>0.12379999999999999</v>
      </c>
      <c r="J16" s="20">
        <v>6.4500000000000002E-2</v>
      </c>
      <c r="K16" s="21">
        <v>0.12039999999999999</v>
      </c>
      <c r="L16" s="21">
        <v>6.6699999999999995E-2</v>
      </c>
      <c r="M16" s="21">
        <v>7.2099999999999997E-2</v>
      </c>
      <c r="N16" s="21">
        <v>0.17549999999999999</v>
      </c>
      <c r="O16" s="21">
        <v>0.17530000000000001</v>
      </c>
      <c r="P16" s="21">
        <v>0.1759</v>
      </c>
    </row>
    <row r="17" spans="1:16" ht="15" customHeight="1" x14ac:dyDescent="0.35">
      <c r="A17" s="15" t="s">
        <v>27</v>
      </c>
      <c r="B17" s="11">
        <v>327.05</v>
      </c>
      <c r="C17" s="19">
        <v>0.12690000000000001</v>
      </c>
      <c r="D17" s="19">
        <v>8.9499999999999996E-2</v>
      </c>
      <c r="E17" s="19">
        <v>7.7600000000000002E-2</v>
      </c>
      <c r="F17" s="19">
        <v>0.1071</v>
      </c>
      <c r="G17" s="19">
        <v>0.13120000000000001</v>
      </c>
      <c r="H17" s="19">
        <v>0.1313</v>
      </c>
      <c r="I17" s="19">
        <v>0.13070000000000001</v>
      </c>
      <c r="J17" s="20">
        <v>7.7200000000000005E-2</v>
      </c>
      <c r="K17" s="21">
        <v>0.12690000000000001</v>
      </c>
      <c r="L17" s="21">
        <v>6.5799999999999997E-2</v>
      </c>
      <c r="M17" s="21">
        <v>7.3700000000000002E-2</v>
      </c>
      <c r="N17" s="21">
        <v>0.18770000000000001</v>
      </c>
      <c r="O17" s="21">
        <v>0.1888</v>
      </c>
      <c r="P17" s="21">
        <v>0.18329999999999999</v>
      </c>
    </row>
    <row r="18" spans="1:16" ht="15" customHeight="1" x14ac:dyDescent="0.35">
      <c r="A18" s="15" t="s">
        <v>28</v>
      </c>
      <c r="B18" s="11">
        <v>357.1</v>
      </c>
      <c r="C18" s="19">
        <v>0.13200000000000001</v>
      </c>
      <c r="D18" s="19">
        <v>8.9700000000000002E-2</v>
      </c>
      <c r="E18" s="19">
        <v>8.0799999999999997E-2</v>
      </c>
      <c r="F18" s="19">
        <v>0.1174</v>
      </c>
      <c r="G18" s="19">
        <v>0.13639999999999999</v>
      </c>
      <c r="H18" s="19">
        <v>0.13639999999999999</v>
      </c>
      <c r="I18" s="19">
        <v>0.13589999999999999</v>
      </c>
      <c r="J18" s="20">
        <v>7.7399999999999997E-2</v>
      </c>
      <c r="K18" s="21">
        <v>0.13200000000000001</v>
      </c>
      <c r="L18" s="21">
        <v>7.0800000000000002E-2</v>
      </c>
      <c r="M18" s="21">
        <v>8.0399999999999999E-2</v>
      </c>
      <c r="N18" s="21">
        <v>0.19719999999999999</v>
      </c>
      <c r="O18" s="21">
        <v>0.19739999999999999</v>
      </c>
      <c r="P18" s="21">
        <v>0.19570000000000001</v>
      </c>
    </row>
    <row r="19" spans="1:16" ht="15" customHeight="1" x14ac:dyDescent="0.35">
      <c r="A19" s="15" t="s">
        <v>29</v>
      </c>
      <c r="B19" s="11">
        <v>382.05</v>
      </c>
      <c r="C19" s="19">
        <v>0.13439999999999999</v>
      </c>
      <c r="D19" s="19">
        <v>9.6500000000000002E-2</v>
      </c>
      <c r="E19" s="19">
        <v>8.9300000000000004E-2</v>
      </c>
      <c r="F19" s="19">
        <v>0.1181</v>
      </c>
      <c r="G19" s="19">
        <v>0.1384</v>
      </c>
      <c r="H19" s="19">
        <v>0.13850000000000001</v>
      </c>
      <c r="I19" s="19">
        <v>0.13800000000000001</v>
      </c>
      <c r="J19" s="20">
        <v>8.1199999999999994E-2</v>
      </c>
      <c r="K19" s="21">
        <v>0.13439999999999999</v>
      </c>
      <c r="L19" s="21">
        <v>7.4899999999999994E-2</v>
      </c>
      <c r="M19" s="21">
        <v>8.4500000000000006E-2</v>
      </c>
      <c r="N19" s="21">
        <v>0.19989999999999999</v>
      </c>
      <c r="O19" s="21">
        <v>0.19969999999999999</v>
      </c>
      <c r="P19" s="21">
        <v>0.20180000000000001</v>
      </c>
    </row>
    <row r="20" spans="1:16" ht="15" customHeight="1" x14ac:dyDescent="0.35">
      <c r="A20" s="15" t="s">
        <v>30</v>
      </c>
      <c r="B20" s="11">
        <v>387.15</v>
      </c>
      <c r="C20" s="19">
        <v>0.13600000000000001</v>
      </c>
      <c r="D20" s="19">
        <v>9.9699999999999997E-2</v>
      </c>
      <c r="E20" s="19">
        <v>9.0899999999999995E-2</v>
      </c>
      <c r="F20" s="19">
        <v>0.12790000000000001</v>
      </c>
      <c r="G20" s="19">
        <v>0.14019999999999999</v>
      </c>
      <c r="H20" s="19">
        <v>0.14019999999999999</v>
      </c>
      <c r="I20" s="19">
        <v>0.14000000000000001</v>
      </c>
      <c r="J20" s="20">
        <v>7.7799999999999994E-2</v>
      </c>
      <c r="K20" s="21">
        <v>0.13600000000000001</v>
      </c>
      <c r="L20" s="21">
        <v>7.7600000000000002E-2</v>
      </c>
      <c r="M20" s="21">
        <v>9.06E-2</v>
      </c>
      <c r="N20" s="21">
        <v>0.1981</v>
      </c>
      <c r="O20" s="21">
        <v>0.19789999999999999</v>
      </c>
      <c r="P20" s="21">
        <v>0.20030000000000001</v>
      </c>
    </row>
    <row r="21" spans="1:16" ht="15" customHeight="1" x14ac:dyDescent="0.35">
      <c r="A21" s="15" t="s">
        <v>31</v>
      </c>
      <c r="B21" s="11">
        <v>406.32499999999999</v>
      </c>
      <c r="C21" s="19">
        <v>0.13700000000000001</v>
      </c>
      <c r="D21" s="19">
        <v>0.1027</v>
      </c>
      <c r="E21" s="19">
        <v>9.3899999999999997E-2</v>
      </c>
      <c r="F21" s="19">
        <v>0.12180000000000001</v>
      </c>
      <c r="G21" s="19">
        <v>0.1401</v>
      </c>
      <c r="H21" s="19">
        <v>0.1401</v>
      </c>
      <c r="I21" s="19">
        <v>0.14000000000000001</v>
      </c>
      <c r="J21" s="20">
        <v>7.9299999999999995E-2</v>
      </c>
      <c r="K21" s="21">
        <v>0.13700000000000001</v>
      </c>
      <c r="L21" s="21">
        <v>7.9699999999999993E-2</v>
      </c>
      <c r="M21" s="21">
        <v>8.7400000000000005E-2</v>
      </c>
      <c r="N21" s="21">
        <v>0.2036</v>
      </c>
      <c r="O21" s="21">
        <v>0.2041</v>
      </c>
      <c r="P21" s="21">
        <v>0.19639999999999999</v>
      </c>
    </row>
    <row r="22" spans="1:16" ht="15" customHeight="1" x14ac:dyDescent="0.35">
      <c r="A22" s="15" t="s">
        <v>32</v>
      </c>
      <c r="B22" s="11">
        <v>438.25</v>
      </c>
      <c r="C22" s="19">
        <v>0.14050000000000001</v>
      </c>
      <c r="D22" s="19">
        <v>0.1071</v>
      </c>
      <c r="E22" s="19">
        <v>9.9400000000000002E-2</v>
      </c>
      <c r="F22" s="19">
        <v>0.12130000000000001</v>
      </c>
      <c r="G22" s="19">
        <v>0.14180000000000001</v>
      </c>
      <c r="H22" s="19">
        <v>0.14180000000000001</v>
      </c>
      <c r="I22" s="19">
        <v>0.14169999999999999</v>
      </c>
      <c r="J22" s="20">
        <v>8.0399999999999999E-2</v>
      </c>
      <c r="K22" s="21">
        <v>0.14050000000000001</v>
      </c>
      <c r="L22" s="21">
        <v>8.0600000000000005E-2</v>
      </c>
      <c r="M22" s="21">
        <v>8.6999999999999994E-2</v>
      </c>
      <c r="N22" s="21">
        <v>0.2142</v>
      </c>
      <c r="O22" s="21">
        <v>0.21490000000000001</v>
      </c>
      <c r="P22" s="21">
        <v>0.2036</v>
      </c>
    </row>
    <row r="23" spans="1:16" ht="15" customHeight="1" x14ac:dyDescent="0.35">
      <c r="A23" s="15" t="s">
        <v>33</v>
      </c>
      <c r="B23" s="11">
        <v>463.375</v>
      </c>
      <c r="C23" s="19">
        <v>0.14580000000000001</v>
      </c>
      <c r="D23" s="19">
        <v>0.1124</v>
      </c>
      <c r="E23" s="19">
        <v>0.1046</v>
      </c>
      <c r="F23" s="19">
        <v>0.12620000000000001</v>
      </c>
      <c r="G23" s="19">
        <v>0.14580000000000001</v>
      </c>
      <c r="H23" s="19">
        <v>0.14580000000000001</v>
      </c>
      <c r="I23" s="19">
        <v>0.1457</v>
      </c>
      <c r="J23" s="20">
        <v>8.77E-2</v>
      </c>
      <c r="K23" s="21">
        <v>0.14580000000000001</v>
      </c>
      <c r="L23" s="21">
        <v>8.2500000000000004E-2</v>
      </c>
      <c r="M23" s="21">
        <v>9.01E-2</v>
      </c>
      <c r="N23" s="21">
        <v>0.22620000000000001</v>
      </c>
      <c r="O23" s="21">
        <v>0.2271</v>
      </c>
      <c r="P23" s="21">
        <v>0.2137</v>
      </c>
    </row>
    <row r="24" spans="1:16" ht="15" customHeight="1" x14ac:dyDescent="0.35">
      <c r="A24" s="15" t="s">
        <v>34</v>
      </c>
      <c r="B24" s="11">
        <v>473.47500000000002</v>
      </c>
      <c r="C24" s="19">
        <v>0.1502</v>
      </c>
      <c r="D24" s="19">
        <v>0.1191</v>
      </c>
      <c r="E24" s="19">
        <v>0.1095</v>
      </c>
      <c r="F24" s="19">
        <v>0.1346</v>
      </c>
      <c r="G24" s="19">
        <v>0.15010000000000001</v>
      </c>
      <c r="H24" s="19">
        <v>0.15010000000000001</v>
      </c>
      <c r="I24" s="19">
        <v>0.15</v>
      </c>
      <c r="J24" s="20">
        <v>9.74E-2</v>
      </c>
      <c r="K24" s="21">
        <v>0.1502</v>
      </c>
      <c r="L24" s="21">
        <v>8.8200000000000001E-2</v>
      </c>
      <c r="M24" s="21">
        <v>9.7900000000000001E-2</v>
      </c>
      <c r="N24" s="21">
        <v>0.2334</v>
      </c>
      <c r="O24" s="21">
        <v>0.23449999999999999</v>
      </c>
      <c r="P24" s="21">
        <v>0.2203</v>
      </c>
    </row>
    <row r="25" spans="1:16" ht="15" customHeight="1" x14ac:dyDescent="0.35">
      <c r="A25" s="15" t="s">
        <v>35</v>
      </c>
      <c r="B25" s="11">
        <v>504.6</v>
      </c>
      <c r="C25" s="19">
        <v>0.1525</v>
      </c>
      <c r="D25" s="19">
        <v>0.1237</v>
      </c>
      <c r="E25" s="19">
        <v>0.1169</v>
      </c>
      <c r="F25" s="19">
        <v>0.13239999999999999</v>
      </c>
      <c r="G25" s="19">
        <v>0.1522</v>
      </c>
      <c r="H25" s="19">
        <v>0.1522</v>
      </c>
      <c r="I25" s="19">
        <v>0.15210000000000001</v>
      </c>
      <c r="J25" s="20">
        <v>0.1042</v>
      </c>
      <c r="K25" s="21">
        <v>0.1525</v>
      </c>
      <c r="L25" s="21">
        <v>9.2700000000000005E-2</v>
      </c>
      <c r="M25" s="21">
        <v>0.1014</v>
      </c>
      <c r="N25" s="21">
        <v>0.2374</v>
      </c>
      <c r="O25" s="21">
        <v>0.2387</v>
      </c>
      <c r="P25" s="21">
        <v>0.22389999999999999</v>
      </c>
    </row>
    <row r="26" spans="1:16" ht="15" customHeight="1" x14ac:dyDescent="0.35">
      <c r="A26" s="15" t="s">
        <v>36</v>
      </c>
      <c r="B26" s="11">
        <v>534.32500000000005</v>
      </c>
      <c r="C26" s="19">
        <v>0.15459999999999999</v>
      </c>
      <c r="D26" s="19">
        <v>0.12570000000000001</v>
      </c>
      <c r="E26" s="19">
        <v>0.1157</v>
      </c>
      <c r="F26" s="19">
        <v>0.13880000000000001</v>
      </c>
      <c r="G26" s="19">
        <v>0.155</v>
      </c>
      <c r="H26" s="19">
        <v>0.15509999999999999</v>
      </c>
      <c r="I26" s="19">
        <v>0.15490000000000001</v>
      </c>
      <c r="J26" s="20">
        <v>0.10489999999999999</v>
      </c>
      <c r="K26" s="21">
        <v>0.15459999999999999</v>
      </c>
      <c r="L26" s="21">
        <v>9.1899999999999996E-2</v>
      </c>
      <c r="M26" s="21">
        <v>0.10489999999999999</v>
      </c>
      <c r="N26" s="21">
        <v>0.23910000000000001</v>
      </c>
      <c r="O26" s="21">
        <v>0.24049999999999999</v>
      </c>
      <c r="P26" s="21">
        <v>0.22689999999999999</v>
      </c>
    </row>
    <row r="27" spans="1:16" ht="15" customHeight="1" x14ac:dyDescent="0.35">
      <c r="A27" s="15" t="s">
        <v>37</v>
      </c>
      <c r="B27" s="11">
        <v>546.57500000000005</v>
      </c>
      <c r="C27" s="19">
        <v>0.15670000000000001</v>
      </c>
      <c r="D27" s="19">
        <v>0.1285</v>
      </c>
      <c r="E27" s="19">
        <v>0.1178</v>
      </c>
      <c r="F27" s="19">
        <v>0.14169999999999999</v>
      </c>
      <c r="G27" s="19">
        <v>0.15720000000000001</v>
      </c>
      <c r="H27" s="19">
        <v>0.15720000000000001</v>
      </c>
      <c r="I27" s="19">
        <v>0.15709999999999999</v>
      </c>
      <c r="J27" s="20">
        <v>0.1028</v>
      </c>
      <c r="K27" s="21">
        <v>0.15670000000000001</v>
      </c>
      <c r="L27" s="21">
        <v>9.6500000000000002E-2</v>
      </c>
      <c r="M27" s="21">
        <v>0.11070000000000001</v>
      </c>
      <c r="N27" s="21">
        <v>0.2404</v>
      </c>
      <c r="O27" s="21">
        <v>0.2419</v>
      </c>
      <c r="P27" s="21">
        <v>0.22850000000000001</v>
      </c>
    </row>
    <row r="28" spans="1:16" ht="15" customHeight="1" x14ac:dyDescent="0.35">
      <c r="A28" s="15" t="s">
        <v>38</v>
      </c>
      <c r="B28" s="11">
        <v>585.67499999999995</v>
      </c>
      <c r="C28" s="19">
        <v>0.1583</v>
      </c>
      <c r="D28" s="19">
        <v>0.12839999999999999</v>
      </c>
      <c r="E28" s="19">
        <v>0.1179</v>
      </c>
      <c r="F28" s="19">
        <v>0.14050000000000001</v>
      </c>
      <c r="G28" s="19">
        <v>0.15870000000000001</v>
      </c>
      <c r="H28" s="19">
        <v>0.15870000000000001</v>
      </c>
      <c r="I28" s="19">
        <v>0.15859999999999999</v>
      </c>
      <c r="J28" s="20">
        <v>0.1032</v>
      </c>
      <c r="K28" s="21">
        <v>0.1583</v>
      </c>
      <c r="L28" s="21">
        <v>9.8299999999999998E-2</v>
      </c>
      <c r="M28" s="21">
        <v>0.11219999999999999</v>
      </c>
      <c r="N28" s="21">
        <v>0.2424</v>
      </c>
      <c r="O28" s="21">
        <v>0.24399999999999999</v>
      </c>
      <c r="P28" s="21">
        <v>0.23050000000000001</v>
      </c>
    </row>
    <row r="29" spans="1:16" ht="15" customHeight="1" x14ac:dyDescent="0.35">
      <c r="A29" s="15" t="s">
        <v>39</v>
      </c>
      <c r="B29" s="11">
        <v>618.20000000000005</v>
      </c>
      <c r="C29" s="19">
        <v>0.16020000000000001</v>
      </c>
      <c r="D29" s="19">
        <v>0.1341</v>
      </c>
      <c r="E29" s="19">
        <v>0.12330000000000001</v>
      </c>
      <c r="F29" s="19">
        <v>0.1459</v>
      </c>
      <c r="G29" s="19">
        <v>0.1605</v>
      </c>
      <c r="H29" s="19">
        <v>0.1605</v>
      </c>
      <c r="I29" s="19">
        <v>0.16039999999999999</v>
      </c>
      <c r="J29" s="20">
        <v>0.107</v>
      </c>
      <c r="K29" s="21">
        <v>0.16020000000000001</v>
      </c>
      <c r="L29" s="21">
        <v>0.1016</v>
      </c>
      <c r="M29" s="21">
        <v>0.1197</v>
      </c>
      <c r="N29" s="21">
        <v>0.2462</v>
      </c>
      <c r="O29" s="21">
        <v>0.24809999999999999</v>
      </c>
      <c r="P29" s="21">
        <v>0.2329</v>
      </c>
    </row>
    <row r="30" spans="1:16" ht="15" customHeight="1" x14ac:dyDescent="0.35">
      <c r="A30" s="15" t="s">
        <v>40</v>
      </c>
      <c r="B30" s="11">
        <v>661.7</v>
      </c>
      <c r="C30" s="19">
        <v>0.16209999999999999</v>
      </c>
      <c r="D30" s="19">
        <v>0.1361</v>
      </c>
      <c r="E30" s="19">
        <v>0.12479999999999999</v>
      </c>
      <c r="F30" s="19">
        <v>0.14760000000000001</v>
      </c>
      <c r="G30" s="19">
        <v>0.1628</v>
      </c>
      <c r="H30" s="19">
        <v>0.1628</v>
      </c>
      <c r="I30" s="19">
        <v>0.16270000000000001</v>
      </c>
      <c r="J30" s="20">
        <v>0.1087</v>
      </c>
      <c r="K30" s="21">
        <v>0.16209999999999999</v>
      </c>
      <c r="L30" s="21">
        <v>0.10489999999999999</v>
      </c>
      <c r="M30" s="21">
        <v>0.12570000000000001</v>
      </c>
      <c r="N30" s="21">
        <v>0.2465</v>
      </c>
      <c r="O30" s="21">
        <v>0.24829999999999999</v>
      </c>
      <c r="P30" s="21">
        <v>0.23630000000000001</v>
      </c>
    </row>
    <row r="31" spans="1:16" ht="15" customHeight="1" x14ac:dyDescent="0.35">
      <c r="A31" s="15" t="s">
        <v>41</v>
      </c>
      <c r="B31" s="11">
        <v>709.32500000000005</v>
      </c>
      <c r="C31" s="19">
        <v>0.16489999999999999</v>
      </c>
      <c r="D31" s="19">
        <v>0.13780000000000001</v>
      </c>
      <c r="E31" s="19">
        <v>0.1244</v>
      </c>
      <c r="F31" s="19">
        <v>0.14990000000000001</v>
      </c>
      <c r="G31" s="19">
        <v>0.16500000000000001</v>
      </c>
      <c r="H31" s="19">
        <v>0.1651</v>
      </c>
      <c r="I31" s="19">
        <v>0.16489999999999999</v>
      </c>
      <c r="J31" s="20">
        <v>0.1118</v>
      </c>
      <c r="K31" s="21">
        <v>0.16489999999999999</v>
      </c>
      <c r="L31" s="21">
        <v>0.1108</v>
      </c>
      <c r="M31" s="21">
        <v>0.13089999999999999</v>
      </c>
      <c r="N31" s="21">
        <v>0.247</v>
      </c>
      <c r="O31" s="21">
        <v>0.24890000000000001</v>
      </c>
      <c r="P31" s="21">
        <v>0.2384</v>
      </c>
    </row>
    <row r="32" spans="1:16" ht="15" customHeight="1" x14ac:dyDescent="0.35">
      <c r="A32" s="15" t="s">
        <v>42</v>
      </c>
      <c r="B32" s="11">
        <v>780.47500000000002</v>
      </c>
      <c r="C32" s="19">
        <v>0.16850000000000001</v>
      </c>
      <c r="D32" s="19">
        <v>0.1416</v>
      </c>
      <c r="E32" s="19">
        <v>0.13039999999999999</v>
      </c>
      <c r="F32" s="19">
        <v>0.1515</v>
      </c>
      <c r="G32" s="19">
        <v>0.16800000000000001</v>
      </c>
      <c r="H32" s="19">
        <v>0.16800000000000001</v>
      </c>
      <c r="I32" s="19">
        <v>0.16789999999999999</v>
      </c>
      <c r="J32" s="20">
        <v>0.1086</v>
      </c>
      <c r="K32" s="21">
        <v>0.16850000000000001</v>
      </c>
      <c r="L32" s="21">
        <v>0.11459999999999999</v>
      </c>
      <c r="M32" s="21">
        <v>0.13469999999999999</v>
      </c>
      <c r="N32" s="21">
        <v>0.249</v>
      </c>
      <c r="O32" s="21">
        <v>0.25090000000000001</v>
      </c>
      <c r="P32" s="21">
        <v>0.23980000000000001</v>
      </c>
    </row>
    <row r="33" spans="1:16" ht="15" customHeight="1" x14ac:dyDescent="0.35">
      <c r="A33" s="15" t="s">
        <v>43</v>
      </c>
      <c r="B33" s="11">
        <v>836.52499999999998</v>
      </c>
      <c r="C33" s="19">
        <v>0.1736</v>
      </c>
      <c r="D33" s="19">
        <v>0.1449</v>
      </c>
      <c r="E33" s="19">
        <v>0.13469999999999999</v>
      </c>
      <c r="F33" s="19">
        <v>0.15459999999999999</v>
      </c>
      <c r="G33" s="19">
        <v>0.1726</v>
      </c>
      <c r="H33" s="19">
        <v>0.1726</v>
      </c>
      <c r="I33" s="19">
        <v>0.17249999999999999</v>
      </c>
      <c r="J33" s="20">
        <v>0.10979999999999999</v>
      </c>
      <c r="K33" s="21">
        <v>0.1736</v>
      </c>
      <c r="L33" s="21">
        <v>0.11749999999999999</v>
      </c>
      <c r="M33" s="21">
        <v>0.13650000000000001</v>
      </c>
      <c r="N33" s="21">
        <v>0.25290000000000001</v>
      </c>
      <c r="O33" s="21">
        <v>0.25430000000000003</v>
      </c>
      <c r="P33" s="21">
        <v>0.24349999999999999</v>
      </c>
    </row>
    <row r="34" spans="1:16" ht="15" customHeight="1" x14ac:dyDescent="0.35">
      <c r="A34" s="15" t="s">
        <v>44</v>
      </c>
      <c r="B34" s="11">
        <v>897.57500000000005</v>
      </c>
      <c r="C34" s="19">
        <v>0.1797</v>
      </c>
      <c r="D34" s="19">
        <v>0.15010000000000001</v>
      </c>
      <c r="E34" s="19">
        <v>0.14099999999999999</v>
      </c>
      <c r="F34" s="19">
        <v>0.15890000000000001</v>
      </c>
      <c r="G34" s="19">
        <v>0.1779</v>
      </c>
      <c r="H34" s="19">
        <v>0.1779</v>
      </c>
      <c r="I34" s="19">
        <v>0.17780000000000001</v>
      </c>
      <c r="J34" s="20">
        <v>0.11360000000000001</v>
      </c>
      <c r="K34" s="21">
        <v>0.1797</v>
      </c>
      <c r="L34" s="21">
        <v>0.12180000000000001</v>
      </c>
      <c r="M34" s="21">
        <v>0.1394</v>
      </c>
      <c r="N34" s="21">
        <v>0.2586</v>
      </c>
      <c r="O34" s="21">
        <v>0.25969999999999999</v>
      </c>
      <c r="P34" s="21">
        <v>0.24890000000000001</v>
      </c>
    </row>
    <row r="35" spans="1:16" ht="15" customHeight="1" x14ac:dyDescent="0.35">
      <c r="A35" s="15" t="s">
        <v>45</v>
      </c>
      <c r="B35" s="11">
        <v>980.27499999999998</v>
      </c>
      <c r="C35" s="19">
        <v>0.18790000000000001</v>
      </c>
      <c r="D35" s="19">
        <v>0.1598</v>
      </c>
      <c r="E35" s="19">
        <v>0.14910000000000001</v>
      </c>
      <c r="F35" s="19">
        <v>0.16980000000000001</v>
      </c>
      <c r="G35" s="19">
        <v>0.1855</v>
      </c>
      <c r="H35" s="19">
        <v>0.1855</v>
      </c>
      <c r="I35" s="19">
        <v>0.18540000000000001</v>
      </c>
      <c r="J35" s="20">
        <v>0.1205</v>
      </c>
      <c r="K35" s="21">
        <v>0.18790000000000001</v>
      </c>
      <c r="L35" s="21">
        <v>0.13020000000000001</v>
      </c>
      <c r="M35" s="21">
        <v>0.15010000000000001</v>
      </c>
      <c r="N35" s="21">
        <v>0.26840000000000003</v>
      </c>
      <c r="O35" s="21">
        <v>0.26939999999999997</v>
      </c>
      <c r="P35" s="21">
        <v>0.2586</v>
      </c>
    </row>
    <row r="36" spans="1:16" ht="15" customHeight="1" x14ac:dyDescent="0.35">
      <c r="A36" s="15" t="s">
        <v>46</v>
      </c>
      <c r="B36" s="11">
        <v>1046.675</v>
      </c>
      <c r="C36" s="19">
        <v>0.19789999999999999</v>
      </c>
      <c r="D36" s="19">
        <v>0.16850000000000001</v>
      </c>
      <c r="E36" s="19">
        <v>0.15659999999999999</v>
      </c>
      <c r="F36" s="19">
        <v>0.1782</v>
      </c>
      <c r="G36" s="19">
        <v>0.1943</v>
      </c>
      <c r="H36" s="19">
        <v>0.1943</v>
      </c>
      <c r="I36" s="19">
        <v>0.19420000000000001</v>
      </c>
      <c r="J36" s="20">
        <v>0.12859999999999999</v>
      </c>
      <c r="K36" s="21">
        <v>0.19789999999999999</v>
      </c>
      <c r="L36" s="21">
        <v>0.14099999999999999</v>
      </c>
      <c r="M36" s="21">
        <v>0.15920000000000001</v>
      </c>
      <c r="N36" s="21">
        <v>0.28239999999999998</v>
      </c>
      <c r="O36" s="21">
        <v>0.28339999999999999</v>
      </c>
      <c r="P36" s="21">
        <v>0.27300000000000002</v>
      </c>
    </row>
    <row r="37" spans="1:16" ht="15" customHeight="1" x14ac:dyDescent="0.35">
      <c r="A37" s="15" t="s">
        <v>47</v>
      </c>
      <c r="B37" s="11">
        <v>1116.55</v>
      </c>
      <c r="C37" s="19">
        <v>0.20799999999999999</v>
      </c>
      <c r="D37" s="19">
        <v>0.18010000000000001</v>
      </c>
      <c r="E37" s="19">
        <v>0.16639999999999999</v>
      </c>
      <c r="F37" s="19">
        <v>0.18940000000000001</v>
      </c>
      <c r="G37" s="19">
        <v>0.2029</v>
      </c>
      <c r="H37" s="19">
        <v>0.2029</v>
      </c>
      <c r="I37" s="19">
        <v>0.20280000000000001</v>
      </c>
      <c r="J37" s="20">
        <v>0.13769999999999999</v>
      </c>
      <c r="K37" s="21">
        <v>0.20799999999999999</v>
      </c>
      <c r="L37" s="21">
        <v>0.15529999999999999</v>
      </c>
      <c r="M37" s="21">
        <v>0.17449999999999999</v>
      </c>
      <c r="N37" s="21">
        <v>0.29970000000000002</v>
      </c>
      <c r="O37" s="21">
        <v>0.30109999999999998</v>
      </c>
      <c r="P37" s="21">
        <v>0.28999999999999998</v>
      </c>
    </row>
    <row r="38" spans="1:16" ht="15" customHeight="1" x14ac:dyDescent="0.35">
      <c r="A38" s="15" t="s">
        <v>48</v>
      </c>
      <c r="B38" s="11">
        <v>1216.25</v>
      </c>
      <c r="C38" s="19">
        <v>0.21790000000000001</v>
      </c>
      <c r="D38" s="19">
        <v>0.19159999999999999</v>
      </c>
      <c r="E38" s="19">
        <v>0.1822</v>
      </c>
      <c r="F38" s="19">
        <v>0.19689999999999999</v>
      </c>
      <c r="G38" s="19">
        <v>0.2107</v>
      </c>
      <c r="H38" s="19">
        <v>0.2107</v>
      </c>
      <c r="I38" s="19">
        <v>0.21060000000000001</v>
      </c>
      <c r="J38" s="20">
        <v>0.14410000000000001</v>
      </c>
      <c r="K38" s="21">
        <v>0.21790000000000001</v>
      </c>
      <c r="L38" s="21">
        <v>0.1671</v>
      </c>
      <c r="M38" s="21">
        <v>0.18579999999999999</v>
      </c>
      <c r="N38" s="21">
        <v>0.32229999999999998</v>
      </c>
      <c r="O38" s="21">
        <v>0.32600000000000001</v>
      </c>
      <c r="P38" s="21">
        <v>0.30399999999999999</v>
      </c>
    </row>
    <row r="39" spans="1:16" ht="15" customHeight="1" x14ac:dyDescent="0.35">
      <c r="A39" s="15" t="s">
        <v>49</v>
      </c>
      <c r="B39" s="11">
        <v>1352.7249999999999</v>
      </c>
      <c r="C39" s="19">
        <v>0.2273</v>
      </c>
      <c r="D39" s="19">
        <v>0.2001</v>
      </c>
      <c r="E39" s="19">
        <v>0.1948</v>
      </c>
      <c r="F39" s="19">
        <v>0.2026</v>
      </c>
      <c r="G39" s="19">
        <v>0.21859999999999999</v>
      </c>
      <c r="H39" s="19">
        <v>0.21859999999999999</v>
      </c>
      <c r="I39" s="19">
        <v>0.2185</v>
      </c>
      <c r="J39" s="20">
        <v>0.1469</v>
      </c>
      <c r="K39" s="21">
        <v>0.2273</v>
      </c>
      <c r="L39" s="21">
        <v>0.1769</v>
      </c>
      <c r="M39" s="21">
        <v>0.19670000000000001</v>
      </c>
      <c r="N39" s="21">
        <v>0.34310000000000002</v>
      </c>
      <c r="O39" s="21">
        <v>0.34910000000000002</v>
      </c>
      <c r="P39" s="21">
        <v>0.31690000000000002</v>
      </c>
    </row>
    <row r="40" spans="1:16" ht="15" customHeight="1" x14ac:dyDescent="0.35">
      <c r="A40" s="15" t="s">
        <v>50</v>
      </c>
      <c r="B40" s="11">
        <v>1482.85</v>
      </c>
      <c r="C40" s="19">
        <v>0.24349999999999999</v>
      </c>
      <c r="D40" s="19">
        <v>0.217</v>
      </c>
      <c r="E40" s="19">
        <v>0.2082</v>
      </c>
      <c r="F40" s="19">
        <v>0.22090000000000001</v>
      </c>
      <c r="G40" s="19">
        <v>0.23619999999999999</v>
      </c>
      <c r="H40" s="19">
        <v>0.23619999999999999</v>
      </c>
      <c r="I40" s="19">
        <v>0.2361</v>
      </c>
      <c r="J40" s="20">
        <v>0.16070000000000001</v>
      </c>
      <c r="K40" s="21">
        <v>0.24349999999999999</v>
      </c>
      <c r="L40" s="21">
        <v>0.18770000000000001</v>
      </c>
      <c r="M40" s="21">
        <v>0.20780000000000001</v>
      </c>
      <c r="N40" s="21">
        <v>0.36349999999999999</v>
      </c>
      <c r="O40" s="21">
        <v>0.36890000000000001</v>
      </c>
      <c r="P40" s="21">
        <v>0.34129999999999999</v>
      </c>
    </row>
    <row r="41" spans="1:16" ht="15" customHeight="1" x14ac:dyDescent="0.35">
      <c r="A41" s="15" t="s">
        <v>51</v>
      </c>
      <c r="B41" s="11">
        <v>1606.925</v>
      </c>
      <c r="C41" s="19">
        <v>0.26869999999999999</v>
      </c>
      <c r="D41" s="19">
        <v>0.23769999999999999</v>
      </c>
      <c r="E41" s="19">
        <v>0.22670000000000001</v>
      </c>
      <c r="F41" s="19">
        <v>0.2419</v>
      </c>
      <c r="G41" s="19">
        <v>0.2606</v>
      </c>
      <c r="H41" s="19">
        <v>0.2606</v>
      </c>
      <c r="I41" s="19">
        <v>0.26050000000000001</v>
      </c>
      <c r="J41" s="20">
        <v>0.17829999999999999</v>
      </c>
      <c r="K41" s="21">
        <v>0.26869999999999999</v>
      </c>
      <c r="L41" s="21">
        <v>0.20180000000000001</v>
      </c>
      <c r="M41" s="21">
        <v>0.2213</v>
      </c>
      <c r="N41" s="21">
        <v>0.39510000000000001</v>
      </c>
      <c r="O41" s="21">
        <v>0.39939999999999998</v>
      </c>
      <c r="P41" s="21">
        <v>0.37909999999999999</v>
      </c>
    </row>
    <row r="42" spans="1:16" ht="15" customHeight="1" x14ac:dyDescent="0.35">
      <c r="A42" s="15" t="s">
        <v>52</v>
      </c>
      <c r="B42" s="11">
        <v>1786.1</v>
      </c>
      <c r="C42" s="19">
        <v>0.28739999999999999</v>
      </c>
      <c r="D42" s="19">
        <v>0.25480000000000003</v>
      </c>
      <c r="E42" s="19">
        <v>0.24099999999999999</v>
      </c>
      <c r="F42" s="19">
        <v>0.25940000000000002</v>
      </c>
      <c r="G42" s="19">
        <v>0.27760000000000001</v>
      </c>
      <c r="H42" s="19">
        <v>0.27760000000000001</v>
      </c>
      <c r="I42" s="19">
        <v>0.27750000000000002</v>
      </c>
      <c r="J42" s="20">
        <v>0.1923</v>
      </c>
      <c r="K42" s="21">
        <v>0.28739999999999999</v>
      </c>
      <c r="L42" s="21">
        <v>0.21859999999999999</v>
      </c>
      <c r="M42" s="21">
        <v>0.24110000000000001</v>
      </c>
      <c r="N42" s="21">
        <v>0.41970000000000002</v>
      </c>
      <c r="O42" s="21">
        <v>0.42470000000000002</v>
      </c>
      <c r="P42" s="21">
        <v>0.40210000000000001</v>
      </c>
    </row>
    <row r="43" spans="1:16" ht="15" customHeight="1" x14ac:dyDescent="0.35">
      <c r="A43" s="15" t="s">
        <v>112</v>
      </c>
      <c r="B43" s="11">
        <v>471.65</v>
      </c>
      <c r="C43" s="19">
        <v>0.29599999999999999</v>
      </c>
      <c r="D43" s="19">
        <v>0.26090000000000002</v>
      </c>
      <c r="E43" s="19">
        <v>0.24560000000000001</v>
      </c>
      <c r="F43" s="19">
        <v>0.26590000000000003</v>
      </c>
      <c r="G43" s="19">
        <v>0.2863</v>
      </c>
      <c r="H43" s="19">
        <v>0.2863</v>
      </c>
      <c r="I43" s="19">
        <v>0.28620000000000001</v>
      </c>
      <c r="J43" s="20">
        <v>0.19950000000000001</v>
      </c>
      <c r="K43" s="21">
        <v>0.29599999999999999</v>
      </c>
      <c r="L43" s="21">
        <v>0.22520000000000001</v>
      </c>
      <c r="M43" s="21">
        <v>0.2462</v>
      </c>
      <c r="N43" s="21">
        <v>0.43309999999999998</v>
      </c>
      <c r="O43" s="21">
        <v>0.43980000000000002</v>
      </c>
      <c r="P43" s="21">
        <v>0.4128</v>
      </c>
    </row>
    <row r="44" spans="1:16" ht="15" customHeight="1" x14ac:dyDescent="0.35">
      <c r="A44" s="15" t="s">
        <v>53</v>
      </c>
      <c r="B44" s="11">
        <v>2024.325</v>
      </c>
      <c r="C44" s="19">
        <v>0.30819999999999997</v>
      </c>
      <c r="D44" s="19">
        <v>0.2732</v>
      </c>
      <c r="E44" s="19">
        <v>0.26</v>
      </c>
      <c r="F44" s="19">
        <v>0.27760000000000001</v>
      </c>
      <c r="G44" s="19">
        <v>0.2984</v>
      </c>
      <c r="H44" s="19">
        <v>0.29849999999999999</v>
      </c>
      <c r="I44" s="19">
        <v>0.29830000000000001</v>
      </c>
      <c r="J44" s="20">
        <v>0.20619999999999999</v>
      </c>
      <c r="K44" s="21">
        <v>0.30819999999999997</v>
      </c>
      <c r="L44" s="21">
        <v>0.23569999999999999</v>
      </c>
      <c r="M44" s="21">
        <v>0.25900000000000001</v>
      </c>
      <c r="N44" s="21">
        <v>0.45179999999999998</v>
      </c>
      <c r="O44" s="21">
        <v>0.45929999999999999</v>
      </c>
      <c r="P44" s="21">
        <v>0.4259</v>
      </c>
    </row>
    <row r="45" spans="1:16" ht="15" customHeight="1" x14ac:dyDescent="0.35">
      <c r="A45" s="15" t="s">
        <v>54</v>
      </c>
      <c r="B45" s="11">
        <v>2273.4499999999998</v>
      </c>
      <c r="C45" s="19">
        <v>0.32890000000000003</v>
      </c>
      <c r="D45" s="19">
        <v>0.28999999999999998</v>
      </c>
      <c r="E45" s="19">
        <v>0.2777</v>
      </c>
      <c r="F45" s="19">
        <v>0.29380000000000001</v>
      </c>
      <c r="G45" s="19">
        <v>0.31840000000000002</v>
      </c>
      <c r="H45" s="19">
        <v>0.31850000000000001</v>
      </c>
      <c r="I45" s="19">
        <v>0.31830000000000003</v>
      </c>
      <c r="J45" s="20">
        <v>0.21940000000000001</v>
      </c>
      <c r="K45" s="21">
        <v>0.32890000000000003</v>
      </c>
      <c r="L45" s="21">
        <v>0.25059999999999999</v>
      </c>
      <c r="M45" s="21">
        <v>0.27329999999999999</v>
      </c>
      <c r="N45" s="21">
        <v>0.47960000000000003</v>
      </c>
      <c r="O45" s="21">
        <v>0.48980000000000001</v>
      </c>
      <c r="P45" s="21">
        <v>0.4476</v>
      </c>
    </row>
    <row r="46" spans="1:16" ht="15" customHeight="1" x14ac:dyDescent="0.35">
      <c r="A46" s="15" t="s">
        <v>55</v>
      </c>
      <c r="B46" s="11">
        <v>2565.5749999999998</v>
      </c>
      <c r="C46" s="19">
        <v>0.35549999999999998</v>
      </c>
      <c r="D46" s="19">
        <v>0.3155</v>
      </c>
      <c r="E46" s="19">
        <v>0.30070000000000002</v>
      </c>
      <c r="F46" s="19">
        <v>0.32019999999999998</v>
      </c>
      <c r="G46" s="19">
        <v>0.3448</v>
      </c>
      <c r="H46" s="19">
        <v>0.34489999999999998</v>
      </c>
      <c r="I46" s="19">
        <v>0.34470000000000001</v>
      </c>
      <c r="J46" s="20">
        <v>0.23960000000000001</v>
      </c>
      <c r="K46" s="21">
        <v>0.35549999999999998</v>
      </c>
      <c r="L46" s="21">
        <v>0.26669999999999999</v>
      </c>
      <c r="M46" s="21">
        <v>0.29499999999999998</v>
      </c>
      <c r="N46" s="21">
        <v>0.51270000000000004</v>
      </c>
      <c r="O46" s="21">
        <v>0.52329999999999999</v>
      </c>
      <c r="P46" s="21">
        <v>0.47760000000000002</v>
      </c>
    </row>
    <row r="47" spans="1:16" ht="15" customHeight="1" x14ac:dyDescent="0.35">
      <c r="A47" s="15" t="s">
        <v>56</v>
      </c>
      <c r="B47" s="11">
        <v>2791.9</v>
      </c>
      <c r="C47" s="19">
        <v>0.38650000000000001</v>
      </c>
      <c r="D47" s="19">
        <v>0.34870000000000001</v>
      </c>
      <c r="E47" s="19">
        <v>0.33279999999999998</v>
      </c>
      <c r="F47" s="19">
        <v>0.35370000000000001</v>
      </c>
      <c r="G47" s="19">
        <v>0.38129999999999997</v>
      </c>
      <c r="H47" s="19">
        <v>0.38140000000000002</v>
      </c>
      <c r="I47" s="19">
        <v>0.38119999999999998</v>
      </c>
      <c r="J47" s="20">
        <v>0.26640000000000003</v>
      </c>
      <c r="K47" s="21">
        <v>0.38650000000000001</v>
      </c>
      <c r="L47" s="21">
        <v>0.28949999999999998</v>
      </c>
      <c r="M47" s="21">
        <v>0.31619999999999998</v>
      </c>
      <c r="N47" s="21">
        <v>0.5514</v>
      </c>
      <c r="O47" s="21">
        <v>0.5595</v>
      </c>
      <c r="P47" s="21">
        <v>0.52090000000000003</v>
      </c>
    </row>
    <row r="48" spans="1:16" ht="15" customHeight="1" x14ac:dyDescent="0.35">
      <c r="A48" s="15" t="s">
        <v>57</v>
      </c>
      <c r="B48" s="11">
        <v>3133.2249999999999</v>
      </c>
      <c r="C48" s="19">
        <v>0.4244</v>
      </c>
      <c r="D48" s="19">
        <v>0.3876</v>
      </c>
      <c r="E48" s="19">
        <v>0.36919999999999997</v>
      </c>
      <c r="F48" s="19">
        <v>0.39350000000000002</v>
      </c>
      <c r="G48" s="19">
        <v>0.41839999999999999</v>
      </c>
      <c r="H48" s="19">
        <v>0.41839999999999999</v>
      </c>
      <c r="I48" s="19">
        <v>0.41820000000000002</v>
      </c>
      <c r="J48" s="20">
        <v>0.2979</v>
      </c>
      <c r="K48" s="21">
        <v>0.4244</v>
      </c>
      <c r="L48" s="21">
        <v>0.31580000000000003</v>
      </c>
      <c r="M48" s="21">
        <v>0.34460000000000002</v>
      </c>
      <c r="N48" s="21">
        <v>0.60060000000000002</v>
      </c>
      <c r="O48" s="21">
        <v>0.60870000000000002</v>
      </c>
      <c r="P48" s="21">
        <v>0.56720000000000004</v>
      </c>
    </row>
    <row r="49" spans="1:16" ht="15" customHeight="1" x14ac:dyDescent="0.35">
      <c r="A49" s="15" t="s">
        <v>58</v>
      </c>
      <c r="B49" s="11">
        <v>3313.35</v>
      </c>
      <c r="C49" s="19">
        <v>0.45390000000000003</v>
      </c>
      <c r="D49" s="19">
        <v>0.41770000000000002</v>
      </c>
      <c r="E49" s="19">
        <v>0.4022</v>
      </c>
      <c r="F49" s="19">
        <v>0.42309999999999998</v>
      </c>
      <c r="G49" s="19">
        <v>0.44440000000000002</v>
      </c>
      <c r="H49" s="19">
        <v>0.44440000000000002</v>
      </c>
      <c r="I49" s="19">
        <v>0.44419999999999998</v>
      </c>
      <c r="J49" s="20">
        <v>0.32479999999999998</v>
      </c>
      <c r="K49" s="21">
        <v>0.45390000000000003</v>
      </c>
      <c r="L49" s="21">
        <v>0.33189999999999997</v>
      </c>
      <c r="M49" s="21">
        <v>0.36170000000000002</v>
      </c>
      <c r="N49" s="21">
        <v>0.64790000000000003</v>
      </c>
      <c r="O49" s="21">
        <v>0.65559999999999996</v>
      </c>
      <c r="P49" s="21">
        <v>0.60780000000000001</v>
      </c>
    </row>
    <row r="50" spans="1:16" ht="15" customHeight="1" x14ac:dyDescent="0.35">
      <c r="A50" s="15" t="s">
        <v>59</v>
      </c>
      <c r="B50" s="11">
        <v>3536</v>
      </c>
      <c r="C50" s="19">
        <v>0.47370000000000001</v>
      </c>
      <c r="D50" s="19">
        <v>0.43859999999999999</v>
      </c>
      <c r="E50" s="19">
        <v>0.42220000000000002</v>
      </c>
      <c r="F50" s="19">
        <v>0.44469999999999998</v>
      </c>
      <c r="G50" s="19">
        <v>0.4647</v>
      </c>
      <c r="H50" s="19">
        <v>0.4647</v>
      </c>
      <c r="I50" s="19">
        <v>0.46450000000000002</v>
      </c>
      <c r="J50" s="20">
        <v>0.34150000000000003</v>
      </c>
      <c r="K50" s="21">
        <v>0.47370000000000001</v>
      </c>
      <c r="L50" s="21">
        <v>0.34279999999999999</v>
      </c>
      <c r="M50" s="21">
        <v>0.37180000000000002</v>
      </c>
      <c r="N50" s="21">
        <v>0.68630000000000002</v>
      </c>
      <c r="O50" s="21">
        <v>0.69510000000000005</v>
      </c>
      <c r="P50" s="21">
        <v>0.62890000000000001</v>
      </c>
    </row>
    <row r="51" spans="1:16" ht="15" customHeight="1" x14ac:dyDescent="0.35">
      <c r="A51" s="15" t="s">
        <v>60</v>
      </c>
      <c r="B51" s="11">
        <v>3949.1750000000002</v>
      </c>
      <c r="C51" s="19">
        <v>0.49070000000000003</v>
      </c>
      <c r="D51" s="19">
        <v>0.46</v>
      </c>
      <c r="E51" s="19">
        <v>0.44400000000000001</v>
      </c>
      <c r="F51" s="19">
        <v>0.46610000000000001</v>
      </c>
      <c r="G51" s="19">
        <v>0.48259999999999997</v>
      </c>
      <c r="H51" s="19">
        <v>0.48259999999999997</v>
      </c>
      <c r="I51" s="19">
        <v>0.4824</v>
      </c>
      <c r="J51" s="20">
        <v>0.35959999999999998</v>
      </c>
      <c r="K51" s="21">
        <v>0.49070000000000003</v>
      </c>
      <c r="L51" s="21">
        <v>0.35210000000000002</v>
      </c>
      <c r="M51" s="21">
        <v>0.39350000000000002</v>
      </c>
      <c r="N51" s="21">
        <v>0.71409999999999996</v>
      </c>
      <c r="O51" s="21">
        <v>0.72529999999999994</v>
      </c>
      <c r="P51" s="21">
        <v>0.6462</v>
      </c>
    </row>
    <row r="52" spans="1:16" ht="15" customHeight="1" x14ac:dyDescent="0.35">
      <c r="A52" s="15" t="s">
        <v>61</v>
      </c>
      <c r="B52" s="11">
        <v>4265.125</v>
      </c>
      <c r="C52" s="19">
        <v>0.5071</v>
      </c>
      <c r="D52" s="19">
        <v>0.4768</v>
      </c>
      <c r="E52" s="19">
        <v>0.46129999999999999</v>
      </c>
      <c r="F52" s="19">
        <v>0.48270000000000002</v>
      </c>
      <c r="G52" s="19">
        <v>0.49940000000000001</v>
      </c>
      <c r="H52" s="19">
        <v>0.49940000000000001</v>
      </c>
      <c r="I52" s="19">
        <v>0.49909999999999999</v>
      </c>
      <c r="J52" s="20">
        <v>0.37480000000000002</v>
      </c>
      <c r="K52" s="21">
        <v>0.5071</v>
      </c>
      <c r="L52" s="21">
        <v>0.36709999999999998</v>
      </c>
      <c r="M52" s="21">
        <v>0.41049999999999998</v>
      </c>
      <c r="N52" s="21">
        <v>0.72070000000000001</v>
      </c>
      <c r="O52" s="21">
        <v>0.73099999999999998</v>
      </c>
      <c r="P52" s="21">
        <v>0.66059999999999997</v>
      </c>
    </row>
    <row r="53" spans="1:16" ht="15" customHeight="1" x14ac:dyDescent="0.35">
      <c r="A53" s="15" t="s">
        <v>62</v>
      </c>
      <c r="B53" s="11">
        <v>4526.25</v>
      </c>
      <c r="C53" s="19">
        <v>0.51849999999999996</v>
      </c>
      <c r="D53" s="19">
        <v>0.48670000000000002</v>
      </c>
      <c r="E53" s="19">
        <v>0.47170000000000001</v>
      </c>
      <c r="F53" s="19">
        <v>0.49270000000000003</v>
      </c>
      <c r="G53" s="19">
        <v>0.51249999999999996</v>
      </c>
      <c r="H53" s="19">
        <v>0.51249999999999996</v>
      </c>
      <c r="I53" s="19">
        <v>0.51219999999999999</v>
      </c>
      <c r="J53" s="20">
        <v>0.38840000000000002</v>
      </c>
      <c r="K53" s="21">
        <v>0.51849999999999996</v>
      </c>
      <c r="L53" s="21">
        <v>0.37159999999999999</v>
      </c>
      <c r="M53" s="21">
        <v>0.41</v>
      </c>
      <c r="N53" s="21">
        <v>0.71579999999999999</v>
      </c>
      <c r="O53" s="21">
        <v>0.72270000000000001</v>
      </c>
      <c r="P53" s="21">
        <v>0.66859999999999997</v>
      </c>
    </row>
    <row r="54" spans="1:16" ht="15" customHeight="1" x14ac:dyDescent="0.35">
      <c r="A54" s="15" t="s">
        <v>63</v>
      </c>
      <c r="B54" s="11">
        <v>4767.6499999999996</v>
      </c>
      <c r="C54" s="19">
        <v>0.53010000000000002</v>
      </c>
      <c r="D54" s="19">
        <v>0.50119999999999998</v>
      </c>
      <c r="E54" s="19">
        <v>0.4788</v>
      </c>
      <c r="F54" s="19">
        <v>0.51060000000000005</v>
      </c>
      <c r="G54" s="19">
        <v>0.52559999999999996</v>
      </c>
      <c r="H54" s="19">
        <v>0.52569999999999995</v>
      </c>
      <c r="I54" s="19">
        <v>0.52539999999999998</v>
      </c>
      <c r="J54" s="20">
        <v>0.40839999999999999</v>
      </c>
      <c r="K54" s="21">
        <v>0.53010000000000002</v>
      </c>
      <c r="L54" s="21">
        <v>0.373</v>
      </c>
      <c r="M54" s="21">
        <v>0.41920000000000002</v>
      </c>
      <c r="N54" s="21">
        <v>0.70879999999999999</v>
      </c>
      <c r="O54" s="21">
        <v>0.71350000000000002</v>
      </c>
      <c r="P54" s="21">
        <v>0.67769999999999997</v>
      </c>
    </row>
    <row r="55" spans="1:16" ht="15" customHeight="1" x14ac:dyDescent="0.35">
      <c r="A55" s="15" t="s">
        <v>64</v>
      </c>
      <c r="B55" s="11">
        <v>5138.55</v>
      </c>
      <c r="C55" s="19">
        <v>0.54730000000000001</v>
      </c>
      <c r="D55" s="19">
        <v>0.51829999999999998</v>
      </c>
      <c r="E55" s="19">
        <v>0.49059999999999998</v>
      </c>
      <c r="F55" s="19">
        <v>0.52959999999999996</v>
      </c>
      <c r="G55" s="19">
        <v>0.54559999999999997</v>
      </c>
      <c r="H55" s="19">
        <v>0.54569999999999996</v>
      </c>
      <c r="I55" s="19">
        <v>0.54510000000000003</v>
      </c>
      <c r="J55" s="20">
        <v>0.42399999999999999</v>
      </c>
      <c r="K55" s="21">
        <v>0.54730000000000001</v>
      </c>
      <c r="L55" s="21">
        <v>0.38479999999999998</v>
      </c>
      <c r="M55" s="21">
        <v>0.43580000000000002</v>
      </c>
      <c r="N55" s="21">
        <v>0.70989999999999998</v>
      </c>
      <c r="O55" s="21">
        <v>0.71220000000000006</v>
      </c>
      <c r="P55" s="21">
        <v>0.69710000000000005</v>
      </c>
    </row>
    <row r="56" spans="1:16" ht="15" customHeight="1" x14ac:dyDescent="0.35">
      <c r="A56" s="15" t="s">
        <v>65</v>
      </c>
      <c r="B56" s="11">
        <v>5554.6750000000002</v>
      </c>
      <c r="C56" s="19">
        <v>0.56940000000000002</v>
      </c>
      <c r="D56" s="19">
        <v>0.53859999999999997</v>
      </c>
      <c r="E56" s="19">
        <v>0.50960000000000005</v>
      </c>
      <c r="F56" s="19">
        <v>0.54990000000000006</v>
      </c>
      <c r="G56" s="19">
        <v>0.56979999999999997</v>
      </c>
      <c r="H56" s="19">
        <v>0.56999999999999995</v>
      </c>
      <c r="I56" s="19">
        <v>0.56879999999999997</v>
      </c>
      <c r="J56" s="20">
        <v>0.44169999999999998</v>
      </c>
      <c r="K56" s="21">
        <v>0.56940000000000002</v>
      </c>
      <c r="L56" s="21">
        <v>0.39460000000000001</v>
      </c>
      <c r="M56" s="21">
        <v>0.44280000000000003</v>
      </c>
      <c r="N56" s="21">
        <v>0.72609999999999997</v>
      </c>
      <c r="O56" s="21">
        <v>0.72709999999999997</v>
      </c>
      <c r="P56" s="21">
        <v>0.72019999999999995</v>
      </c>
    </row>
    <row r="57" spans="1:16" ht="15" customHeight="1" x14ac:dyDescent="0.35">
      <c r="A57" s="15" t="s">
        <v>66</v>
      </c>
      <c r="B57" s="11">
        <v>5898.75</v>
      </c>
      <c r="C57" s="19">
        <v>0.59019999999999995</v>
      </c>
      <c r="D57" s="19">
        <v>0.55320000000000003</v>
      </c>
      <c r="E57" s="19">
        <v>0.5272</v>
      </c>
      <c r="F57" s="19">
        <v>0.56189999999999996</v>
      </c>
      <c r="G57" s="19">
        <v>0.59299999999999997</v>
      </c>
      <c r="H57" s="19">
        <v>0.59319999999999995</v>
      </c>
      <c r="I57" s="19">
        <v>0.59160000000000001</v>
      </c>
      <c r="J57" s="20">
        <v>0.46310000000000001</v>
      </c>
      <c r="K57" s="21">
        <v>0.59019999999999995</v>
      </c>
      <c r="L57" s="21">
        <v>0.40539999999999998</v>
      </c>
      <c r="M57" s="21">
        <v>0.44350000000000001</v>
      </c>
      <c r="N57" s="21">
        <v>0.73909999999999998</v>
      </c>
      <c r="O57" s="21">
        <v>0.73919999999999997</v>
      </c>
      <c r="P57" s="21">
        <v>0.73860000000000003</v>
      </c>
    </row>
    <row r="58" spans="1:16" ht="15" customHeight="1" x14ac:dyDescent="0.35">
      <c r="A58" s="15" t="s">
        <v>67</v>
      </c>
      <c r="B58" s="11">
        <v>6093.1750000000002</v>
      </c>
      <c r="C58" s="19">
        <v>0.61129999999999995</v>
      </c>
      <c r="D58" s="19">
        <v>0.57769999999999999</v>
      </c>
      <c r="E58" s="19">
        <v>0.55359999999999998</v>
      </c>
      <c r="F58" s="19">
        <v>0.58430000000000004</v>
      </c>
      <c r="G58" s="19">
        <v>0.61660000000000004</v>
      </c>
      <c r="H58" s="19">
        <v>0.61680000000000001</v>
      </c>
      <c r="I58" s="19">
        <v>0.61499999999999999</v>
      </c>
      <c r="J58" s="20">
        <v>0.48249999999999998</v>
      </c>
      <c r="K58" s="21">
        <v>0.61129999999999995</v>
      </c>
      <c r="L58" s="21">
        <v>0.42970000000000003</v>
      </c>
      <c r="M58" s="21">
        <v>0.46639999999999998</v>
      </c>
      <c r="N58" s="21">
        <v>0.75639999999999996</v>
      </c>
      <c r="O58" s="21">
        <v>0.75619999999999998</v>
      </c>
      <c r="P58" s="21">
        <v>0.75749999999999995</v>
      </c>
    </row>
    <row r="59" spans="1:16" ht="15" customHeight="1" x14ac:dyDescent="0.35">
      <c r="A59" s="15" t="s">
        <v>68</v>
      </c>
      <c r="B59" s="11">
        <v>6416.25</v>
      </c>
      <c r="C59" s="19">
        <v>0.62660000000000005</v>
      </c>
      <c r="D59" s="19">
        <v>0.60240000000000005</v>
      </c>
      <c r="E59" s="19">
        <v>0.56200000000000006</v>
      </c>
      <c r="F59" s="19">
        <v>0.61460000000000004</v>
      </c>
      <c r="G59" s="19">
        <v>0.63270000000000004</v>
      </c>
      <c r="H59" s="19">
        <v>0.6331</v>
      </c>
      <c r="I59" s="19">
        <v>0.63080000000000003</v>
      </c>
      <c r="J59" s="20">
        <v>0.49659999999999999</v>
      </c>
      <c r="K59" s="21">
        <v>0.62660000000000005</v>
      </c>
      <c r="L59" s="21">
        <v>0.44500000000000001</v>
      </c>
      <c r="M59" s="21">
        <v>0.50970000000000004</v>
      </c>
      <c r="N59" s="21">
        <v>0.76770000000000005</v>
      </c>
      <c r="O59" s="21">
        <v>0.76870000000000005</v>
      </c>
      <c r="P59" s="21">
        <v>0.76380000000000003</v>
      </c>
    </row>
    <row r="60" spans="1:16" ht="15" customHeight="1" x14ac:dyDescent="0.35">
      <c r="A60" s="15" t="s">
        <v>69</v>
      </c>
      <c r="B60" s="11">
        <v>6775.3249999999998</v>
      </c>
      <c r="C60" s="19">
        <v>0.64129999999999998</v>
      </c>
      <c r="D60" s="19">
        <v>0.62050000000000005</v>
      </c>
      <c r="E60" s="19">
        <v>0.56730000000000003</v>
      </c>
      <c r="F60" s="19">
        <v>0.6361</v>
      </c>
      <c r="G60" s="19">
        <v>0.64890000000000003</v>
      </c>
      <c r="H60" s="19">
        <v>0.64939999999999998</v>
      </c>
      <c r="I60" s="19">
        <v>0.64649999999999996</v>
      </c>
      <c r="J60" s="20">
        <v>0.51219999999999999</v>
      </c>
      <c r="K60" s="21">
        <v>0.64129999999999998</v>
      </c>
      <c r="L60" s="21">
        <v>0.46820000000000001</v>
      </c>
      <c r="M60" s="21">
        <v>0.55079999999999996</v>
      </c>
      <c r="N60" s="21">
        <v>0.78620000000000001</v>
      </c>
      <c r="O60" s="21">
        <v>0.78869999999999996</v>
      </c>
      <c r="P60" s="21">
        <v>0.7762</v>
      </c>
    </row>
    <row r="61" spans="1:16" ht="15" customHeight="1" x14ac:dyDescent="0.35">
      <c r="A61" s="15" t="s">
        <v>70</v>
      </c>
      <c r="B61" s="11">
        <v>7176.85</v>
      </c>
      <c r="C61" s="19">
        <v>0.65529999999999999</v>
      </c>
      <c r="D61" s="19">
        <v>0.63119999999999998</v>
      </c>
      <c r="E61" s="19">
        <v>0.57240000000000002</v>
      </c>
      <c r="F61" s="19">
        <v>0.64700000000000002</v>
      </c>
      <c r="G61" s="19">
        <v>0.66259999999999997</v>
      </c>
      <c r="H61" s="19">
        <v>0.6633</v>
      </c>
      <c r="I61" s="19">
        <v>0.65939999999999999</v>
      </c>
      <c r="J61" s="20">
        <v>0.52549999999999997</v>
      </c>
      <c r="K61" s="21">
        <v>0.65529999999999999</v>
      </c>
      <c r="L61" s="21">
        <v>0.48930000000000001</v>
      </c>
      <c r="M61" s="21">
        <v>0.55549999999999999</v>
      </c>
      <c r="N61" s="21">
        <v>0.80489999999999995</v>
      </c>
      <c r="O61" s="21">
        <v>0.80889999999999995</v>
      </c>
      <c r="P61" s="21">
        <v>0.78969999999999996</v>
      </c>
    </row>
    <row r="62" spans="1:16" ht="15" customHeight="1" x14ac:dyDescent="0.35">
      <c r="A62" s="15" t="s">
        <v>71</v>
      </c>
      <c r="B62" s="11">
        <v>7560.4250000000002</v>
      </c>
      <c r="C62" s="19">
        <v>0.66920000000000002</v>
      </c>
      <c r="D62" s="19">
        <v>0.6502</v>
      </c>
      <c r="E62" s="19">
        <v>0.58330000000000004</v>
      </c>
      <c r="F62" s="19">
        <v>0.66690000000000005</v>
      </c>
      <c r="G62" s="19">
        <v>0.67679999999999996</v>
      </c>
      <c r="H62" s="19">
        <v>0.67749999999999999</v>
      </c>
      <c r="I62" s="19">
        <v>0.67359999999999998</v>
      </c>
      <c r="J62" s="20">
        <v>0.54369999999999996</v>
      </c>
      <c r="K62" s="21">
        <v>0.66920000000000002</v>
      </c>
      <c r="L62" s="21">
        <v>0.50480000000000003</v>
      </c>
      <c r="M62" s="21">
        <v>0.59489999999999998</v>
      </c>
      <c r="N62" s="21">
        <v>0.82489999999999997</v>
      </c>
      <c r="O62" s="21">
        <v>0.82930000000000004</v>
      </c>
      <c r="P62" s="21">
        <v>0.81179999999999997</v>
      </c>
    </row>
    <row r="63" spans="1:16" ht="15" customHeight="1" x14ac:dyDescent="0.35">
      <c r="A63" s="15" t="s">
        <v>72</v>
      </c>
      <c r="B63" s="11">
        <v>7951.3249999999998</v>
      </c>
      <c r="C63" s="19">
        <v>0.68179999999999996</v>
      </c>
      <c r="D63" s="19">
        <v>0.66359999999999997</v>
      </c>
      <c r="E63" s="19">
        <v>0.59570000000000001</v>
      </c>
      <c r="F63" s="19">
        <v>0.6794</v>
      </c>
      <c r="G63" s="19">
        <v>0.69059999999999999</v>
      </c>
      <c r="H63" s="19">
        <v>0.69120000000000004</v>
      </c>
      <c r="I63" s="19">
        <v>0.68720000000000003</v>
      </c>
      <c r="J63" s="20">
        <v>0.56010000000000004</v>
      </c>
      <c r="K63" s="21">
        <v>0.68179999999999996</v>
      </c>
      <c r="L63" s="21">
        <v>0.52880000000000005</v>
      </c>
      <c r="M63" s="21">
        <v>0.6129</v>
      </c>
      <c r="N63" s="21">
        <v>0.83499999999999996</v>
      </c>
      <c r="O63" s="21">
        <v>0.84150000000000003</v>
      </c>
      <c r="P63" s="21">
        <v>0.81840000000000002</v>
      </c>
    </row>
    <row r="64" spans="1:16" ht="15" customHeight="1" x14ac:dyDescent="0.35">
      <c r="A64" s="15" t="s">
        <v>73</v>
      </c>
      <c r="B64" s="11">
        <v>8451.0249999999996</v>
      </c>
      <c r="C64" s="19">
        <v>0.69389999999999996</v>
      </c>
      <c r="D64" s="19">
        <v>0.67769999999999997</v>
      </c>
      <c r="E64" s="19">
        <v>0.6048</v>
      </c>
      <c r="F64" s="19">
        <v>0.69469999999999998</v>
      </c>
      <c r="G64" s="19">
        <v>0.70450000000000002</v>
      </c>
      <c r="H64" s="19">
        <v>0.70509999999999995</v>
      </c>
      <c r="I64" s="19">
        <v>0.70109999999999995</v>
      </c>
      <c r="J64" s="20">
        <v>0.57089999999999996</v>
      </c>
      <c r="K64" s="21">
        <v>0.69389999999999996</v>
      </c>
      <c r="L64" s="21">
        <v>0.54179999999999995</v>
      </c>
      <c r="M64" s="21">
        <v>0.62680000000000002</v>
      </c>
      <c r="N64" s="21">
        <v>0.83340000000000003</v>
      </c>
      <c r="O64" s="21">
        <v>0.83840000000000003</v>
      </c>
      <c r="P64" s="21">
        <v>0.82030000000000003</v>
      </c>
    </row>
    <row r="65" spans="1:16" ht="15" customHeight="1" x14ac:dyDescent="0.35">
      <c r="A65" s="15" t="s">
        <v>74</v>
      </c>
      <c r="B65" s="11">
        <v>8930.7999999999993</v>
      </c>
      <c r="C65" s="19">
        <v>0.7026</v>
      </c>
      <c r="D65" s="19">
        <v>0.68279999999999996</v>
      </c>
      <c r="E65" s="19">
        <v>0.61639999999999995</v>
      </c>
      <c r="F65" s="19">
        <v>0.69740000000000002</v>
      </c>
      <c r="G65" s="19">
        <v>0.71109999999999995</v>
      </c>
      <c r="H65" s="19">
        <v>0.71160000000000001</v>
      </c>
      <c r="I65" s="19">
        <v>0.7087</v>
      </c>
      <c r="J65" s="20">
        <v>0.57769999999999999</v>
      </c>
      <c r="K65" s="21">
        <v>0.7026</v>
      </c>
      <c r="L65" s="21">
        <v>0.55300000000000005</v>
      </c>
      <c r="M65" s="21">
        <v>0.61080000000000001</v>
      </c>
      <c r="N65" s="21">
        <v>0.83460000000000001</v>
      </c>
      <c r="O65" s="21">
        <v>0.83840000000000003</v>
      </c>
      <c r="P65" s="21">
        <v>0.8216</v>
      </c>
    </row>
    <row r="66" spans="1:16" ht="15" customHeight="1" x14ac:dyDescent="0.35">
      <c r="A66" s="15" t="s">
        <v>75</v>
      </c>
      <c r="B66" s="11">
        <v>9479.625</v>
      </c>
      <c r="C66" s="19">
        <v>0.71130000000000004</v>
      </c>
      <c r="D66" s="19">
        <v>0.69079999999999997</v>
      </c>
      <c r="E66" s="19">
        <v>0.62860000000000005</v>
      </c>
      <c r="F66" s="19">
        <v>0.70430000000000004</v>
      </c>
      <c r="G66" s="19">
        <v>0.71940000000000004</v>
      </c>
      <c r="H66" s="19">
        <v>0.7198</v>
      </c>
      <c r="I66" s="19">
        <v>0.71730000000000005</v>
      </c>
      <c r="J66" s="20">
        <v>0.59150000000000003</v>
      </c>
      <c r="K66" s="21">
        <v>0.71130000000000004</v>
      </c>
      <c r="L66" s="21">
        <v>0.56999999999999995</v>
      </c>
      <c r="M66" s="21">
        <v>0.629</v>
      </c>
      <c r="N66" s="21">
        <v>0.84240000000000004</v>
      </c>
      <c r="O66" s="21">
        <v>0.84850000000000003</v>
      </c>
      <c r="P66" s="21">
        <v>0.82709999999999995</v>
      </c>
    </row>
    <row r="67" spans="1:16" ht="15" customHeight="1" x14ac:dyDescent="0.35">
      <c r="A67" s="15" t="s">
        <v>76</v>
      </c>
      <c r="B67" s="11">
        <v>10117.075000000001</v>
      </c>
      <c r="C67" s="19">
        <v>0.72609999999999997</v>
      </c>
      <c r="D67" s="19">
        <v>0.70850000000000002</v>
      </c>
      <c r="E67" s="19">
        <v>0.65090000000000003</v>
      </c>
      <c r="F67" s="19">
        <v>0.72109999999999996</v>
      </c>
      <c r="G67" s="19">
        <v>0.73650000000000004</v>
      </c>
      <c r="H67" s="19">
        <v>0.73699999999999999</v>
      </c>
      <c r="I67" s="19">
        <v>0.73409999999999997</v>
      </c>
      <c r="J67" s="20">
        <v>0.61399999999999999</v>
      </c>
      <c r="K67" s="21">
        <v>0.72609999999999997</v>
      </c>
      <c r="L67" s="21">
        <v>0.59960000000000002</v>
      </c>
      <c r="M67" s="21">
        <v>0.65300000000000002</v>
      </c>
      <c r="N67" s="21">
        <v>0.85399999999999998</v>
      </c>
      <c r="O67" s="21">
        <v>0.85899999999999999</v>
      </c>
      <c r="P67" s="21">
        <v>0.84309999999999996</v>
      </c>
    </row>
    <row r="68" spans="1:16" ht="15" customHeight="1" x14ac:dyDescent="0.35">
      <c r="A68" s="15" t="s">
        <v>77</v>
      </c>
      <c r="B68" s="11">
        <v>10525.725</v>
      </c>
      <c r="C68" s="19">
        <v>0.74370000000000003</v>
      </c>
      <c r="D68" s="19">
        <v>0.72770000000000001</v>
      </c>
      <c r="E68" s="19">
        <v>0.67320000000000002</v>
      </c>
      <c r="F68" s="19">
        <v>0.73939999999999995</v>
      </c>
      <c r="G68" s="19">
        <v>0.75349999999999995</v>
      </c>
      <c r="H68" s="19">
        <v>0.754</v>
      </c>
      <c r="I68" s="19">
        <v>0.75129999999999997</v>
      </c>
      <c r="J68" s="20">
        <v>0.63380000000000003</v>
      </c>
      <c r="K68" s="21">
        <v>0.74370000000000003</v>
      </c>
      <c r="L68" s="21">
        <v>0.6129</v>
      </c>
      <c r="M68" s="21">
        <v>0.67490000000000006</v>
      </c>
      <c r="N68" s="21">
        <v>0.85799999999999998</v>
      </c>
      <c r="O68" s="21">
        <v>0.86070000000000002</v>
      </c>
      <c r="P68" s="21">
        <v>0.85209999999999997</v>
      </c>
    </row>
    <row r="69" spans="1:16" ht="15" customHeight="1" x14ac:dyDescent="0.35">
      <c r="A69" s="15" t="s">
        <v>113</v>
      </c>
      <c r="B69" s="11">
        <v>10828.875</v>
      </c>
      <c r="C69" s="19">
        <v>0.75539999999999996</v>
      </c>
      <c r="D69" s="19">
        <v>0.73929999999999996</v>
      </c>
      <c r="E69" s="19">
        <v>0.69530000000000003</v>
      </c>
      <c r="F69" s="19">
        <v>0.74919999999999998</v>
      </c>
      <c r="G69" s="19">
        <v>0.76219999999999999</v>
      </c>
      <c r="H69" s="19">
        <v>0.76270000000000004</v>
      </c>
      <c r="I69" s="19">
        <v>0.76019999999999999</v>
      </c>
      <c r="J69" s="20">
        <v>0.64659999999999995</v>
      </c>
      <c r="K69" s="21">
        <v>0.75539999999999996</v>
      </c>
      <c r="L69" s="21">
        <v>0.64749999999999996</v>
      </c>
      <c r="M69" s="21">
        <v>0.69889999999999997</v>
      </c>
      <c r="N69" s="21">
        <v>0.85370000000000001</v>
      </c>
      <c r="O69" s="21">
        <v>0.85470000000000002</v>
      </c>
      <c r="P69" s="21">
        <v>0.85140000000000005</v>
      </c>
    </row>
    <row r="70" spans="1:16" ht="15" customHeight="1" x14ac:dyDescent="0.35">
      <c r="A70" s="15" t="s">
        <v>114</v>
      </c>
      <c r="B70" s="11">
        <v>11278.75</v>
      </c>
      <c r="C70" s="19">
        <v>0.76990000000000003</v>
      </c>
      <c r="D70" s="19">
        <v>0.76129999999999998</v>
      </c>
      <c r="E70" s="19">
        <v>0.74019999999999997</v>
      </c>
      <c r="F70" s="19">
        <v>0.76629999999999998</v>
      </c>
      <c r="G70" s="19">
        <v>0.7782</v>
      </c>
      <c r="H70" s="19">
        <v>0.77859999999999996</v>
      </c>
      <c r="I70" s="19">
        <v>0.77610000000000001</v>
      </c>
      <c r="J70" s="20">
        <v>0.66479999999999995</v>
      </c>
      <c r="K70" s="21">
        <v>0.76990000000000003</v>
      </c>
      <c r="L70" s="21">
        <v>0.68259999999999998</v>
      </c>
      <c r="M70" s="21">
        <v>0.7298</v>
      </c>
      <c r="N70" s="21">
        <v>0.86070000000000002</v>
      </c>
      <c r="O70" s="21">
        <v>0.8629</v>
      </c>
      <c r="P70" s="21">
        <v>0.85529999999999995</v>
      </c>
    </row>
    <row r="71" spans="1:16" ht="15" customHeight="1" x14ac:dyDescent="0.35">
      <c r="A71" s="15" t="s">
        <v>115</v>
      </c>
      <c r="B71" s="11">
        <v>12028.424999999999</v>
      </c>
      <c r="C71" s="19">
        <v>0.78869999999999996</v>
      </c>
      <c r="D71" s="19">
        <v>0.78139999999999998</v>
      </c>
      <c r="E71" s="19">
        <v>0.7681</v>
      </c>
      <c r="F71" s="19">
        <v>0.78480000000000005</v>
      </c>
      <c r="G71" s="19">
        <v>0.79590000000000005</v>
      </c>
      <c r="H71" s="19">
        <v>0.79630000000000001</v>
      </c>
      <c r="I71" s="19">
        <v>0.79420000000000002</v>
      </c>
      <c r="J71" s="20">
        <v>0.68959999999999999</v>
      </c>
      <c r="K71" s="21">
        <v>0.78869999999999996</v>
      </c>
      <c r="L71" s="21">
        <v>0.71550000000000002</v>
      </c>
      <c r="M71" s="21">
        <v>0.75319999999999998</v>
      </c>
      <c r="N71" s="21">
        <v>0.87270000000000003</v>
      </c>
      <c r="O71" s="21">
        <v>0.87470000000000003</v>
      </c>
      <c r="P71" s="21">
        <v>0.86660000000000004</v>
      </c>
    </row>
    <row r="72" spans="1:16" ht="15" customHeight="1" x14ac:dyDescent="0.35">
      <c r="A72" s="15" t="s">
        <v>116</v>
      </c>
      <c r="B72" s="11">
        <v>12839.95</v>
      </c>
      <c r="C72" s="19">
        <v>0.81269999999999998</v>
      </c>
      <c r="D72" s="19">
        <v>0.80810000000000004</v>
      </c>
      <c r="E72" s="19">
        <v>0.80469999999999997</v>
      </c>
      <c r="F72" s="19">
        <v>0.80889999999999995</v>
      </c>
      <c r="G72" s="19">
        <v>0.81830000000000003</v>
      </c>
      <c r="H72" s="19">
        <v>0.81859999999999999</v>
      </c>
      <c r="I72" s="19">
        <v>0.81699999999999995</v>
      </c>
      <c r="J72" s="20">
        <v>0.7298</v>
      </c>
      <c r="K72" s="21">
        <v>0.81269999999999998</v>
      </c>
      <c r="L72" s="21">
        <v>0.74890000000000001</v>
      </c>
      <c r="M72" s="21">
        <v>0.7792</v>
      </c>
      <c r="N72" s="21">
        <v>0.88919999999999999</v>
      </c>
      <c r="O72" s="21">
        <v>0.89090000000000003</v>
      </c>
      <c r="P72" s="21">
        <v>0.88360000000000005</v>
      </c>
    </row>
    <row r="73" spans="1:16" ht="15" customHeight="1" x14ac:dyDescent="0.35">
      <c r="A73" s="15" t="s">
        <v>117</v>
      </c>
      <c r="B73" s="11">
        <v>13636.75</v>
      </c>
      <c r="C73" s="19">
        <v>0.83909999999999996</v>
      </c>
      <c r="D73" s="19">
        <v>0.83640000000000003</v>
      </c>
      <c r="E73" s="19">
        <v>0.83950000000000002</v>
      </c>
      <c r="F73" s="19">
        <v>0.8357</v>
      </c>
      <c r="G73" s="19">
        <v>0.84379999999999999</v>
      </c>
      <c r="H73" s="19">
        <v>0.84409999999999996</v>
      </c>
      <c r="I73" s="19">
        <v>0.84279999999999999</v>
      </c>
      <c r="J73" s="20">
        <v>0.76749999999999996</v>
      </c>
      <c r="K73" s="21">
        <v>0.83909999999999996</v>
      </c>
      <c r="L73" s="21">
        <v>0.77649999999999997</v>
      </c>
      <c r="M73" s="21">
        <v>0.80469999999999997</v>
      </c>
      <c r="N73" s="21">
        <v>0.90369999999999995</v>
      </c>
      <c r="O73" s="21">
        <v>0.90610000000000002</v>
      </c>
      <c r="P73" s="21">
        <v>0.89590000000000003</v>
      </c>
    </row>
    <row r="74" spans="1:16" ht="15" customHeight="1" x14ac:dyDescent="0.35">
      <c r="A74" s="15" t="s">
        <v>118</v>
      </c>
      <c r="B74" s="11">
        <v>14305.375</v>
      </c>
      <c r="C74" s="19">
        <v>0.86219999999999997</v>
      </c>
      <c r="D74" s="19">
        <v>0.86070000000000002</v>
      </c>
      <c r="E74" s="19">
        <v>0.86739999999999995</v>
      </c>
      <c r="F74" s="19">
        <v>0.85899999999999999</v>
      </c>
      <c r="G74" s="19">
        <v>0.86260000000000003</v>
      </c>
      <c r="H74" s="19">
        <v>0.86270000000000002</v>
      </c>
      <c r="I74" s="19">
        <v>0.86199999999999999</v>
      </c>
      <c r="J74" s="20">
        <v>0.8095</v>
      </c>
      <c r="K74" s="21">
        <v>0.86219999999999997</v>
      </c>
      <c r="L74" s="21">
        <v>0.80459999999999998</v>
      </c>
      <c r="M74" s="21">
        <v>0.8377</v>
      </c>
      <c r="N74" s="21">
        <v>0.91649999999999998</v>
      </c>
      <c r="O74" s="21">
        <v>0.91949999999999998</v>
      </c>
      <c r="P74" s="21">
        <v>0.90620000000000001</v>
      </c>
    </row>
    <row r="75" spans="1:16" ht="15" customHeight="1" x14ac:dyDescent="0.35">
      <c r="A75" s="15" t="s">
        <v>119</v>
      </c>
      <c r="B75" s="11">
        <v>14796.575000000001</v>
      </c>
      <c r="C75" s="19">
        <v>0.88009999999999999</v>
      </c>
      <c r="D75" s="19">
        <v>0.89049999999999996</v>
      </c>
      <c r="E75" s="19">
        <v>0.9012</v>
      </c>
      <c r="F75" s="19">
        <v>0.88770000000000004</v>
      </c>
      <c r="G75" s="19">
        <v>0.89280000000000004</v>
      </c>
      <c r="H75" s="19">
        <v>0.89280000000000004</v>
      </c>
      <c r="I75" s="19">
        <v>0.89239999999999997</v>
      </c>
      <c r="J75" s="20">
        <v>0.84960000000000002</v>
      </c>
      <c r="K75" s="21">
        <v>0.88009999999999999</v>
      </c>
      <c r="L75" s="21">
        <v>0.83050000000000002</v>
      </c>
      <c r="M75" s="21">
        <v>0.85709999999999997</v>
      </c>
      <c r="N75" s="21">
        <v>0.93330000000000002</v>
      </c>
      <c r="O75" s="21">
        <v>0.93610000000000004</v>
      </c>
      <c r="P75" s="21">
        <v>0.92349999999999999</v>
      </c>
    </row>
    <row r="76" spans="1:16" ht="15" customHeight="1" x14ac:dyDescent="0.35">
      <c r="A76" s="15" t="s">
        <v>120</v>
      </c>
      <c r="B76" s="11">
        <v>14467.3</v>
      </c>
      <c r="C76" s="19">
        <v>0.8891</v>
      </c>
      <c r="D76" s="19">
        <v>0.88719999999999999</v>
      </c>
      <c r="E76" s="19">
        <v>0.89939999999999998</v>
      </c>
      <c r="F76" s="19">
        <v>0.88449999999999995</v>
      </c>
      <c r="G76" s="19">
        <v>0.89039999999999997</v>
      </c>
      <c r="H76" s="19">
        <v>0.89049999999999996</v>
      </c>
      <c r="I76" s="19">
        <v>0.89029999999999998</v>
      </c>
      <c r="J76" s="20">
        <v>0.86160000000000003</v>
      </c>
      <c r="K76" s="21">
        <v>0.8891</v>
      </c>
      <c r="L76" s="21">
        <v>0.84599999999999997</v>
      </c>
      <c r="M76" s="21">
        <v>0.8579</v>
      </c>
      <c r="N76" s="21">
        <v>0.94030000000000002</v>
      </c>
      <c r="O76" s="21">
        <v>0.94440000000000002</v>
      </c>
      <c r="P76" s="21">
        <v>0.92820000000000003</v>
      </c>
    </row>
    <row r="77" spans="1:16" ht="15" customHeight="1" x14ac:dyDescent="0.35">
      <c r="A77" s="15" t="s">
        <v>121</v>
      </c>
      <c r="B77" s="11">
        <v>14884.4</v>
      </c>
      <c r="C77" s="19">
        <v>0.89680000000000004</v>
      </c>
      <c r="D77" s="19">
        <v>0.90629999999999999</v>
      </c>
      <c r="E77" s="19">
        <v>0.91610000000000003</v>
      </c>
      <c r="F77" s="19">
        <v>0.90390000000000004</v>
      </c>
      <c r="G77" s="19">
        <v>0.90600000000000003</v>
      </c>
      <c r="H77" s="19">
        <v>0.90600000000000003</v>
      </c>
      <c r="I77" s="19">
        <v>0.90549999999999997</v>
      </c>
      <c r="J77" s="20">
        <v>0.87560000000000004</v>
      </c>
      <c r="K77" s="21">
        <v>0.89680000000000004</v>
      </c>
      <c r="L77" s="21">
        <v>0.871</v>
      </c>
      <c r="M77" s="21">
        <v>0.90390000000000004</v>
      </c>
      <c r="N77" s="21">
        <v>0.94569999999999999</v>
      </c>
      <c r="O77" s="21">
        <v>0.94850000000000001</v>
      </c>
      <c r="P77" s="21">
        <v>0.93740000000000001</v>
      </c>
    </row>
    <row r="78" spans="1:16" ht="15" customHeight="1" x14ac:dyDescent="0.35">
      <c r="A78" s="15" t="s">
        <v>122</v>
      </c>
      <c r="B78" s="11">
        <v>15466.525</v>
      </c>
      <c r="C78" s="19">
        <v>0.91479999999999995</v>
      </c>
      <c r="D78" s="19">
        <v>0.92730000000000001</v>
      </c>
      <c r="E78" s="19">
        <v>0.94279999999999997</v>
      </c>
      <c r="F78" s="19">
        <v>0.92359999999999998</v>
      </c>
      <c r="G78" s="19">
        <v>0.92600000000000005</v>
      </c>
      <c r="H78" s="19">
        <v>0.92610000000000003</v>
      </c>
      <c r="I78" s="19">
        <v>0.92549999999999999</v>
      </c>
      <c r="J78" s="20">
        <v>0.90049999999999997</v>
      </c>
      <c r="K78" s="21">
        <v>0.91479999999999995</v>
      </c>
      <c r="L78" s="21">
        <v>0.90149999999999997</v>
      </c>
      <c r="M78" s="21">
        <v>0.91949999999999998</v>
      </c>
      <c r="N78" s="21">
        <v>0.9647</v>
      </c>
      <c r="O78" s="21">
        <v>0.96709999999999996</v>
      </c>
      <c r="P78" s="21">
        <v>0.95799999999999996</v>
      </c>
    </row>
    <row r="79" spans="1:16" ht="15" customHeight="1" x14ac:dyDescent="0.35">
      <c r="A79" s="15" t="s">
        <v>123</v>
      </c>
      <c r="B79" s="11">
        <v>16109.424999999999</v>
      </c>
      <c r="C79" s="19">
        <v>0.93140000000000001</v>
      </c>
      <c r="D79" s="19">
        <v>0.94510000000000005</v>
      </c>
      <c r="E79" s="19">
        <v>0.95589999999999997</v>
      </c>
      <c r="F79" s="19">
        <v>0.9425</v>
      </c>
      <c r="G79" s="19">
        <v>0.94530000000000003</v>
      </c>
      <c r="H79" s="19">
        <v>0.94530000000000003</v>
      </c>
      <c r="I79" s="19">
        <v>0.94510000000000005</v>
      </c>
      <c r="J79" s="20">
        <v>0.92469999999999997</v>
      </c>
      <c r="K79" s="21">
        <v>0.93140000000000001</v>
      </c>
      <c r="L79" s="21">
        <v>0.91190000000000004</v>
      </c>
      <c r="M79" s="21">
        <v>0.92589999999999995</v>
      </c>
      <c r="N79" s="21">
        <v>0.97509999999999997</v>
      </c>
      <c r="O79" s="21">
        <v>0.97809999999999997</v>
      </c>
      <c r="P79" s="21">
        <v>0.96599999999999997</v>
      </c>
    </row>
    <row r="80" spans="1:16" ht="15" customHeight="1" x14ac:dyDescent="0.35">
      <c r="A80" s="15" t="s">
        <v>124</v>
      </c>
      <c r="B80" s="11">
        <v>16687.775000000001</v>
      </c>
      <c r="C80" s="19">
        <v>0.94830000000000003</v>
      </c>
      <c r="D80" s="19">
        <v>0.95930000000000004</v>
      </c>
      <c r="E80" s="19">
        <v>0.96230000000000004</v>
      </c>
      <c r="F80" s="19">
        <v>0.9587</v>
      </c>
      <c r="G80" s="19">
        <v>0.95909999999999995</v>
      </c>
      <c r="H80" s="19">
        <v>0.95909999999999995</v>
      </c>
      <c r="I80" s="19">
        <v>0.95899999999999996</v>
      </c>
      <c r="J80" s="20">
        <v>0.94930000000000003</v>
      </c>
      <c r="K80" s="21">
        <v>0.94830000000000003</v>
      </c>
      <c r="L80" s="21">
        <v>0.9194</v>
      </c>
      <c r="M80" s="21">
        <v>0.95150000000000001</v>
      </c>
      <c r="N80" s="21">
        <v>0.97840000000000005</v>
      </c>
      <c r="O80" s="21">
        <v>0.98070000000000002</v>
      </c>
      <c r="P80" s="21">
        <v>0.97219999999999995</v>
      </c>
    </row>
    <row r="81" spans="1:16" ht="15" customHeight="1" x14ac:dyDescent="0.35">
      <c r="A81" s="15" t="s">
        <v>125</v>
      </c>
      <c r="B81" s="11">
        <v>17428.099999999999</v>
      </c>
      <c r="C81" s="19">
        <v>0.96560000000000001</v>
      </c>
      <c r="D81" s="19">
        <v>0.97370000000000001</v>
      </c>
      <c r="E81" s="19">
        <v>0.97750000000000004</v>
      </c>
      <c r="F81" s="19">
        <v>0.97299999999999998</v>
      </c>
      <c r="G81" s="19">
        <v>0.97289999999999999</v>
      </c>
      <c r="H81" s="19">
        <v>0.97289999999999999</v>
      </c>
      <c r="I81" s="19">
        <v>0.9728</v>
      </c>
      <c r="J81" s="20">
        <v>0.9718</v>
      </c>
      <c r="K81" s="21">
        <v>0.96560000000000001</v>
      </c>
      <c r="L81" s="21">
        <v>0.95099999999999996</v>
      </c>
      <c r="M81" s="21">
        <v>0.97319999999999995</v>
      </c>
      <c r="N81" s="21">
        <v>0.99239999999999995</v>
      </c>
      <c r="O81" s="21">
        <v>0.99370000000000003</v>
      </c>
      <c r="P81" s="21">
        <v>0.98839999999999995</v>
      </c>
    </row>
    <row r="82" spans="1:16" ht="15" customHeight="1" x14ac:dyDescent="0.35">
      <c r="A82" s="15" t="s">
        <v>126</v>
      </c>
      <c r="B82" s="11">
        <v>18164.25</v>
      </c>
      <c r="C82" s="19">
        <v>0.97560000000000002</v>
      </c>
      <c r="D82" s="19">
        <v>0.97760000000000002</v>
      </c>
      <c r="E82" s="19">
        <v>0.98119999999999996</v>
      </c>
      <c r="F82" s="19">
        <v>0.97699999999999998</v>
      </c>
      <c r="G82" s="19">
        <v>0.97660000000000002</v>
      </c>
      <c r="H82" s="19">
        <v>0.97660000000000002</v>
      </c>
      <c r="I82" s="19">
        <v>0.97660000000000002</v>
      </c>
      <c r="J82" s="20">
        <v>0.97950000000000004</v>
      </c>
      <c r="K82" s="21">
        <v>0.97560000000000002</v>
      </c>
      <c r="L82" s="21">
        <v>0.96330000000000005</v>
      </c>
      <c r="M82" s="21">
        <v>0.97250000000000003</v>
      </c>
      <c r="N82" s="21">
        <v>0.99470000000000003</v>
      </c>
      <c r="O82" s="21">
        <v>0.99609999999999999</v>
      </c>
      <c r="P82" s="21">
        <v>0.99109999999999998</v>
      </c>
    </row>
    <row r="83" spans="1:16" ht="15" customHeight="1" x14ac:dyDescent="0.35">
      <c r="A83" s="15" t="s">
        <v>127</v>
      </c>
      <c r="B83" s="11">
        <v>18641.325000000001</v>
      </c>
      <c r="C83" s="19">
        <v>0.98340000000000005</v>
      </c>
      <c r="D83" s="19">
        <v>0.98370000000000002</v>
      </c>
      <c r="E83" s="19">
        <v>0.98460000000000003</v>
      </c>
      <c r="F83" s="19">
        <v>0.98350000000000004</v>
      </c>
      <c r="G83" s="19">
        <v>0.98350000000000004</v>
      </c>
      <c r="H83" s="19">
        <v>0.98350000000000004</v>
      </c>
      <c r="I83" s="19">
        <v>0.98350000000000004</v>
      </c>
      <c r="J83" s="20">
        <v>0.98219999999999996</v>
      </c>
      <c r="K83" s="21">
        <v>0.98340000000000005</v>
      </c>
      <c r="L83" s="21">
        <v>0.97570000000000001</v>
      </c>
      <c r="M83" s="21">
        <v>0.98070000000000002</v>
      </c>
      <c r="N83" s="21">
        <v>0.99199999999999999</v>
      </c>
      <c r="O83" s="21">
        <v>0.99319999999999997</v>
      </c>
      <c r="P83" s="21">
        <v>0.98850000000000005</v>
      </c>
    </row>
    <row r="84" spans="1:16" ht="15" customHeight="1" x14ac:dyDescent="0.35">
      <c r="A84" s="15" t="s">
        <v>128</v>
      </c>
      <c r="B84" s="11">
        <v>19375.174999999999</v>
      </c>
      <c r="C84" s="19">
        <v>1</v>
      </c>
      <c r="D84" s="19">
        <v>1</v>
      </c>
      <c r="E84" s="19">
        <v>1</v>
      </c>
      <c r="F84" s="19">
        <v>1</v>
      </c>
      <c r="G84" s="19">
        <v>1</v>
      </c>
      <c r="H84" s="19">
        <v>1</v>
      </c>
      <c r="I84" s="19">
        <v>1</v>
      </c>
      <c r="J84" s="20">
        <v>1</v>
      </c>
      <c r="K84" s="21">
        <v>1</v>
      </c>
      <c r="L84" s="21">
        <v>1</v>
      </c>
      <c r="M84" s="21">
        <v>1</v>
      </c>
      <c r="N84" s="21">
        <v>1</v>
      </c>
      <c r="O84" s="21">
        <v>1</v>
      </c>
      <c r="P84" s="21">
        <v>1</v>
      </c>
    </row>
    <row r="85" spans="1:16" ht="15" customHeight="1" x14ac:dyDescent="0.35">
      <c r="A85" s="15" t="s">
        <v>129</v>
      </c>
      <c r="B85" s="11">
        <v>20436.325000000001</v>
      </c>
      <c r="C85" s="19">
        <v>1.0222</v>
      </c>
      <c r="D85" s="19">
        <v>1.0216000000000001</v>
      </c>
      <c r="E85" s="19">
        <v>1.0256000000000001</v>
      </c>
      <c r="F85" s="19">
        <v>1.0208999999999999</v>
      </c>
      <c r="G85" s="19">
        <v>1.02</v>
      </c>
      <c r="H85" s="19">
        <v>1.02</v>
      </c>
      <c r="I85" s="19">
        <v>1.0201</v>
      </c>
      <c r="J85" s="20">
        <v>1.0334000000000001</v>
      </c>
      <c r="K85" s="21">
        <v>1.0222</v>
      </c>
      <c r="L85" s="21">
        <v>1.0349999999999999</v>
      </c>
      <c r="M85" s="21">
        <v>1.028</v>
      </c>
      <c r="N85" s="21">
        <v>1.0119</v>
      </c>
      <c r="O85" s="21">
        <v>1.0105</v>
      </c>
      <c r="P85" s="21">
        <v>1.018</v>
      </c>
    </row>
    <row r="86" spans="1:16" ht="15" customHeight="1" x14ac:dyDescent="0.35">
      <c r="A86" s="15" t="s">
        <v>130</v>
      </c>
      <c r="B86" s="11">
        <v>21275.275000000001</v>
      </c>
      <c r="C86" s="19">
        <v>1.0410999999999999</v>
      </c>
      <c r="D86" s="19">
        <v>1.0390999999999999</v>
      </c>
      <c r="E86" s="19">
        <v>1.0468999999999999</v>
      </c>
      <c r="F86" s="19">
        <v>1.0377000000000001</v>
      </c>
      <c r="G86" s="19">
        <v>1.036</v>
      </c>
      <c r="H86" s="19">
        <v>1.036</v>
      </c>
      <c r="I86" s="19">
        <v>1.0362</v>
      </c>
      <c r="J86" s="20">
        <v>1.0591999999999999</v>
      </c>
      <c r="K86" s="21">
        <v>1.0410999999999999</v>
      </c>
      <c r="L86" s="21">
        <v>1.0706</v>
      </c>
      <c r="M86" s="21">
        <v>1.0548</v>
      </c>
      <c r="N86" s="21">
        <v>1.0238</v>
      </c>
      <c r="O86" s="21">
        <v>1.0218</v>
      </c>
      <c r="P86" s="21">
        <v>1.0329999999999999</v>
      </c>
    </row>
    <row r="87" spans="1:16" ht="15" customHeight="1" x14ac:dyDescent="0.35">
      <c r="A87" s="15" t="s">
        <v>131</v>
      </c>
      <c r="B87" s="11">
        <v>21292.400000000001</v>
      </c>
      <c r="C87" s="19">
        <v>1.0547</v>
      </c>
      <c r="D87" s="19">
        <v>1.0538000000000001</v>
      </c>
      <c r="E87" s="19">
        <v>1.0584</v>
      </c>
      <c r="F87" s="19">
        <v>1.0531999999999999</v>
      </c>
      <c r="G87" s="19">
        <v>1.0477000000000001</v>
      </c>
      <c r="H87" s="19">
        <v>1.0477000000000001</v>
      </c>
      <c r="I87" s="19">
        <v>1.0479000000000001</v>
      </c>
      <c r="J87" s="20">
        <v>1.0806</v>
      </c>
      <c r="K87" s="21">
        <v>1.0547</v>
      </c>
      <c r="L87" s="21">
        <v>1.0726</v>
      </c>
      <c r="M87" s="21">
        <v>1.07</v>
      </c>
      <c r="N87" s="21">
        <v>1.0315000000000001</v>
      </c>
      <c r="O87" s="21">
        <v>1.0296000000000001</v>
      </c>
      <c r="P87" s="21">
        <v>1.0379</v>
      </c>
    </row>
    <row r="88" spans="1:16" ht="15" customHeight="1" x14ac:dyDescent="0.35">
      <c r="A88" s="15" t="s">
        <v>132</v>
      </c>
      <c r="B88" s="11">
        <v>22936.525000000001</v>
      </c>
      <c r="C88" s="19">
        <v>1.091</v>
      </c>
      <c r="D88" s="19">
        <v>1.0862000000000001</v>
      </c>
      <c r="E88" s="19">
        <v>1.0873999999999999</v>
      </c>
      <c r="F88" s="19">
        <v>1.0861000000000001</v>
      </c>
      <c r="G88" s="19">
        <v>1.0792999999999999</v>
      </c>
      <c r="H88" s="19">
        <v>1.0792999999999999</v>
      </c>
      <c r="I88" s="19">
        <v>1.0794999999999999</v>
      </c>
      <c r="J88" s="20">
        <v>1.1317999999999999</v>
      </c>
      <c r="K88" s="21">
        <v>1.091</v>
      </c>
      <c r="L88" s="21">
        <v>1.1023000000000001</v>
      </c>
      <c r="M88" s="21">
        <v>1.0979000000000001</v>
      </c>
      <c r="N88" s="21">
        <v>1.0491999999999999</v>
      </c>
      <c r="O88" s="21">
        <v>1.0481</v>
      </c>
      <c r="P88" s="21">
        <v>1.0537000000000001</v>
      </c>
    </row>
    <row r="89" spans="1:16" ht="15" customHeight="1" x14ac:dyDescent="0.35">
      <c r="A89" s="15" t="s">
        <v>133</v>
      </c>
      <c r="B89" s="11">
        <v>25305.65</v>
      </c>
      <c r="C89" s="19">
        <v>1.1673</v>
      </c>
      <c r="D89" s="19">
        <v>1.1545000000000001</v>
      </c>
      <c r="E89" s="19">
        <v>1.1544000000000001</v>
      </c>
      <c r="F89" s="19">
        <v>1.1545000000000001</v>
      </c>
      <c r="G89" s="19">
        <v>1.1489</v>
      </c>
      <c r="H89" s="19">
        <v>1.1488</v>
      </c>
      <c r="I89" s="19">
        <v>1.1493</v>
      </c>
      <c r="J89" s="20">
        <v>1.2097</v>
      </c>
      <c r="K89" s="21">
        <v>1.1673</v>
      </c>
      <c r="L89" s="21">
        <v>1.1617</v>
      </c>
      <c r="M89" s="21">
        <v>1.1547000000000001</v>
      </c>
      <c r="N89" s="21">
        <v>1.0949</v>
      </c>
      <c r="O89" s="21">
        <v>1.0954999999999999</v>
      </c>
      <c r="P89" s="21">
        <v>1.0927</v>
      </c>
    </row>
    <row r="90" spans="1:16" ht="15" customHeight="1" x14ac:dyDescent="0.35">
      <c r="A90" s="15" t="s">
        <v>134</v>
      </c>
      <c r="B90" s="11">
        <v>26982.375</v>
      </c>
      <c r="C90" s="19">
        <v>1.2206999999999999</v>
      </c>
      <c r="D90" s="19">
        <v>1.2057</v>
      </c>
      <c r="E90" s="19">
        <v>1.2056</v>
      </c>
      <c r="F90" s="19">
        <v>1.2057</v>
      </c>
      <c r="G90" s="19">
        <v>1.2009000000000001</v>
      </c>
      <c r="H90" s="19">
        <v>1.2007000000000001</v>
      </c>
      <c r="I90" s="19">
        <v>1.2015</v>
      </c>
      <c r="J90" s="20">
        <v>1.2597</v>
      </c>
      <c r="K90" s="21">
        <v>1.2206999999999999</v>
      </c>
      <c r="L90" s="21">
        <v>1.2064999999999999</v>
      </c>
      <c r="M90" s="21">
        <v>1.1932</v>
      </c>
      <c r="N90" s="21">
        <v>1.1325000000000001</v>
      </c>
      <c r="O90" s="21">
        <v>1.1338999999999999</v>
      </c>
      <c r="P90" s="21">
        <v>1.1274</v>
      </c>
    </row>
    <row r="91" spans="1:16" ht="15" customHeight="1" x14ac:dyDescent="0.35">
      <c r="A91" s="15" t="s">
        <v>135</v>
      </c>
      <c r="B91" s="11">
        <v>28255.4</v>
      </c>
      <c r="C91" s="19">
        <v>1.2533000000000001</v>
      </c>
      <c r="D91" s="19">
        <v>1.2422</v>
      </c>
      <c r="E91" s="19">
        <v>1.2382</v>
      </c>
      <c r="F91" s="19">
        <v>1.2427999999999999</v>
      </c>
      <c r="G91" s="19">
        <v>1.2385999999999999</v>
      </c>
      <c r="H91" s="19">
        <v>1.2383999999999999</v>
      </c>
      <c r="I91" s="19">
        <v>1.2394000000000001</v>
      </c>
      <c r="J91" s="20">
        <v>1.2907999999999999</v>
      </c>
      <c r="K91" s="21">
        <v>1.2533000000000001</v>
      </c>
      <c r="L91" s="21">
        <v>1.2386999999999999</v>
      </c>
      <c r="M91" s="21">
        <v>1.2304999999999999</v>
      </c>
      <c r="N91" s="21">
        <v>1.1625000000000001</v>
      </c>
      <c r="O91" s="21">
        <v>1.1641999999999999</v>
      </c>
      <c r="P91" s="21">
        <v>1.1575</v>
      </c>
    </row>
    <row r="92" spans="1:16" ht="15" customHeight="1" x14ac:dyDescent="0.35">
      <c r="A92" s="15" t="s">
        <v>137</v>
      </c>
      <c r="B92" s="11">
        <v>29340.3</v>
      </c>
      <c r="C92" s="19">
        <v>1.2807999999999999</v>
      </c>
      <c r="D92" s="19">
        <v>1.2712000000000001</v>
      </c>
      <c r="E92" s="19">
        <v>1.2633000000000001</v>
      </c>
      <c r="F92" s="19">
        <v>1.2724</v>
      </c>
      <c r="G92" s="19">
        <v>1.2681</v>
      </c>
      <c r="H92" s="19">
        <v>1.2679</v>
      </c>
      <c r="I92" s="19">
        <v>1.2690999999999999</v>
      </c>
      <c r="J92" s="20">
        <v>1.3418000000000001</v>
      </c>
      <c r="K92" s="21">
        <v>1.2807999999999999</v>
      </c>
      <c r="L92" s="21">
        <v>1.2658</v>
      </c>
      <c r="M92" s="21">
        <v>1.2549999999999999</v>
      </c>
      <c r="N92" s="21">
        <v>1.1880999999999999</v>
      </c>
      <c r="O92" s="21">
        <v>1.1897</v>
      </c>
      <c r="P92" s="21">
        <v>1.1829000000000001</v>
      </c>
    </row>
    <row r="93" spans="1:16" ht="15" customHeight="1" x14ac:dyDescent="0.35">
      <c r="A93" s="15" t="s">
        <v>138</v>
      </c>
      <c r="B93" s="11">
        <v>30552.7</v>
      </c>
      <c r="C93" s="19">
        <v>1.3073999999999999</v>
      </c>
      <c r="D93" s="19">
        <v>1.3001</v>
      </c>
      <c r="E93" s="19">
        <v>1.2896000000000001</v>
      </c>
      <c r="F93" s="19">
        <v>1.3017000000000001</v>
      </c>
      <c r="G93" s="19">
        <v>1.2970999999999999</v>
      </c>
      <c r="H93" s="19">
        <v>1.2968999999999999</v>
      </c>
      <c r="I93" s="19">
        <v>1.2982</v>
      </c>
      <c r="J93" s="20">
        <v>1.3838999999999999</v>
      </c>
      <c r="K93" s="21">
        <v>1.3073999999999999</v>
      </c>
      <c r="L93" s="21">
        <v>1.2922</v>
      </c>
      <c r="M93" s="21">
        <v>1.2811999999999999</v>
      </c>
      <c r="N93" s="21">
        <v>1.2129000000000001</v>
      </c>
      <c r="O93" s="21">
        <v>1.2144999999999999</v>
      </c>
      <c r="P93" s="21">
        <v>1.2075</v>
      </c>
    </row>
    <row r="94" spans="1:16" ht="15" customHeight="1" x14ac:dyDescent="0.35">
      <c r="A94" s="15" t="s">
        <v>139</v>
      </c>
      <c r="B94" s="11">
        <v>31815.599999999999</v>
      </c>
      <c r="C94" s="19">
        <v>1.3348</v>
      </c>
      <c r="D94" s="19">
        <v>1.3295999999999999</v>
      </c>
      <c r="E94" s="19">
        <v>1.3166</v>
      </c>
      <c r="F94" s="19">
        <v>1.3313999999999999</v>
      </c>
      <c r="G94" s="19">
        <v>1.327</v>
      </c>
      <c r="H94" s="19">
        <v>1.3267</v>
      </c>
      <c r="I94" s="19">
        <v>1.3280000000000001</v>
      </c>
      <c r="J94" s="20">
        <v>1.427</v>
      </c>
      <c r="K94" s="21">
        <v>1.3348</v>
      </c>
      <c r="L94" s="21">
        <v>1.3191999999999999</v>
      </c>
      <c r="M94" s="21">
        <v>1.3080000000000001</v>
      </c>
      <c r="N94" s="21">
        <v>1.2383999999999999</v>
      </c>
      <c r="O94" s="21">
        <v>1.2399</v>
      </c>
      <c r="P94" s="21">
        <v>1.2327999999999999</v>
      </c>
    </row>
    <row r="95" spans="1:16" ht="15" customHeight="1" x14ac:dyDescent="0.35">
      <c r="A95" s="15" t="s">
        <v>140</v>
      </c>
      <c r="B95" s="11">
        <v>33129.199999999997</v>
      </c>
      <c r="C95" s="19">
        <v>1.3626</v>
      </c>
      <c r="D95" s="19">
        <v>1.3593</v>
      </c>
      <c r="E95" s="19">
        <v>1.3441000000000001</v>
      </c>
      <c r="F95" s="19">
        <v>1.3613999999999999</v>
      </c>
      <c r="G95" s="19">
        <v>1.3573999999999999</v>
      </c>
      <c r="H95" s="19">
        <v>1.3571</v>
      </c>
      <c r="I95" s="19">
        <v>1.3584000000000001</v>
      </c>
      <c r="J95" s="20">
        <v>1.4668000000000001</v>
      </c>
      <c r="K95" s="21">
        <v>1.3626</v>
      </c>
      <c r="L95" s="21">
        <v>1.3468</v>
      </c>
      <c r="M95" s="21">
        <v>1.3352999999999999</v>
      </c>
      <c r="N95" s="21">
        <v>1.2645999999999999</v>
      </c>
      <c r="O95" s="21">
        <v>1.2658</v>
      </c>
      <c r="P95" s="21">
        <v>1.2585</v>
      </c>
    </row>
    <row r="96" spans="1:16" ht="15" customHeight="1" x14ac:dyDescent="0.35">
      <c r="A96" s="15" t="s">
        <v>141</v>
      </c>
      <c r="B96" s="11">
        <v>34510.800000000003</v>
      </c>
      <c r="C96" s="19">
        <v>1.3911</v>
      </c>
      <c r="D96" s="19">
        <v>1.3897999999999999</v>
      </c>
      <c r="E96" s="19">
        <v>1.3722000000000001</v>
      </c>
      <c r="F96" s="19">
        <v>1.3922000000000001</v>
      </c>
      <c r="G96" s="19">
        <v>1.3887</v>
      </c>
      <c r="H96" s="19">
        <v>1.3884000000000001</v>
      </c>
      <c r="I96" s="19">
        <v>1.3895999999999999</v>
      </c>
      <c r="J96" s="20">
        <v>1.5111000000000001</v>
      </c>
      <c r="K96" s="21">
        <v>1.3911</v>
      </c>
      <c r="L96" s="21">
        <v>1.3749</v>
      </c>
      <c r="M96" s="21">
        <v>1.3632</v>
      </c>
      <c r="N96" s="21">
        <v>1.2907999999999999</v>
      </c>
      <c r="O96" s="21">
        <v>1.2922</v>
      </c>
      <c r="P96" s="21">
        <v>1.2847999999999999</v>
      </c>
    </row>
    <row r="97" spans="1:16" ht="14" customHeight="1" x14ac:dyDescent="0.35">
      <c r="A97" s="52" t="s">
        <v>173</v>
      </c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</row>
  </sheetData>
  <mergeCells count="16">
    <mergeCell ref="A97:P97"/>
    <mergeCell ref="A1:P1"/>
    <mergeCell ref="A2:P2"/>
    <mergeCell ref="A3:A5"/>
    <mergeCell ref="B3:B5"/>
    <mergeCell ref="C3:C5"/>
    <mergeCell ref="D3:P3"/>
    <mergeCell ref="D4:D5"/>
    <mergeCell ref="E4:E5"/>
    <mergeCell ref="F4:F5"/>
    <mergeCell ref="G4:I4"/>
    <mergeCell ref="J4:J5"/>
    <mergeCell ref="K4:K5"/>
    <mergeCell ref="L4:L5"/>
    <mergeCell ref="M4:M5"/>
    <mergeCell ref="N4:P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A2DFF-83FE-45B5-A5A3-B23EC03CFA78}">
  <dimension ref="A1:E106"/>
  <sheetViews>
    <sheetView workbookViewId="0">
      <selection activeCell="K18" sqref="K18"/>
    </sheetView>
  </sheetViews>
  <sheetFormatPr defaultRowHeight="14.5" x14ac:dyDescent="0.35"/>
  <cols>
    <col min="1" max="2" width="20.7265625" customWidth="1"/>
    <col min="4" max="5" width="20.7265625" customWidth="1"/>
  </cols>
  <sheetData>
    <row r="1" spans="1:5" x14ac:dyDescent="0.35">
      <c r="A1" t="s">
        <v>79</v>
      </c>
      <c r="D1" t="s">
        <v>79</v>
      </c>
    </row>
    <row r="2" spans="1:5" x14ac:dyDescent="0.35">
      <c r="A2" t="s">
        <v>80</v>
      </c>
      <c r="D2" t="s">
        <v>80</v>
      </c>
    </row>
    <row r="3" spans="1:5" x14ac:dyDescent="0.35">
      <c r="A3" t="s">
        <v>81</v>
      </c>
      <c r="D3" t="s">
        <v>81</v>
      </c>
    </row>
    <row r="4" spans="1:5" x14ac:dyDescent="0.35">
      <c r="A4" t="s">
        <v>82</v>
      </c>
      <c r="D4" t="s">
        <v>82</v>
      </c>
    </row>
    <row r="5" spans="1:5" x14ac:dyDescent="0.35">
      <c r="A5" t="s">
        <v>83</v>
      </c>
      <c r="D5" t="s">
        <v>83</v>
      </c>
    </row>
    <row r="6" spans="1:5" x14ac:dyDescent="0.35">
      <c r="A6" t="s">
        <v>84</v>
      </c>
      <c r="D6" t="s">
        <v>84</v>
      </c>
    </row>
    <row r="8" spans="1:5" x14ac:dyDescent="0.35">
      <c r="A8" t="s">
        <v>85</v>
      </c>
      <c r="B8" t="s">
        <v>86</v>
      </c>
      <c r="D8" t="s">
        <v>89</v>
      </c>
      <c r="E8" t="s">
        <v>90</v>
      </c>
    </row>
    <row r="10" spans="1:5" x14ac:dyDescent="0.35">
      <c r="A10" t="s">
        <v>87</v>
      </c>
      <c r="D10" t="s">
        <v>87</v>
      </c>
    </row>
    <row r="11" spans="1:5" x14ac:dyDescent="0.35">
      <c r="A11" t="s">
        <v>88</v>
      </c>
      <c r="B11" t="s">
        <v>85</v>
      </c>
      <c r="D11" t="s">
        <v>88</v>
      </c>
      <c r="E11" t="s">
        <v>89</v>
      </c>
    </row>
    <row r="12" spans="1:5" x14ac:dyDescent="0.35">
      <c r="A12" s="3">
        <v>10594</v>
      </c>
      <c r="B12" s="4">
        <v>104.556</v>
      </c>
      <c r="D12" s="3">
        <v>10594</v>
      </c>
      <c r="E12" s="4">
        <v>8.7780000000000005</v>
      </c>
    </row>
    <row r="13" spans="1:5" x14ac:dyDescent="0.35">
      <c r="A13" s="3">
        <v>10959</v>
      </c>
      <c r="B13" s="4">
        <v>92.16</v>
      </c>
      <c r="D13" s="3">
        <v>10959</v>
      </c>
      <c r="E13" s="4">
        <v>8.4570000000000007</v>
      </c>
    </row>
    <row r="14" spans="1:5" x14ac:dyDescent="0.35">
      <c r="A14" s="3">
        <v>11324</v>
      </c>
      <c r="B14" s="4">
        <v>77.391000000000005</v>
      </c>
      <c r="D14" s="3">
        <v>11324</v>
      </c>
      <c r="E14" s="4">
        <v>7.5869999999999997</v>
      </c>
    </row>
    <row r="15" spans="1:5" x14ac:dyDescent="0.35">
      <c r="A15" s="3">
        <v>11689</v>
      </c>
      <c r="B15" s="4">
        <v>59.521999999999998</v>
      </c>
      <c r="D15" s="3">
        <v>11689</v>
      </c>
      <c r="E15" s="4">
        <v>6.7</v>
      </c>
    </row>
    <row r="16" spans="1:5" x14ac:dyDescent="0.35">
      <c r="A16" s="3">
        <v>12055</v>
      </c>
      <c r="B16" s="4">
        <v>57.154000000000003</v>
      </c>
      <c r="D16" s="3">
        <v>12055</v>
      </c>
      <c r="E16" s="4">
        <v>6.5140000000000002</v>
      </c>
    </row>
    <row r="17" spans="1:5" x14ac:dyDescent="0.35">
      <c r="A17" s="3">
        <v>12420</v>
      </c>
      <c r="B17" s="4">
        <v>66.8</v>
      </c>
      <c r="D17" s="3">
        <v>12420</v>
      </c>
      <c r="E17" s="4">
        <v>6.8710000000000004</v>
      </c>
    </row>
    <row r="18" spans="1:5" x14ac:dyDescent="0.35">
      <c r="A18" s="3">
        <v>12785</v>
      </c>
      <c r="B18" s="4">
        <v>74.241</v>
      </c>
      <c r="D18" s="3">
        <v>12785</v>
      </c>
      <c r="E18" s="4">
        <v>7.0119999999999996</v>
      </c>
    </row>
    <row r="19" spans="1:5" x14ac:dyDescent="0.35">
      <c r="A19" s="3">
        <v>13150</v>
      </c>
      <c r="B19" s="4">
        <v>84.83</v>
      </c>
      <c r="D19" s="3">
        <v>13150</v>
      </c>
      <c r="E19" s="4">
        <v>7.0970000000000004</v>
      </c>
    </row>
    <row r="20" spans="1:5" x14ac:dyDescent="0.35">
      <c r="A20" s="3">
        <v>13516</v>
      </c>
      <c r="B20" s="4">
        <v>93.003</v>
      </c>
      <c r="D20" s="3">
        <v>13516</v>
      </c>
      <c r="E20" s="4">
        <v>7.4020000000000001</v>
      </c>
    </row>
    <row r="21" spans="1:5" x14ac:dyDescent="0.35">
      <c r="A21" s="3">
        <v>13881</v>
      </c>
      <c r="B21" s="4">
        <v>87.352000000000004</v>
      </c>
      <c r="D21" s="3">
        <v>13881</v>
      </c>
      <c r="E21" s="4">
        <v>7.19</v>
      </c>
    </row>
    <row r="22" spans="1:5" x14ac:dyDescent="0.35">
      <c r="A22" s="3">
        <v>14246</v>
      </c>
      <c r="B22" s="4">
        <v>93.436999999999998</v>
      </c>
      <c r="D22" s="3">
        <v>14246</v>
      </c>
      <c r="E22" s="4">
        <v>7.12</v>
      </c>
    </row>
    <row r="23" spans="1:5" x14ac:dyDescent="0.35">
      <c r="A23" s="3">
        <v>14611</v>
      </c>
      <c r="B23" s="4">
        <v>102.899</v>
      </c>
      <c r="D23" s="3">
        <v>14611</v>
      </c>
      <c r="E23" s="4">
        <v>7.2050000000000001</v>
      </c>
    </row>
    <row r="24" spans="1:5" x14ac:dyDescent="0.35">
      <c r="A24" s="3">
        <v>14977</v>
      </c>
      <c r="B24" s="4">
        <v>129.309</v>
      </c>
      <c r="D24" s="3">
        <v>14977</v>
      </c>
      <c r="E24" s="4">
        <v>7.6920000000000002</v>
      </c>
    </row>
    <row r="25" spans="1:5" x14ac:dyDescent="0.35">
      <c r="A25" s="3">
        <v>15342</v>
      </c>
      <c r="B25" s="4">
        <v>165.952</v>
      </c>
      <c r="D25" s="3">
        <v>15342</v>
      </c>
      <c r="E25" s="4">
        <v>8.3040000000000003</v>
      </c>
    </row>
    <row r="26" spans="1:5" x14ac:dyDescent="0.35">
      <c r="A26" s="3">
        <v>15707</v>
      </c>
      <c r="B26" s="4">
        <v>203.084</v>
      </c>
      <c r="D26" s="3">
        <v>15707</v>
      </c>
      <c r="E26" s="4">
        <v>8.6829999999999998</v>
      </c>
    </row>
    <row r="27" spans="1:5" x14ac:dyDescent="0.35">
      <c r="A27" s="3">
        <v>16072</v>
      </c>
      <c r="B27" s="4">
        <v>224.447</v>
      </c>
      <c r="D27" s="3">
        <v>16072</v>
      </c>
      <c r="E27" s="4">
        <v>8.89</v>
      </c>
    </row>
    <row r="28" spans="1:5" x14ac:dyDescent="0.35">
      <c r="A28" s="3">
        <v>16438</v>
      </c>
      <c r="B28" s="4">
        <v>228.00700000000001</v>
      </c>
      <c r="D28" s="3">
        <v>16438</v>
      </c>
      <c r="E28" s="4">
        <v>9.1199999999999992</v>
      </c>
    </row>
    <row r="29" spans="1:5" x14ac:dyDescent="0.35">
      <c r="A29" s="3">
        <v>16803</v>
      </c>
      <c r="B29" s="4">
        <v>227.535</v>
      </c>
      <c r="D29" s="3">
        <v>16803</v>
      </c>
      <c r="E29" s="4">
        <v>10.295999999999999</v>
      </c>
    </row>
    <row r="30" spans="1:5" x14ac:dyDescent="0.35">
      <c r="A30" s="3">
        <v>17168</v>
      </c>
      <c r="B30" s="4">
        <v>249.61600000000001</v>
      </c>
      <c r="D30" s="3">
        <v>17168</v>
      </c>
      <c r="E30" s="4">
        <v>11.426</v>
      </c>
    </row>
    <row r="31" spans="1:5" x14ac:dyDescent="0.35">
      <c r="A31" s="3">
        <v>17533</v>
      </c>
      <c r="B31" s="4">
        <v>274.46800000000002</v>
      </c>
      <c r="D31" s="3">
        <v>17533</v>
      </c>
      <c r="E31" s="4">
        <v>12.067</v>
      </c>
    </row>
    <row r="32" spans="1:5" x14ac:dyDescent="0.35">
      <c r="A32" s="3">
        <v>17899</v>
      </c>
      <c r="B32" s="4">
        <v>272.47500000000002</v>
      </c>
      <c r="D32" s="3">
        <v>17899</v>
      </c>
      <c r="E32" s="4">
        <v>12.045999999999999</v>
      </c>
    </row>
    <row r="33" spans="1:5" x14ac:dyDescent="0.35">
      <c r="A33" s="3">
        <v>18264</v>
      </c>
      <c r="B33" s="4">
        <v>299.827</v>
      </c>
      <c r="D33" s="3">
        <v>18264</v>
      </c>
      <c r="E33" s="4">
        <v>12.195</v>
      </c>
    </row>
    <row r="34" spans="1:5" x14ac:dyDescent="0.35">
      <c r="A34" s="3">
        <v>18629</v>
      </c>
      <c r="B34" s="4">
        <v>346.91399999999999</v>
      </c>
      <c r="D34" s="3">
        <v>18629</v>
      </c>
      <c r="E34" s="4">
        <v>13.06</v>
      </c>
    </row>
    <row r="35" spans="1:5" x14ac:dyDescent="0.35">
      <c r="A35" s="3">
        <v>18994</v>
      </c>
      <c r="B35" s="4">
        <v>367.34100000000001</v>
      </c>
      <c r="D35" s="3">
        <v>18994</v>
      </c>
      <c r="E35" s="4">
        <v>13.286</v>
      </c>
    </row>
    <row r="36" spans="1:5" x14ac:dyDescent="0.35">
      <c r="A36" s="3">
        <v>19360</v>
      </c>
      <c r="B36" s="4">
        <v>389.21800000000002</v>
      </c>
      <c r="D36" s="3">
        <v>19360</v>
      </c>
      <c r="E36" s="4">
        <v>13.446999999999999</v>
      </c>
    </row>
    <row r="37" spans="1:5" x14ac:dyDescent="0.35">
      <c r="A37" s="3">
        <v>19725</v>
      </c>
      <c r="B37" s="4">
        <v>390.54899999999998</v>
      </c>
      <c r="D37" s="3">
        <v>19725</v>
      </c>
      <c r="E37" s="4">
        <v>13.571999999999999</v>
      </c>
    </row>
    <row r="38" spans="1:5" x14ac:dyDescent="0.35">
      <c r="A38" s="3">
        <v>20090</v>
      </c>
      <c r="B38" s="4">
        <v>425.47800000000001</v>
      </c>
      <c r="D38" s="3">
        <v>20090</v>
      </c>
      <c r="E38" s="4">
        <v>13.801</v>
      </c>
    </row>
    <row r="39" spans="1:5" x14ac:dyDescent="0.35">
      <c r="A39" s="3">
        <v>20455</v>
      </c>
      <c r="B39" s="4">
        <v>449.35300000000001</v>
      </c>
      <c r="D39" s="3">
        <v>20455</v>
      </c>
      <c r="E39" s="4">
        <v>14.271000000000001</v>
      </c>
    </row>
    <row r="40" spans="1:5" x14ac:dyDescent="0.35">
      <c r="A40" s="3">
        <v>20821</v>
      </c>
      <c r="B40" s="4">
        <v>474.03899999999999</v>
      </c>
      <c r="D40" s="3">
        <v>20821</v>
      </c>
      <c r="E40" s="4">
        <v>14.744</v>
      </c>
    </row>
    <row r="41" spans="1:5" x14ac:dyDescent="0.35">
      <c r="A41" s="3">
        <v>21186</v>
      </c>
      <c r="B41" s="4">
        <v>481.22899999999998</v>
      </c>
      <c r="D41" s="3">
        <v>21186</v>
      </c>
      <c r="E41" s="4">
        <v>15.08</v>
      </c>
    </row>
    <row r="42" spans="1:5" x14ac:dyDescent="0.35">
      <c r="A42" s="3">
        <v>21551</v>
      </c>
      <c r="B42" s="4">
        <v>521.654</v>
      </c>
      <c r="D42" s="3">
        <v>21551</v>
      </c>
      <c r="E42" s="4">
        <v>15.287000000000001</v>
      </c>
    </row>
    <row r="43" spans="1:5" x14ac:dyDescent="0.35">
      <c r="A43" s="3">
        <v>21916</v>
      </c>
      <c r="B43" s="4">
        <v>542.38199999999995</v>
      </c>
      <c r="D43" s="3">
        <v>21916</v>
      </c>
      <c r="E43" s="4">
        <v>15.494999999999999</v>
      </c>
    </row>
    <row r="44" spans="1:5" x14ac:dyDescent="0.35">
      <c r="A44" s="3">
        <v>22282</v>
      </c>
      <c r="B44" s="4">
        <v>562.20899999999995</v>
      </c>
      <c r="D44" s="3">
        <v>22282</v>
      </c>
      <c r="E44" s="4">
        <v>15.66</v>
      </c>
    </row>
    <row r="45" spans="1:5" x14ac:dyDescent="0.35">
      <c r="A45" s="3">
        <v>22647</v>
      </c>
      <c r="B45" s="4">
        <v>603.92200000000003</v>
      </c>
      <c r="D45" s="3">
        <v>22647</v>
      </c>
      <c r="E45" s="4">
        <v>15.85</v>
      </c>
    </row>
    <row r="46" spans="1:5" x14ac:dyDescent="0.35">
      <c r="A46" s="3">
        <v>23012</v>
      </c>
      <c r="B46" s="4">
        <v>637.45000000000005</v>
      </c>
      <c r="D46" s="3">
        <v>23012</v>
      </c>
      <c r="E46" s="4">
        <v>16.032</v>
      </c>
    </row>
    <row r="47" spans="1:5" x14ac:dyDescent="0.35">
      <c r="A47" s="3">
        <v>23377</v>
      </c>
      <c r="B47" s="4">
        <v>684.46</v>
      </c>
      <c r="D47" s="3">
        <v>23377</v>
      </c>
      <c r="E47" s="4">
        <v>16.276</v>
      </c>
    </row>
    <row r="48" spans="1:5" x14ac:dyDescent="0.35">
      <c r="A48" s="3">
        <v>23743</v>
      </c>
      <c r="B48" s="4">
        <v>742.28899999999999</v>
      </c>
      <c r="D48" s="3">
        <v>23743</v>
      </c>
      <c r="E48" s="4">
        <v>16.574000000000002</v>
      </c>
    </row>
    <row r="49" spans="1:5" x14ac:dyDescent="0.35">
      <c r="A49" s="3">
        <v>24108</v>
      </c>
      <c r="B49" s="4">
        <v>813.41399999999999</v>
      </c>
      <c r="D49" s="3">
        <v>24108</v>
      </c>
      <c r="E49" s="4">
        <v>17.039000000000001</v>
      </c>
    </row>
    <row r="50" spans="1:5" x14ac:dyDescent="0.35">
      <c r="A50" s="3">
        <v>24473</v>
      </c>
      <c r="B50" s="4">
        <v>859.95899999999995</v>
      </c>
      <c r="D50" s="3">
        <v>24473</v>
      </c>
      <c r="E50" s="4">
        <v>17.533000000000001</v>
      </c>
    </row>
    <row r="51" spans="1:5" x14ac:dyDescent="0.35">
      <c r="A51" s="3">
        <v>24838</v>
      </c>
      <c r="B51" s="4">
        <v>940.65099999999995</v>
      </c>
      <c r="D51" s="3">
        <v>24838</v>
      </c>
      <c r="E51" s="4">
        <v>18.28</v>
      </c>
    </row>
    <row r="52" spans="1:5" x14ac:dyDescent="0.35">
      <c r="A52" s="3">
        <v>25204</v>
      </c>
      <c r="B52" s="4">
        <v>1017.615</v>
      </c>
      <c r="D52" s="3">
        <v>25204</v>
      </c>
      <c r="E52" s="4">
        <v>19.175999999999998</v>
      </c>
    </row>
    <row r="53" spans="1:5" x14ac:dyDescent="0.35">
      <c r="A53" s="3">
        <v>25569</v>
      </c>
      <c r="B53" s="4">
        <v>1073.3030000000001</v>
      </c>
      <c r="D53" s="3">
        <v>25569</v>
      </c>
      <c r="E53" s="4">
        <v>20.189</v>
      </c>
    </row>
    <row r="54" spans="1:5" x14ac:dyDescent="0.35">
      <c r="A54" s="3">
        <v>25934</v>
      </c>
      <c r="B54" s="4">
        <v>1164.8499999999999</v>
      </c>
      <c r="D54" s="3">
        <v>25934</v>
      </c>
      <c r="E54" s="4">
        <v>21.212</v>
      </c>
    </row>
    <row r="55" spans="1:5" x14ac:dyDescent="0.35">
      <c r="A55" s="3">
        <v>26299</v>
      </c>
      <c r="B55" s="4">
        <v>1279.1099999999999</v>
      </c>
      <c r="D55" s="3">
        <v>26299</v>
      </c>
      <c r="E55" s="4">
        <v>22.13</v>
      </c>
    </row>
    <row r="56" spans="1:5" x14ac:dyDescent="0.35">
      <c r="A56" s="3">
        <v>26665</v>
      </c>
      <c r="B56" s="4">
        <v>1425.376</v>
      </c>
      <c r="D56" s="3">
        <v>26665</v>
      </c>
      <c r="E56" s="4">
        <v>23.341999999999999</v>
      </c>
    </row>
    <row r="57" spans="1:5" x14ac:dyDescent="0.35">
      <c r="A57" s="3">
        <v>27030</v>
      </c>
      <c r="B57" s="4">
        <v>1545.2429999999999</v>
      </c>
      <c r="D57" s="3">
        <v>27030</v>
      </c>
      <c r="E57" s="4">
        <v>25.443000000000001</v>
      </c>
    </row>
    <row r="58" spans="1:5" x14ac:dyDescent="0.35">
      <c r="A58" s="3">
        <v>27395</v>
      </c>
      <c r="B58" s="4">
        <v>1684.904</v>
      </c>
      <c r="D58" s="3">
        <v>27395</v>
      </c>
      <c r="E58" s="4">
        <v>27.8</v>
      </c>
    </row>
    <row r="59" spans="1:5" x14ac:dyDescent="0.35">
      <c r="A59" s="3">
        <v>27760</v>
      </c>
      <c r="B59" s="4">
        <v>1873.412</v>
      </c>
      <c r="D59" s="3">
        <v>27760</v>
      </c>
      <c r="E59" s="4">
        <v>29.33</v>
      </c>
    </row>
    <row r="60" spans="1:5" x14ac:dyDescent="0.35">
      <c r="A60" s="3">
        <v>28126</v>
      </c>
      <c r="B60" s="4">
        <v>2081.826</v>
      </c>
      <c r="D60" s="3">
        <v>28126</v>
      </c>
      <c r="E60" s="4">
        <v>31.152000000000001</v>
      </c>
    </row>
    <row r="61" spans="1:5" x14ac:dyDescent="0.35">
      <c r="A61" s="3">
        <v>28491</v>
      </c>
      <c r="B61" s="4">
        <v>2351.5990000000002</v>
      </c>
      <c r="D61" s="3">
        <v>28491</v>
      </c>
      <c r="E61" s="4">
        <v>33.343000000000004</v>
      </c>
    </row>
    <row r="62" spans="1:5" x14ac:dyDescent="0.35">
      <c r="A62" s="3">
        <v>28856</v>
      </c>
      <c r="B62" s="4">
        <v>2627.3330000000001</v>
      </c>
      <c r="D62" s="3">
        <v>28856</v>
      </c>
      <c r="E62" s="4">
        <v>36.11</v>
      </c>
    </row>
    <row r="63" spans="1:5" x14ac:dyDescent="0.35">
      <c r="A63" s="3">
        <v>29221</v>
      </c>
      <c r="B63" s="4">
        <v>2857.3069999999998</v>
      </c>
      <c r="D63" s="3">
        <v>29221</v>
      </c>
      <c r="E63" s="4">
        <v>39.371000000000002</v>
      </c>
    </row>
    <row r="64" spans="1:5" x14ac:dyDescent="0.35">
      <c r="A64" s="3">
        <v>29587</v>
      </c>
      <c r="B64" s="4">
        <v>3207.0410000000002</v>
      </c>
      <c r="D64" s="3">
        <v>29587</v>
      </c>
      <c r="E64" s="4">
        <v>43.097000000000001</v>
      </c>
    </row>
    <row r="65" spans="1:5" x14ac:dyDescent="0.35">
      <c r="A65" s="3">
        <v>29952</v>
      </c>
      <c r="B65" s="4">
        <v>3343.7890000000002</v>
      </c>
      <c r="D65" s="3">
        <v>29952</v>
      </c>
      <c r="E65" s="4">
        <v>45.759</v>
      </c>
    </row>
    <row r="66" spans="1:5" x14ac:dyDescent="0.35">
      <c r="A66" s="3">
        <v>30317</v>
      </c>
      <c r="B66" s="4">
        <v>3634.038</v>
      </c>
      <c r="D66" s="3">
        <v>30317</v>
      </c>
      <c r="E66" s="4">
        <v>47.552</v>
      </c>
    </row>
    <row r="67" spans="1:5" x14ac:dyDescent="0.35">
      <c r="A67" s="3">
        <v>30682</v>
      </c>
      <c r="B67" s="4">
        <v>4037.6129999999998</v>
      </c>
      <c r="D67" s="3">
        <v>30682</v>
      </c>
      <c r="E67" s="4">
        <v>49.267000000000003</v>
      </c>
    </row>
    <row r="68" spans="1:5" x14ac:dyDescent="0.35">
      <c r="A68" s="3">
        <v>31048</v>
      </c>
      <c r="B68" s="4">
        <v>4338.9790000000003</v>
      </c>
      <c r="D68" s="3">
        <v>31048</v>
      </c>
      <c r="E68" s="4">
        <v>50.826000000000001</v>
      </c>
    </row>
    <row r="69" spans="1:5" x14ac:dyDescent="0.35">
      <c r="A69" s="3">
        <v>31413</v>
      </c>
      <c r="B69" s="4">
        <v>4579.6310000000003</v>
      </c>
      <c r="D69" s="3">
        <v>31413</v>
      </c>
      <c r="E69" s="4">
        <v>51.848999999999997</v>
      </c>
    </row>
    <row r="70" spans="1:5" x14ac:dyDescent="0.35">
      <c r="A70" s="3">
        <v>31778</v>
      </c>
      <c r="B70" s="4">
        <v>4855.2150000000001</v>
      </c>
      <c r="D70" s="3">
        <v>31778</v>
      </c>
      <c r="E70" s="4">
        <v>53.134</v>
      </c>
    </row>
    <row r="71" spans="1:5" x14ac:dyDescent="0.35">
      <c r="A71" s="3">
        <v>32143</v>
      </c>
      <c r="B71" s="4">
        <v>5236.4380000000001</v>
      </c>
      <c r="D71" s="3">
        <v>32143</v>
      </c>
      <c r="E71" s="4">
        <v>55.008000000000003</v>
      </c>
    </row>
    <row r="72" spans="1:5" x14ac:dyDescent="0.35">
      <c r="A72" s="3">
        <v>32509</v>
      </c>
      <c r="B72" s="4">
        <v>5641.58</v>
      </c>
      <c r="D72" s="3">
        <v>32509</v>
      </c>
      <c r="E72" s="4">
        <v>57.164999999999999</v>
      </c>
    </row>
    <row r="73" spans="1:5" x14ac:dyDescent="0.35">
      <c r="A73" s="3">
        <v>32874</v>
      </c>
      <c r="B73" s="4">
        <v>5963.1440000000002</v>
      </c>
      <c r="D73" s="3">
        <v>32874</v>
      </c>
      <c r="E73" s="4">
        <v>59.305</v>
      </c>
    </row>
    <row r="74" spans="1:5" x14ac:dyDescent="0.35">
      <c r="A74" s="3">
        <v>33239</v>
      </c>
      <c r="B74" s="4">
        <v>6158.1289999999999</v>
      </c>
      <c r="D74" s="3">
        <v>33239</v>
      </c>
      <c r="E74" s="4">
        <v>61.31</v>
      </c>
    </row>
    <row r="75" spans="1:5" x14ac:dyDescent="0.35">
      <c r="A75" s="3">
        <v>33604</v>
      </c>
      <c r="B75" s="4">
        <v>6520.3270000000002</v>
      </c>
      <c r="D75" s="3">
        <v>33604</v>
      </c>
      <c r="E75" s="4">
        <v>62.707000000000001</v>
      </c>
    </row>
    <row r="76" spans="1:5" x14ac:dyDescent="0.35">
      <c r="A76" s="3">
        <v>33970</v>
      </c>
      <c r="B76" s="4">
        <v>6858.5590000000002</v>
      </c>
      <c r="D76" s="3">
        <v>33970</v>
      </c>
      <c r="E76" s="4">
        <v>64.194000000000003</v>
      </c>
    </row>
    <row r="77" spans="1:5" x14ac:dyDescent="0.35">
      <c r="A77" s="3">
        <v>34335</v>
      </c>
      <c r="B77" s="4">
        <v>7287.2359999999999</v>
      </c>
      <c r="D77" s="3">
        <v>34335</v>
      </c>
      <c r="E77" s="4">
        <v>65.563999999999993</v>
      </c>
    </row>
    <row r="78" spans="1:5" x14ac:dyDescent="0.35">
      <c r="A78" s="3">
        <v>34700</v>
      </c>
      <c r="B78" s="4">
        <v>7639.7489999999998</v>
      </c>
      <c r="D78" s="3">
        <v>34700</v>
      </c>
      <c r="E78" s="4">
        <v>66.938999999999993</v>
      </c>
    </row>
    <row r="79" spans="1:5" x14ac:dyDescent="0.35">
      <c r="A79" s="3">
        <v>35065</v>
      </c>
      <c r="B79" s="4">
        <v>8073.1220000000003</v>
      </c>
      <c r="D79" s="3">
        <v>35065</v>
      </c>
      <c r="E79" s="4">
        <v>68.164000000000001</v>
      </c>
    </row>
    <row r="80" spans="1:5" x14ac:dyDescent="0.35">
      <c r="A80" s="3">
        <v>35431</v>
      </c>
      <c r="B80" s="4">
        <v>8577.5519999999997</v>
      </c>
      <c r="D80" s="3">
        <v>35431</v>
      </c>
      <c r="E80" s="4">
        <v>69.34</v>
      </c>
    </row>
    <row r="81" spans="1:5" x14ac:dyDescent="0.35">
      <c r="A81" s="3">
        <v>35796</v>
      </c>
      <c r="B81" s="4">
        <v>9062.8169999999991</v>
      </c>
      <c r="D81" s="3">
        <v>35796</v>
      </c>
      <c r="E81" s="4">
        <v>70.119</v>
      </c>
    </row>
    <row r="82" spans="1:5" x14ac:dyDescent="0.35">
      <c r="A82" s="3">
        <v>36161</v>
      </c>
      <c r="B82" s="4">
        <v>9631.1720000000005</v>
      </c>
      <c r="D82" s="3">
        <v>36161</v>
      </c>
      <c r="E82" s="4">
        <v>71.111000000000004</v>
      </c>
    </row>
    <row r="83" spans="1:5" x14ac:dyDescent="0.35">
      <c r="A83" s="3">
        <v>36526</v>
      </c>
      <c r="B83" s="4">
        <v>10250.951999999999</v>
      </c>
      <c r="D83" s="3">
        <v>36526</v>
      </c>
      <c r="E83" s="4">
        <v>72.721999999999994</v>
      </c>
    </row>
    <row r="84" spans="1:5" x14ac:dyDescent="0.35">
      <c r="A84" s="3">
        <v>36892</v>
      </c>
      <c r="B84" s="4">
        <v>10581.929</v>
      </c>
      <c r="D84" s="3">
        <v>36892</v>
      </c>
      <c r="E84" s="4">
        <v>74.36</v>
      </c>
    </row>
    <row r="85" spans="1:5" x14ac:dyDescent="0.35">
      <c r="A85" s="3">
        <v>37257</v>
      </c>
      <c r="B85" s="4">
        <v>10929.108</v>
      </c>
      <c r="D85" s="3">
        <v>37257</v>
      </c>
      <c r="E85" s="4">
        <v>75.515000000000001</v>
      </c>
    </row>
    <row r="86" spans="1:5" x14ac:dyDescent="0.35">
      <c r="A86" s="3">
        <v>37622</v>
      </c>
      <c r="B86" s="4">
        <v>11456.45</v>
      </c>
      <c r="D86" s="3">
        <v>37622</v>
      </c>
      <c r="E86" s="4">
        <v>77.006</v>
      </c>
    </row>
    <row r="87" spans="1:5" x14ac:dyDescent="0.35">
      <c r="A87" s="3">
        <v>37987</v>
      </c>
      <c r="B87" s="4">
        <v>12217.196</v>
      </c>
      <c r="D87" s="3">
        <v>37987</v>
      </c>
      <c r="E87" s="4">
        <v>79.076999999999998</v>
      </c>
    </row>
    <row r="88" spans="1:5" x14ac:dyDescent="0.35">
      <c r="A88" s="3">
        <v>38353</v>
      </c>
      <c r="B88" s="4">
        <v>13039.197</v>
      </c>
      <c r="D88" s="3">
        <v>38353</v>
      </c>
      <c r="E88" s="4">
        <v>81.555999999999997</v>
      </c>
    </row>
    <row r="89" spans="1:5" x14ac:dyDescent="0.35">
      <c r="A89" s="3">
        <v>38718</v>
      </c>
      <c r="B89" s="4">
        <v>13815.583000000001</v>
      </c>
      <c r="D89" s="3">
        <v>38718</v>
      </c>
      <c r="E89" s="4">
        <v>84.070999999999998</v>
      </c>
    </row>
    <row r="90" spans="1:5" x14ac:dyDescent="0.35">
      <c r="A90" s="3">
        <v>39083</v>
      </c>
      <c r="B90" s="4">
        <v>14474.227999999999</v>
      </c>
      <c r="D90" s="3">
        <v>39083</v>
      </c>
      <c r="E90" s="4">
        <v>86.349000000000004</v>
      </c>
    </row>
    <row r="91" spans="1:5" x14ac:dyDescent="0.35">
      <c r="A91" s="3">
        <v>39448</v>
      </c>
      <c r="B91" s="4">
        <v>14769.861999999999</v>
      </c>
      <c r="D91" s="3">
        <v>39448</v>
      </c>
      <c r="E91" s="4">
        <v>88.013000000000005</v>
      </c>
    </row>
    <row r="92" spans="1:5" x14ac:dyDescent="0.35">
      <c r="A92" s="3">
        <v>39814</v>
      </c>
      <c r="B92" s="4">
        <v>14478.066999999999</v>
      </c>
      <c r="D92" s="3">
        <v>39814</v>
      </c>
      <c r="E92" s="4">
        <v>88.555999999999997</v>
      </c>
    </row>
    <row r="93" spans="1:5" x14ac:dyDescent="0.35">
      <c r="A93" s="3">
        <v>40179</v>
      </c>
      <c r="B93" s="4">
        <v>15048.971</v>
      </c>
      <c r="D93" s="3">
        <v>40179</v>
      </c>
      <c r="E93" s="4">
        <v>89.632000000000005</v>
      </c>
    </row>
    <row r="94" spans="1:5" x14ac:dyDescent="0.35">
      <c r="A94" s="3">
        <v>40544</v>
      </c>
      <c r="B94" s="4">
        <v>15599.732</v>
      </c>
      <c r="D94" s="3">
        <v>40544</v>
      </c>
      <c r="E94" s="4">
        <v>91.480999999999995</v>
      </c>
    </row>
    <row r="95" spans="1:5" x14ac:dyDescent="0.35">
      <c r="A95" s="3">
        <v>40909</v>
      </c>
      <c r="B95" s="4">
        <v>16253.97</v>
      </c>
      <c r="D95" s="3">
        <v>40909</v>
      </c>
      <c r="E95" s="4">
        <v>93.185000000000002</v>
      </c>
    </row>
    <row r="96" spans="1:5" x14ac:dyDescent="0.35">
      <c r="A96" s="3">
        <v>41275</v>
      </c>
      <c r="B96" s="4">
        <v>16880.683000000001</v>
      </c>
      <c r="D96" s="3">
        <v>41275</v>
      </c>
      <c r="E96" s="4">
        <v>94.771000000000001</v>
      </c>
    </row>
    <row r="97" spans="1:5" x14ac:dyDescent="0.35">
      <c r="A97" s="3">
        <v>41640</v>
      </c>
      <c r="B97" s="4">
        <v>17608.137999999999</v>
      </c>
      <c r="D97" s="3">
        <v>41640</v>
      </c>
      <c r="E97" s="4">
        <v>96.421000000000006</v>
      </c>
    </row>
    <row r="98" spans="1:5" x14ac:dyDescent="0.35">
      <c r="A98" s="3">
        <v>42005</v>
      </c>
      <c r="B98" s="4">
        <v>18295.019</v>
      </c>
      <c r="D98" s="3">
        <v>42005</v>
      </c>
      <c r="E98" s="4">
        <v>97.316000000000003</v>
      </c>
    </row>
    <row r="99" spans="1:5" x14ac:dyDescent="0.35">
      <c r="A99" s="3">
        <v>42370</v>
      </c>
      <c r="B99" s="4">
        <v>18804.913</v>
      </c>
      <c r="D99" s="3">
        <v>42370</v>
      </c>
      <c r="E99" s="4">
        <v>98.241</v>
      </c>
    </row>
    <row r="100" spans="1:5" x14ac:dyDescent="0.35">
      <c r="A100" s="3">
        <v>42736</v>
      </c>
      <c r="B100" s="4">
        <v>19612.101999999999</v>
      </c>
      <c r="D100" s="3">
        <v>42736</v>
      </c>
      <c r="E100" s="4">
        <v>100</v>
      </c>
    </row>
    <row r="101" spans="1:5" x14ac:dyDescent="0.35">
      <c r="A101" s="3">
        <v>43101</v>
      </c>
      <c r="B101" s="4">
        <v>20656.516</v>
      </c>
      <c r="D101" s="3">
        <v>43101</v>
      </c>
      <c r="E101" s="4">
        <v>102.291</v>
      </c>
    </row>
    <row r="102" spans="1:5" x14ac:dyDescent="0.35">
      <c r="A102" s="3">
        <v>43466</v>
      </c>
      <c r="B102" s="4">
        <v>21539.982</v>
      </c>
      <c r="D102" s="3">
        <v>43466</v>
      </c>
      <c r="E102" s="4">
        <v>103.979</v>
      </c>
    </row>
    <row r="103" spans="1:5" x14ac:dyDescent="0.35">
      <c r="A103" s="3">
        <v>43831</v>
      </c>
      <c r="B103" s="4">
        <v>21354.105</v>
      </c>
      <c r="D103" s="3">
        <v>43831</v>
      </c>
      <c r="E103" s="4">
        <v>105.361</v>
      </c>
    </row>
    <row r="104" spans="1:5" x14ac:dyDescent="0.35">
      <c r="A104" s="3">
        <v>44197</v>
      </c>
      <c r="B104" s="4">
        <v>23681.170999999998</v>
      </c>
      <c r="D104" s="3">
        <v>44197</v>
      </c>
      <c r="E104" s="4">
        <v>110.172</v>
      </c>
    </row>
    <row r="105" spans="1:5" x14ac:dyDescent="0.35">
      <c r="A105" s="3">
        <v>44562</v>
      </c>
      <c r="B105" s="4">
        <v>26006.893</v>
      </c>
      <c r="D105" s="3">
        <v>44562</v>
      </c>
      <c r="E105" s="4">
        <v>118.026</v>
      </c>
    </row>
    <row r="106" spans="1:5" x14ac:dyDescent="0.35">
      <c r="A106" s="3">
        <v>44927</v>
      </c>
      <c r="B106" s="4">
        <v>27720.708999999999</v>
      </c>
      <c r="D106" s="3">
        <v>44927</v>
      </c>
      <c r="E106" s="4">
        <v>122.273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7F939-CC36-4AFB-BABE-05793C43FC93}">
  <dimension ref="A1:K22"/>
  <sheetViews>
    <sheetView workbookViewId="0">
      <selection activeCell="I13" sqref="I13"/>
    </sheetView>
  </sheetViews>
  <sheetFormatPr defaultRowHeight="14.5" x14ac:dyDescent="0.35"/>
  <cols>
    <col min="2" max="2" width="13.7265625" customWidth="1"/>
    <col min="3" max="3" width="12.1796875" customWidth="1"/>
    <col min="7" max="7" width="11.54296875" customWidth="1"/>
    <col min="9" max="9" width="16.08984375" customWidth="1"/>
  </cols>
  <sheetData>
    <row r="1" spans="1:11" ht="18.399999999999999" customHeight="1" x14ac:dyDescent="0.35">
      <c r="A1" s="34" t="s">
        <v>198</v>
      </c>
      <c r="B1" s="35" t="s">
        <v>199</v>
      </c>
      <c r="C1" s="35" t="s">
        <v>200</v>
      </c>
      <c r="D1" s="34" t="s">
        <v>201</v>
      </c>
      <c r="E1" s="34" t="s">
        <v>202</v>
      </c>
      <c r="G1" s="34" t="s">
        <v>204</v>
      </c>
      <c r="I1" s="34" t="s">
        <v>205</v>
      </c>
      <c r="J1" t="s">
        <v>206</v>
      </c>
      <c r="K1" s="34" t="s">
        <v>207</v>
      </c>
    </row>
    <row r="2" spans="1:11" x14ac:dyDescent="0.35">
      <c r="A2" s="15" t="s">
        <v>16</v>
      </c>
      <c r="B2" s="11">
        <f>'Table 10.1 GDP and Price'!B6</f>
        <v>98.2</v>
      </c>
      <c r="C2" s="19">
        <f>'Table 10.1 GDP and Price'!C6*100</f>
        <v>7.1800000000000006</v>
      </c>
      <c r="D2">
        <f>FRED!B23</f>
        <v>102.899</v>
      </c>
      <c r="E2">
        <f>FRED!E23</f>
        <v>7.2050000000000001</v>
      </c>
      <c r="I2" s="36">
        <f xml:space="preserve"> J2/(K2*10)</f>
        <v>98.100917431192656</v>
      </c>
      <c r="J2">
        <f>'Table 7.1 Debt'!D5</f>
        <v>42772</v>
      </c>
      <c r="K2">
        <f>'Table 7.1 Debt'!I5</f>
        <v>43.6</v>
      </c>
    </row>
    <row r="3" spans="1:11" x14ac:dyDescent="0.35">
      <c r="A3" s="15" t="s">
        <v>17</v>
      </c>
      <c r="B3" s="11">
        <f>'Table 10.1 GDP and Price'!B7</f>
        <v>116.2</v>
      </c>
      <c r="C3" s="19">
        <f>'Table 10.1 GDP and Price'!C7*100</f>
        <v>7.4499999999999993</v>
      </c>
      <c r="D3">
        <f>FRED!B24</f>
        <v>129.309</v>
      </c>
      <c r="E3">
        <f>FRED!E24</f>
        <v>7.6920000000000002</v>
      </c>
      <c r="G3">
        <f xml:space="preserve"> (E3 + E2)/2</f>
        <v>7.4485000000000001</v>
      </c>
      <c r="I3" s="36">
        <f t="shared" ref="I3:I22" si="0" xml:space="preserve"> J3/(K3*10)</f>
        <v>116.2</v>
      </c>
      <c r="J3">
        <f>'Table 7.1 Debt'!D6</f>
        <v>48223</v>
      </c>
      <c r="K3">
        <f>'Table 7.1 Debt'!I6</f>
        <v>41.5</v>
      </c>
    </row>
    <row r="4" spans="1:11" x14ac:dyDescent="0.35">
      <c r="A4" s="15" t="s">
        <v>18</v>
      </c>
      <c r="B4" s="11">
        <f>'Table 10.1 GDP and Price'!B8</f>
        <v>147.69999999999999</v>
      </c>
      <c r="C4" s="19">
        <f>'Table 10.1 GDP and Price'!C8*100</f>
        <v>8</v>
      </c>
      <c r="D4">
        <f>FRED!B25</f>
        <v>165.952</v>
      </c>
      <c r="E4">
        <f>FRED!E25</f>
        <v>8.3040000000000003</v>
      </c>
      <c r="G4">
        <f t="shared" ref="G4:G22" si="1" xml:space="preserve"> (E4 + E3)/2</f>
        <v>7.9980000000000002</v>
      </c>
      <c r="I4" s="36">
        <f t="shared" si="0"/>
        <v>147.61002178649238</v>
      </c>
      <c r="J4">
        <f>'Table 7.1 Debt'!D7</f>
        <v>67753</v>
      </c>
      <c r="K4">
        <f>'Table 7.1 Debt'!I7</f>
        <v>45.9</v>
      </c>
    </row>
    <row r="5" spans="1:11" x14ac:dyDescent="0.35">
      <c r="A5" s="15" t="s">
        <v>19</v>
      </c>
      <c r="B5" s="11">
        <f>'Table 10.1 GDP and Price'!B9</f>
        <v>184.6</v>
      </c>
      <c r="C5" s="19">
        <f>'Table 10.1 GDP and Price'!C9*100</f>
        <v>8.52</v>
      </c>
      <c r="D5">
        <f>FRED!B26</f>
        <v>203.084</v>
      </c>
      <c r="E5">
        <f>FRED!E26</f>
        <v>8.6829999999999998</v>
      </c>
      <c r="G5">
        <f t="shared" si="1"/>
        <v>8.4935000000000009</v>
      </c>
      <c r="I5" s="36">
        <f t="shared" si="0"/>
        <v>184.63294797687863</v>
      </c>
      <c r="J5">
        <f>'Table 7.1 Debt'!D8</f>
        <v>127766</v>
      </c>
      <c r="K5">
        <f>'Table 7.1 Debt'!I8</f>
        <v>69.2</v>
      </c>
    </row>
    <row r="6" spans="1:11" x14ac:dyDescent="0.35">
      <c r="A6" s="15" t="s">
        <v>20</v>
      </c>
      <c r="B6" s="11">
        <f>'Table 10.1 GDP and Price'!B10</f>
        <v>213.8</v>
      </c>
      <c r="C6" s="19">
        <f>'Table 10.1 GDP and Price'!C10*100</f>
        <v>8.83</v>
      </c>
      <c r="D6">
        <f>FRED!B27</f>
        <v>224.447</v>
      </c>
      <c r="E6">
        <f>FRED!E27</f>
        <v>8.89</v>
      </c>
      <c r="G6">
        <f t="shared" si="1"/>
        <v>8.7865000000000002</v>
      </c>
      <c r="I6" s="36">
        <f t="shared" si="0"/>
        <v>213.88425925925927</v>
      </c>
      <c r="J6">
        <f>'Table 7.1 Debt'!D9</f>
        <v>184796</v>
      </c>
      <c r="K6">
        <f>'Table 7.1 Debt'!I9</f>
        <v>86.4</v>
      </c>
    </row>
    <row r="7" spans="1:11" x14ac:dyDescent="0.35">
      <c r="A7" s="15" t="s">
        <v>21</v>
      </c>
      <c r="B7" s="11">
        <f>'Table 10.1 GDP and Price'!B11</f>
        <v>226.4</v>
      </c>
      <c r="C7" s="19">
        <f>'Table 10.1 GDP and Price'!C11*100</f>
        <v>9.0399999999999991</v>
      </c>
      <c r="D7">
        <f>FRED!B28</f>
        <v>228.00700000000001</v>
      </c>
      <c r="E7">
        <f>FRED!E28</f>
        <v>9.1199999999999992</v>
      </c>
      <c r="G7">
        <f t="shared" si="1"/>
        <v>9.004999999999999</v>
      </c>
      <c r="I7" s="36">
        <f t="shared" si="0"/>
        <v>226.35418671799806</v>
      </c>
      <c r="J7">
        <f>'Table 7.1 Debt'!D10</f>
        <v>235182</v>
      </c>
      <c r="K7">
        <f>'Table 7.1 Debt'!I10</f>
        <v>103.9</v>
      </c>
    </row>
    <row r="8" spans="1:11" x14ac:dyDescent="0.35">
      <c r="A8" s="15" t="s">
        <v>22</v>
      </c>
      <c r="B8" s="11">
        <f>'Table 10.1 GDP and Price'!B12</f>
        <v>228</v>
      </c>
      <c r="C8" s="19">
        <f>'Table 10.1 GDP and Price'!C12*100</f>
        <v>9.73</v>
      </c>
      <c r="D8">
        <f>FRED!B29</f>
        <v>227.535</v>
      </c>
      <c r="E8">
        <f>FRED!E29</f>
        <v>10.295999999999999</v>
      </c>
      <c r="G8">
        <f t="shared" si="1"/>
        <v>9.7079999999999984</v>
      </c>
      <c r="I8" s="36">
        <f t="shared" si="0"/>
        <v>227.95570216776625</v>
      </c>
      <c r="J8">
        <f>'Table 7.1 Debt'!D11</f>
        <v>241861</v>
      </c>
      <c r="K8">
        <f>'Table 7.1 Debt'!I11</f>
        <v>106.1</v>
      </c>
    </row>
    <row r="9" spans="1:11" x14ac:dyDescent="0.35">
      <c r="A9" s="15" t="s">
        <v>23</v>
      </c>
      <c r="B9" s="11">
        <f>'Table 10.1 GDP and Price'!B13</f>
        <v>238.9</v>
      </c>
      <c r="C9" s="19">
        <f>'Table 10.1 GDP and Price'!C13*100</f>
        <v>10.79</v>
      </c>
      <c r="D9">
        <f>FRED!B30</f>
        <v>249.61600000000001</v>
      </c>
      <c r="E9">
        <f>FRED!E30</f>
        <v>11.426</v>
      </c>
      <c r="G9">
        <f t="shared" si="1"/>
        <v>10.861000000000001</v>
      </c>
      <c r="I9" s="36">
        <f t="shared" si="0"/>
        <v>238.91267305644303</v>
      </c>
      <c r="J9">
        <f>'Table 7.1 Debt'!D12</f>
        <v>224339</v>
      </c>
      <c r="K9">
        <f>'Table 7.1 Debt'!I12</f>
        <v>93.9</v>
      </c>
    </row>
    <row r="10" spans="1:11" x14ac:dyDescent="0.35">
      <c r="A10" s="15" t="s">
        <v>24</v>
      </c>
      <c r="B10" s="11">
        <f>'Table 10.1 GDP and Price'!B14</f>
        <v>261.89999999999998</v>
      </c>
      <c r="C10" s="19">
        <f>'Table 10.1 GDP and Price'!C14*100</f>
        <v>11.81</v>
      </c>
      <c r="D10">
        <f>FRED!B31</f>
        <v>274.46800000000002</v>
      </c>
      <c r="E10">
        <f>FRED!E31</f>
        <v>12.067</v>
      </c>
      <c r="G10">
        <f t="shared" si="1"/>
        <v>11.746500000000001</v>
      </c>
      <c r="I10" s="36">
        <f t="shared" si="0"/>
        <v>261.82808716707024</v>
      </c>
      <c r="J10">
        <f>'Table 7.1 Debt'!D13</f>
        <v>216270</v>
      </c>
      <c r="K10">
        <f>'Table 7.1 Debt'!I13</f>
        <v>82.6</v>
      </c>
    </row>
    <row r="11" spans="1:11" x14ac:dyDescent="0.35">
      <c r="A11" s="15" t="s">
        <v>25</v>
      </c>
      <c r="B11" s="11">
        <f>'Table 10.1 GDP and Price'!B15</f>
        <v>276.5</v>
      </c>
      <c r="C11" s="19">
        <f>'Table 10.1 GDP and Price'!C15*100</f>
        <v>12.21</v>
      </c>
      <c r="D11">
        <f>FRED!B32</f>
        <v>272.47500000000002</v>
      </c>
      <c r="E11">
        <f>FRED!E32</f>
        <v>12.045999999999999</v>
      </c>
      <c r="G11">
        <f t="shared" si="1"/>
        <v>12.0565</v>
      </c>
      <c r="I11" s="36">
        <f t="shared" si="0"/>
        <v>276.54451612903227</v>
      </c>
      <c r="J11">
        <f>'Table 7.1 Debt'!D14</f>
        <v>214322</v>
      </c>
      <c r="K11">
        <f>'Table 7.1 Debt'!I14</f>
        <v>77.5</v>
      </c>
    </row>
    <row r="12" spans="1:11" x14ac:dyDescent="0.35">
      <c r="A12" s="15" t="s">
        <v>26</v>
      </c>
      <c r="B12" s="11">
        <f>'Table 10.1 GDP and Price'!B16</f>
        <v>278.67500000000001</v>
      </c>
      <c r="C12" s="19">
        <f>'Table 10.1 GDP and Price'!C16*100</f>
        <v>12.04</v>
      </c>
      <c r="D12">
        <f>FRED!B33</f>
        <v>299.827</v>
      </c>
      <c r="E12">
        <f>FRED!E33</f>
        <v>12.195</v>
      </c>
      <c r="G12">
        <f t="shared" si="1"/>
        <v>12.1205</v>
      </c>
      <c r="I12" s="36">
        <f t="shared" si="0"/>
        <v>278.65521628498726</v>
      </c>
      <c r="J12">
        <f>'Table 7.1 Debt'!D15</f>
        <v>219023</v>
      </c>
      <c r="K12">
        <f>'Table 7.1 Debt'!I15</f>
        <v>78.599999999999994</v>
      </c>
    </row>
    <row r="13" spans="1:11" x14ac:dyDescent="0.35">
      <c r="A13" s="15" t="s">
        <v>27</v>
      </c>
      <c r="B13" s="11">
        <f>'Table 10.1 GDP and Price'!B17</f>
        <v>327.05</v>
      </c>
      <c r="C13" s="19">
        <f>'Table 10.1 GDP and Price'!C17*100</f>
        <v>12.690000000000001</v>
      </c>
      <c r="D13">
        <f>FRED!B34</f>
        <v>346.91399999999999</v>
      </c>
      <c r="E13">
        <f>FRED!E34</f>
        <v>13.06</v>
      </c>
      <c r="G13">
        <f t="shared" si="1"/>
        <v>12.627500000000001</v>
      </c>
      <c r="I13" s="36">
        <f t="shared" si="0"/>
        <v>327.21526717557254</v>
      </c>
      <c r="J13">
        <f>'Table 7.1 Debt'!D16</f>
        <v>214326</v>
      </c>
      <c r="K13">
        <f>'Table 7.1 Debt'!I16</f>
        <v>65.5</v>
      </c>
    </row>
    <row r="14" spans="1:11" x14ac:dyDescent="0.35">
      <c r="A14" s="15" t="s">
        <v>28</v>
      </c>
      <c r="B14" s="11">
        <f>'Table 10.1 GDP and Price'!B18</f>
        <v>357.1</v>
      </c>
      <c r="C14" s="19">
        <f>'Table 10.1 GDP and Price'!C18*100</f>
        <v>13.200000000000001</v>
      </c>
      <c r="D14">
        <f>FRED!B35</f>
        <v>367.34100000000001</v>
      </c>
      <c r="E14">
        <f>FRED!E35</f>
        <v>13.286</v>
      </c>
      <c r="G14">
        <f t="shared" si="1"/>
        <v>13.173</v>
      </c>
      <c r="I14" s="36">
        <f t="shared" si="0"/>
        <v>357.33444259567386</v>
      </c>
      <c r="J14">
        <f>'Table 7.1 Debt'!D17</f>
        <v>214758</v>
      </c>
      <c r="K14">
        <f>'Table 7.1 Debt'!I17</f>
        <v>60.1</v>
      </c>
    </row>
    <row r="15" spans="1:11" x14ac:dyDescent="0.35">
      <c r="A15" s="15" t="s">
        <v>29</v>
      </c>
      <c r="B15" s="11">
        <f>'Table 10.1 GDP and Price'!B19</f>
        <v>382.05</v>
      </c>
      <c r="C15" s="19">
        <f>'Table 10.1 GDP and Price'!C19*100</f>
        <v>13.44</v>
      </c>
      <c r="D15">
        <f>FRED!B36</f>
        <v>389.21800000000002</v>
      </c>
      <c r="E15">
        <f>FRED!E36</f>
        <v>13.446999999999999</v>
      </c>
      <c r="G15">
        <f t="shared" si="1"/>
        <v>13.366499999999998</v>
      </c>
      <c r="I15" s="36">
        <f t="shared" si="0"/>
        <v>381.78846153846155</v>
      </c>
      <c r="J15">
        <f>'Table 7.1 Debt'!D18</f>
        <v>218383</v>
      </c>
      <c r="K15">
        <f>'Table 7.1 Debt'!I18</f>
        <v>57.2</v>
      </c>
    </row>
    <row r="16" spans="1:11" x14ac:dyDescent="0.35">
      <c r="A16" s="15" t="s">
        <v>30</v>
      </c>
      <c r="B16" s="11">
        <f>'Table 10.1 GDP and Price'!B20</f>
        <v>387.15</v>
      </c>
      <c r="C16" s="19">
        <f>'Table 10.1 GDP and Price'!C20*100</f>
        <v>13.600000000000001</v>
      </c>
      <c r="D16">
        <f>FRED!B37</f>
        <v>390.54899999999998</v>
      </c>
      <c r="E16">
        <f>FRED!E37</f>
        <v>13.571999999999999</v>
      </c>
      <c r="G16">
        <f t="shared" si="1"/>
        <v>13.509499999999999</v>
      </c>
      <c r="I16" s="36">
        <f t="shared" si="0"/>
        <v>387.06724137931036</v>
      </c>
      <c r="J16">
        <f>'Table 7.1 Debt'!D19</f>
        <v>224499</v>
      </c>
      <c r="K16">
        <f>'Table 7.1 Debt'!I19</f>
        <v>58</v>
      </c>
    </row>
    <row r="17" spans="1:11" x14ac:dyDescent="0.35">
      <c r="A17" s="15" t="s">
        <v>31</v>
      </c>
      <c r="B17" s="11">
        <f>'Table 10.1 GDP and Price'!B21</f>
        <v>406.32499999999999</v>
      </c>
      <c r="C17" s="19">
        <f>'Table 10.1 GDP and Price'!C21*100</f>
        <v>13.700000000000001</v>
      </c>
      <c r="D17">
        <f>FRED!B38</f>
        <v>425.47800000000001</v>
      </c>
      <c r="E17">
        <f>FRED!E38</f>
        <v>13.801</v>
      </c>
      <c r="G17">
        <f t="shared" si="1"/>
        <v>13.686499999999999</v>
      </c>
      <c r="I17" s="36">
        <f t="shared" si="0"/>
        <v>406.12186379928318</v>
      </c>
      <c r="J17">
        <f>'Table 7.1 Debt'!D20</f>
        <v>226616</v>
      </c>
      <c r="K17">
        <f>'Table 7.1 Debt'!I20</f>
        <v>55.8</v>
      </c>
    </row>
    <row r="18" spans="1:11" x14ac:dyDescent="0.35">
      <c r="A18" s="15" t="s">
        <v>32</v>
      </c>
      <c r="B18" s="11">
        <f>'Table 10.1 GDP and Price'!B22</f>
        <v>438.25</v>
      </c>
      <c r="C18" s="19">
        <f>'Table 10.1 GDP and Price'!C22*100</f>
        <v>14.05</v>
      </c>
      <c r="D18">
        <f>FRED!B39</f>
        <v>449.35300000000001</v>
      </c>
      <c r="E18">
        <f>FRED!E39</f>
        <v>14.271000000000001</v>
      </c>
      <c r="G18">
        <f t="shared" si="1"/>
        <v>14.036000000000001</v>
      </c>
      <c r="I18" s="36">
        <f t="shared" si="0"/>
        <v>438.17751479289939</v>
      </c>
      <c r="J18">
        <f>'Table 7.1 Debt'!D21</f>
        <v>222156</v>
      </c>
      <c r="K18">
        <f>'Table 7.1 Debt'!I21</f>
        <v>50.7</v>
      </c>
    </row>
    <row r="19" spans="1:11" x14ac:dyDescent="0.35">
      <c r="A19" s="15" t="s">
        <v>33</v>
      </c>
      <c r="B19" s="11">
        <f>'Table 10.1 GDP and Price'!B23</f>
        <v>463.375</v>
      </c>
      <c r="C19" s="19">
        <f>'Table 10.1 GDP and Price'!C23*100</f>
        <v>14.580000000000002</v>
      </c>
      <c r="D19">
        <f>FRED!B40</f>
        <v>474.03899999999999</v>
      </c>
      <c r="E19">
        <f>FRED!E40</f>
        <v>14.744</v>
      </c>
      <c r="G19">
        <f t="shared" si="1"/>
        <v>14.5075</v>
      </c>
      <c r="I19" s="36">
        <f t="shared" si="0"/>
        <v>463.67864693446091</v>
      </c>
      <c r="J19">
        <f>'Table 7.1 Debt'!D22</f>
        <v>219320</v>
      </c>
      <c r="K19">
        <f>'Table 7.1 Debt'!I22</f>
        <v>47.3</v>
      </c>
    </row>
    <row r="20" spans="1:11" x14ac:dyDescent="0.35">
      <c r="A20" s="15" t="s">
        <v>34</v>
      </c>
      <c r="B20" s="11">
        <f>'Table 10.1 GDP and Price'!B24</f>
        <v>473.47500000000002</v>
      </c>
      <c r="C20" s="19">
        <f>'Table 10.1 GDP and Price'!C24*100</f>
        <v>15.02</v>
      </c>
      <c r="D20">
        <f>FRED!B41</f>
        <v>481.22899999999998</v>
      </c>
      <c r="E20">
        <f>FRED!E41</f>
        <v>15.08</v>
      </c>
      <c r="G20">
        <f t="shared" si="1"/>
        <v>14.911999999999999</v>
      </c>
      <c r="I20" s="36">
        <f t="shared" si="0"/>
        <v>473.50627615062763</v>
      </c>
      <c r="J20">
        <f>'Table 7.1 Debt'!D23</f>
        <v>226336</v>
      </c>
      <c r="K20">
        <f>'Table 7.1 Debt'!I23</f>
        <v>47.8</v>
      </c>
    </row>
    <row r="21" spans="1:11" x14ac:dyDescent="0.35">
      <c r="A21" s="15" t="s">
        <v>35</v>
      </c>
      <c r="B21" s="11">
        <f>'Table 10.1 GDP and Price'!B25</f>
        <v>504.6</v>
      </c>
      <c r="C21" s="19">
        <f>'Table 10.1 GDP and Price'!C25*100</f>
        <v>15.25</v>
      </c>
      <c r="D21">
        <f>FRED!B42</f>
        <v>521.654</v>
      </c>
      <c r="E21">
        <f>FRED!E42</f>
        <v>15.287000000000001</v>
      </c>
      <c r="G21">
        <f t="shared" si="1"/>
        <v>15.1835</v>
      </c>
      <c r="I21" s="36">
        <f t="shared" si="0"/>
        <v>504.73333333333335</v>
      </c>
      <c r="J21">
        <f>'Table 7.1 Debt'!D24</f>
        <v>234701</v>
      </c>
      <c r="K21">
        <f>'Table 7.1 Debt'!I24</f>
        <v>46.5</v>
      </c>
    </row>
    <row r="22" spans="1:11" x14ac:dyDescent="0.35">
      <c r="A22" s="15" t="s">
        <v>36</v>
      </c>
      <c r="B22" s="11">
        <f>'Table 10.1 GDP and Price'!B26</f>
        <v>534.32500000000005</v>
      </c>
      <c r="C22" s="19">
        <f>'Table 10.1 GDP and Price'!C26*100</f>
        <v>15.459999999999999</v>
      </c>
      <c r="D22">
        <f>FRED!B43</f>
        <v>542.38199999999995</v>
      </c>
      <c r="E22">
        <f>FRED!E43</f>
        <v>15.494999999999999</v>
      </c>
      <c r="G22">
        <f t="shared" si="1"/>
        <v>15.391</v>
      </c>
      <c r="I22" s="36">
        <f t="shared" si="0"/>
        <v>534.62753950338606</v>
      </c>
      <c r="J22">
        <f>'Table 7.1 Debt'!D25</f>
        <v>236840</v>
      </c>
      <c r="K22">
        <f>'Table 7.1 Debt'!I25</f>
        <v>44.3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debe45-587c-4cf0-9ae0-93c028cb9196" xsi:nil="true"/>
    <lcf76f155ced4ddcb4097134ff3c332f xmlns="9e5414a2-bcb2-40ca-b598-7fcbf922a64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8C40BFDE90924297CAFCA0B6E887BA" ma:contentTypeVersion="18" ma:contentTypeDescription="Create a new document." ma:contentTypeScope="" ma:versionID="4d7227b80141e429ffa5d0edcf084552">
  <xsd:schema xmlns:xsd="http://www.w3.org/2001/XMLSchema" xmlns:xs="http://www.w3.org/2001/XMLSchema" xmlns:p="http://schemas.microsoft.com/office/2006/metadata/properties" xmlns:ns2="9e5414a2-bcb2-40ca-b598-7fcbf922a641" xmlns:ns3="8bdebe45-587c-4cf0-9ae0-93c028cb9196" targetNamespace="http://schemas.microsoft.com/office/2006/metadata/properties" ma:root="true" ma:fieldsID="634e8df762d883ec01fca8d1b445caf0" ns2:_="" ns3:_="">
    <xsd:import namespace="9e5414a2-bcb2-40ca-b598-7fcbf922a641"/>
    <xsd:import namespace="8bdebe45-587c-4cf0-9ae0-93c028cb91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414a2-bcb2-40ca-b598-7fcbf922a6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eb4b2d4-9bb6-49a7-8a4b-ec3b3538a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ebe45-587c-4cf0-9ae0-93c028cb919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281d14c-c9bd-48e3-b807-87c6a9e0b01a}" ma:internalName="TaxCatchAll" ma:showField="CatchAllData" ma:web="8bdebe45-587c-4cf0-9ae0-93c028cb91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993934-B6C3-4846-AD6F-5DC2F1FD765B}">
  <ds:schemaRefs>
    <ds:schemaRef ds:uri="http://schemas.microsoft.com/office/2006/metadata/properties"/>
    <ds:schemaRef ds:uri="http://schemas.microsoft.com/office/infopath/2007/PartnerControls"/>
    <ds:schemaRef ds:uri="8bdebe45-587c-4cf0-9ae0-93c028cb9196"/>
    <ds:schemaRef ds:uri="9e5414a2-bcb2-40ca-b598-7fcbf922a641"/>
  </ds:schemaRefs>
</ds:datastoreItem>
</file>

<file path=customXml/itemProps2.xml><?xml version="1.0" encoding="utf-8"?>
<ds:datastoreItem xmlns:ds="http://schemas.openxmlformats.org/officeDocument/2006/customXml" ds:itemID="{E9C8E98C-466B-49FC-AAC8-C4847267B6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193DF2-C9A6-4FA4-B889-3F0C4B0681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414a2-bcb2-40ca-b598-7fcbf922a641"/>
    <ds:schemaRef ds:uri="8bdebe45-587c-4cf0-9ae0-93c028cb91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Readme</vt:lpstr>
      <vt:lpstr>main</vt:lpstr>
      <vt:lpstr>Decomposition</vt:lpstr>
      <vt:lpstr>Table 1.2 Receipts Outlays</vt:lpstr>
      <vt:lpstr>Table 6.1 Outlays Composition</vt:lpstr>
      <vt:lpstr>Table 7.1 Debt</vt:lpstr>
      <vt:lpstr>Table 10.1 GDP and Price</vt:lpstr>
      <vt:lpstr>FRED</vt:lpstr>
      <vt:lpstr>compare_gdp_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Ramey</dc:creator>
  <cp:lastModifiedBy>Haowen Chen</cp:lastModifiedBy>
  <dcterms:created xsi:type="dcterms:W3CDTF">2024-09-19T13:05:19Z</dcterms:created>
  <dcterms:modified xsi:type="dcterms:W3CDTF">2025-04-09T18:21:03Z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0x010100018C40BFDE90924297CAFCA0B6E887BA</vt:lpwstr>
  </property>
  <property fmtid="{D5CDD505-2E9C-101B-9397-08002B2CF9AE}" pid="3" name="MediaServiceImageTags">
    <vt:lpwstr/>
  </property>
</Properties>
</file>