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H:\"/>
    </mc:Choice>
  </mc:AlternateContent>
  <xr:revisionPtr revIDLastSave="0" documentId="8_{EDB1088E-81E8-4772-9049-97DCBA9A2231}" xr6:coauthVersionLast="47" xr6:coauthVersionMax="47" xr10:uidLastSave="{00000000-0000-0000-0000-000000000000}"/>
  <bookViews>
    <workbookView xWindow="-40170" yWindow="1005" windowWidth="33915" windowHeight="21975" xr2:uid="{00000000-000D-0000-FFFF-FFFF00000000}"/>
  </bookViews>
  <sheets>
    <sheet name="raw" sheetId="12" r:id="rId1"/>
    <sheet name="columns" sheetId="7" r:id="rId2"/>
    <sheet name="charts" sheetId="13" r:id="rId3"/>
  </sheets>
  <definedNames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4" i="13" l="1"/>
  <c r="D14" i="13"/>
  <c r="E14" i="13"/>
  <c r="C15" i="13"/>
  <c r="D15" i="13"/>
  <c r="E15" i="13"/>
  <c r="C16" i="13"/>
  <c r="D16" i="13"/>
  <c r="E16" i="13"/>
  <c r="C17" i="13"/>
  <c r="D17" i="13"/>
  <c r="E17" i="13"/>
  <c r="C18" i="13"/>
  <c r="D18" i="13"/>
  <c r="E18" i="13"/>
  <c r="C19" i="13"/>
  <c r="D19" i="13"/>
  <c r="E19" i="13"/>
  <c r="C20" i="13"/>
  <c r="D20" i="13"/>
  <c r="E20" i="13"/>
  <c r="C21" i="13"/>
  <c r="D21" i="13"/>
  <c r="E21" i="13"/>
  <c r="B15" i="13"/>
  <c r="F15" i="13" s="1"/>
  <c r="B16" i="13"/>
  <c r="F16" i="13" s="1"/>
  <c r="B17" i="13"/>
  <c r="F17" i="13" s="1"/>
  <c r="B18" i="13"/>
  <c r="F18" i="13" s="1"/>
  <c r="B19" i="13"/>
  <c r="F19" i="13" s="1"/>
  <c r="B20" i="13"/>
  <c r="F20" i="13" s="1"/>
  <c r="B21" i="13"/>
  <c r="F21" i="13" s="1"/>
  <c r="B14" i="13"/>
  <c r="F14" i="13" s="1"/>
  <c r="P18" i="13" l="1"/>
  <c r="S17" i="13"/>
  <c r="R16" i="13"/>
  <c r="M5" i="13"/>
  <c r="M6" i="13"/>
  <c r="M7" i="13"/>
  <c r="M8" i="13"/>
  <c r="M9" i="13"/>
  <c r="M10" i="13"/>
  <c r="M11" i="13"/>
  <c r="M4" i="13"/>
  <c r="L16" i="13"/>
  <c r="L17" i="13"/>
  <c r="L18" i="13"/>
  <c r="L19" i="13"/>
  <c r="L20" i="13"/>
  <c r="I14" i="13"/>
  <c r="J14" i="13"/>
  <c r="K14" i="13"/>
  <c r="I15" i="13"/>
  <c r="J15" i="13"/>
  <c r="K15" i="13"/>
  <c r="I16" i="13"/>
  <c r="J16" i="13"/>
  <c r="K16" i="13"/>
  <c r="I17" i="13"/>
  <c r="J17" i="13"/>
  <c r="K17" i="13"/>
  <c r="I18" i="13"/>
  <c r="J18" i="13"/>
  <c r="K18" i="13"/>
  <c r="I19" i="13"/>
  <c r="J19" i="13"/>
  <c r="K19" i="13"/>
  <c r="I20" i="13"/>
  <c r="J20" i="13"/>
  <c r="K20" i="13"/>
  <c r="H15" i="13"/>
  <c r="H16" i="13"/>
  <c r="H17" i="13"/>
  <c r="H18" i="13"/>
  <c r="H19" i="13"/>
  <c r="H20" i="13"/>
  <c r="H14" i="13"/>
  <c r="S7" i="13"/>
  <c r="S8" i="13"/>
  <c r="S9" i="13"/>
  <c r="S18" i="13" s="1"/>
  <c r="S10" i="13"/>
  <c r="S19" i="13" s="1"/>
  <c r="S11" i="13"/>
  <c r="S20" i="13" s="1"/>
  <c r="S6" i="13"/>
  <c r="S16" i="13" s="1"/>
  <c r="R5" i="13"/>
  <c r="R6" i="13"/>
  <c r="R15" i="13" s="1"/>
  <c r="R7" i="13"/>
  <c r="R8" i="13"/>
  <c r="R17" i="13" s="1"/>
  <c r="R9" i="13"/>
  <c r="R18" i="13" s="1"/>
  <c r="R10" i="13"/>
  <c r="R19" i="13" s="1"/>
  <c r="R11" i="13"/>
  <c r="R20" i="13" s="1"/>
  <c r="R4" i="13"/>
  <c r="R14" i="13" s="1"/>
  <c r="Q5" i="13"/>
  <c r="Q14" i="13" s="1"/>
  <c r="Q6" i="13"/>
  <c r="Q15" i="13" s="1"/>
  <c r="Q7" i="13"/>
  <c r="Q16" i="13" s="1"/>
  <c r="Q8" i="13"/>
  <c r="Q17" i="13" s="1"/>
  <c r="Q9" i="13"/>
  <c r="Q18" i="13" s="1"/>
  <c r="Q10" i="13"/>
  <c r="Q19" i="13" s="1"/>
  <c r="Q11" i="13"/>
  <c r="Q20" i="13" s="1"/>
  <c r="Q4" i="13"/>
  <c r="P5" i="13"/>
  <c r="P6" i="13"/>
  <c r="P16" i="13" s="1"/>
  <c r="P7" i="13"/>
  <c r="P8" i="13"/>
  <c r="P17" i="13" s="1"/>
  <c r="P9" i="13"/>
  <c r="P10" i="13"/>
  <c r="P19" i="13" s="1"/>
  <c r="P11" i="13"/>
  <c r="P20" i="13" s="1"/>
  <c r="P4" i="13"/>
  <c r="P14" i="13" s="1"/>
  <c r="O5" i="13"/>
  <c r="O14" i="13" s="1"/>
  <c r="O6" i="13"/>
  <c r="O15" i="13" s="1"/>
  <c r="O7" i="13"/>
  <c r="O16" i="13" s="1"/>
  <c r="O8" i="13"/>
  <c r="O17" i="13" s="1"/>
  <c r="O9" i="13"/>
  <c r="O18" i="13" s="1"/>
  <c r="O10" i="13"/>
  <c r="O19" i="13" s="1"/>
  <c r="O11" i="13"/>
  <c r="O20" i="13" s="1"/>
  <c r="O4" i="13"/>
  <c r="Q22" i="13" l="1"/>
  <c r="S22" i="13"/>
  <c r="O22" i="13"/>
  <c r="R22" i="13"/>
  <c r="L22" i="13"/>
  <c r="P15" i="13"/>
  <c r="P22" i="13" s="1"/>
  <c r="H22" i="13"/>
  <c r="K22" i="13"/>
  <c r="J22" i="13"/>
  <c r="I22" i="13"/>
</calcChain>
</file>

<file path=xl/sharedStrings.xml><?xml version="1.0" encoding="utf-8"?>
<sst xmlns="http://schemas.openxmlformats.org/spreadsheetml/2006/main" count="211" uniqueCount="23">
  <si>
    <t>Energy Source</t>
  </si>
  <si>
    <t>Average Construction Cost ($/kilowatt of installed nameplate capacity)</t>
  </si>
  <si>
    <t>Total Construction Cost (thousand $)</t>
  </si>
  <si>
    <t>Total Capacity (MW)</t>
  </si>
  <si>
    <t>At New Plants</t>
  </si>
  <si>
    <t>At Existing Plants</t>
  </si>
  <si>
    <t>Total</t>
  </si>
  <si>
    <t>Wind</t>
  </si>
  <si>
    <t>Natural gas</t>
  </si>
  <si>
    <t>Solar</t>
  </si>
  <si>
    <t>Biomass</t>
  </si>
  <si>
    <t>Battery storage</t>
  </si>
  <si>
    <t>Petroleum liquids</t>
  </si>
  <si>
    <t>Hydro</t>
  </si>
  <si>
    <t>Geothermal</t>
  </si>
  <si>
    <t>Year</t>
  </si>
  <si>
    <t>Battery Storage</t>
  </si>
  <si>
    <t>.</t>
  </si>
  <si>
    <t>Nominal</t>
  </si>
  <si>
    <t>Other</t>
  </si>
  <si>
    <t>Battery</t>
  </si>
  <si>
    <t>Real</t>
  </si>
  <si>
    <t>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</si>
</sst>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Arial"/>
      <family val="2"/>
      <scheme val="minor"/>
    </font>
    <font>
      <b/>
      <sz val="9"/>
      <color theme="1"/>
      <name val="Arial"/>
      <family val="2"/>
      <scheme val="minor"/>
    </font>
    <font>
      <sz val="9"/>
      <color theme="1"/>
      <name val="Arial"/>
      <family val="2"/>
      <scheme val="minor"/>
    </font>
    <font>
      <sz val="9"/>
      <color theme="1"/>
      <name val="Calibri"/>
      <family val="2"/>
    </font>
    <font>
      <b/>
      <sz val="12"/>
      <color theme="4"/>
      <name val="Arial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10"/>
      <color theme="1"/>
      <name val="Arial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ck">
        <color theme="0"/>
      </left>
      <right style="thick">
        <color theme="0"/>
      </right>
      <top/>
      <bottom style="thin">
        <color theme="0" tint="-0.24994659260841701"/>
      </bottom>
      <diagonal/>
    </border>
    <border>
      <left/>
      <right/>
      <top/>
      <bottom style="dashed">
        <color theme="0" tint="-0.24994659260841701"/>
      </bottom>
      <diagonal/>
    </border>
    <border>
      <left/>
      <right/>
      <top style="medium">
        <color theme="4"/>
      </top>
      <bottom/>
      <diagonal/>
    </border>
    <border>
      <left/>
      <right/>
      <top/>
      <bottom style="thin">
        <color theme="0" tint="-0.249977111117893"/>
      </bottom>
      <diagonal/>
    </border>
    <border>
      <left/>
      <right/>
      <top style="thin">
        <color theme="4"/>
      </top>
      <bottom style="dashed">
        <color theme="0" tint="-0.24994659260841701"/>
      </bottom>
      <diagonal/>
    </border>
    <border>
      <left/>
      <right/>
      <top style="thin">
        <color theme="4"/>
      </top>
      <bottom style="thin">
        <color theme="0" tint="-0.2499465926084170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</borders>
  <cellStyleXfs count="11">
    <xf numFmtId="0" fontId="0" fillId="0" borderId="0"/>
    <xf numFmtId="0" fontId="1" fillId="0" borderId="1" applyNumberFormat="0" applyProtection="0">
      <alignment wrapText="1"/>
    </xf>
    <xf numFmtId="0" fontId="1" fillId="0" borderId="2" applyNumberFormat="0" applyProtection="0">
      <alignment horizontal="left" wrapText="1"/>
    </xf>
    <xf numFmtId="0" fontId="2" fillId="0" borderId="3" applyNumberFormat="0" applyFont="0" applyProtection="0">
      <alignment wrapText="1"/>
    </xf>
    <xf numFmtId="0" fontId="2" fillId="0" borderId="0" applyNumberFormat="0" applyFill="0" applyBorder="0" applyAlignment="0" applyProtection="0"/>
    <xf numFmtId="0" fontId="2" fillId="0" borderId="0" applyNumberFormat="0" applyProtection="0">
      <alignment vertical="top" wrapText="1"/>
    </xf>
    <xf numFmtId="0" fontId="2" fillId="0" borderId="4" applyNumberFormat="0" applyProtection="0">
      <alignment vertical="top" wrapText="1"/>
    </xf>
    <xf numFmtId="0" fontId="1" fillId="0" borderId="5" applyNumberFormat="0" applyProtection="0">
      <alignment wrapText="1"/>
    </xf>
    <xf numFmtId="0" fontId="2" fillId="0" borderId="6" applyNumberFormat="0" applyFont="0" applyFill="0" applyProtection="0">
      <alignment wrapText="1"/>
    </xf>
    <xf numFmtId="0" fontId="1" fillId="0" borderId="7" applyNumberFormat="0" applyFill="0" applyProtection="0">
      <alignment wrapText="1"/>
    </xf>
    <xf numFmtId="0" fontId="4" fillId="0" borderId="0" applyNumberFormat="0" applyProtection="0">
      <alignment horizontal="left"/>
    </xf>
  </cellStyleXfs>
  <cellXfs count="32">
    <xf numFmtId="0" fontId="0" fillId="0" borderId="0" xfId="0"/>
    <xf numFmtId="3" fontId="6" fillId="0" borderId="12" xfId="0" applyNumberFormat="1" applyFont="1" applyBorder="1" applyAlignment="1">
      <alignment horizontal="center" vertical="center" wrapText="1"/>
    </xf>
    <xf numFmtId="0" fontId="5" fillId="0" borderId="12" xfId="0" applyFont="1" applyBorder="1" applyAlignment="1">
      <alignment horizontal="left"/>
    </xf>
    <xf numFmtId="3" fontId="5" fillId="0" borderId="12" xfId="0" applyNumberFormat="1" applyFont="1" applyBorder="1" applyAlignment="1">
      <alignment horizontal="right" wrapText="1"/>
    </xf>
    <xf numFmtId="3" fontId="5" fillId="0" borderId="12" xfId="0" applyNumberFormat="1" applyFont="1" applyBorder="1" applyAlignment="1">
      <alignment wrapText="1"/>
    </xf>
    <xf numFmtId="3" fontId="6" fillId="0" borderId="11" xfId="0" applyNumberFormat="1" applyFont="1" applyBorder="1" applyAlignment="1">
      <alignment horizontal="center" vertical="center" wrapText="1"/>
    </xf>
    <xf numFmtId="0" fontId="7" fillId="0" borderId="11" xfId="0" applyFont="1" applyBorder="1"/>
    <xf numFmtId="3" fontId="7" fillId="0" borderId="11" xfId="3" applyNumberFormat="1" applyFont="1" applyBorder="1" applyAlignment="1">
      <alignment horizontal="right" wrapText="1"/>
    </xf>
    <xf numFmtId="3" fontId="7" fillId="0" borderId="11" xfId="0" applyNumberFormat="1" applyFont="1" applyBorder="1" applyAlignment="1">
      <alignment horizontal="right" wrapText="1"/>
    </xf>
    <xf numFmtId="3" fontId="7" fillId="0" borderId="11" xfId="0" applyNumberFormat="1" applyFont="1" applyBorder="1" applyAlignment="1">
      <alignment wrapText="1"/>
    </xf>
    <xf numFmtId="3" fontId="7" fillId="0" borderId="11" xfId="3" applyNumberFormat="1" applyFont="1" applyBorder="1">
      <alignment wrapText="1"/>
    </xf>
    <xf numFmtId="0" fontId="7" fillId="0" borderId="0" xfId="0" applyFont="1"/>
    <xf numFmtId="3" fontId="0" fillId="0" borderId="0" xfId="0" applyNumberFormat="1"/>
    <xf numFmtId="0" fontId="8" fillId="0" borderId="0" xfId="0" applyFont="1"/>
    <xf numFmtId="0" fontId="3" fillId="0" borderId="0" xfId="0" applyFont="1" applyAlignment="1">
      <alignment wrapText="1"/>
    </xf>
    <xf numFmtId="0" fontId="3" fillId="0" borderId="0" xfId="0" applyFont="1"/>
    <xf numFmtId="3" fontId="3" fillId="0" borderId="0" xfId="0" applyNumberFormat="1" applyFont="1"/>
    <xf numFmtId="3" fontId="3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3" fontId="3" fillId="0" borderId="0" xfId="3" applyNumberFormat="1" applyFont="1" applyBorder="1" applyAlignment="1"/>
    <xf numFmtId="0" fontId="3" fillId="0" borderId="0" xfId="3" applyFont="1" applyBorder="1" applyAlignment="1"/>
    <xf numFmtId="1" fontId="8" fillId="0" borderId="0" xfId="0" applyNumberFormat="1" applyFont="1"/>
    <xf numFmtId="164" fontId="8" fillId="0" borderId="0" xfId="0" applyNumberFormat="1" applyFont="1"/>
    <xf numFmtId="3" fontId="6" fillId="0" borderId="11" xfId="0" applyNumberFormat="1" applyFont="1" applyBorder="1" applyAlignment="1">
      <alignment horizontal="center" vertical="center" wrapText="1"/>
    </xf>
    <xf numFmtId="0" fontId="6" fillId="0" borderId="11" xfId="0" applyFont="1" applyBorder="1" applyAlignment="1">
      <alignment horizontal="left"/>
    </xf>
    <xf numFmtId="0" fontId="6" fillId="0" borderId="12" xfId="0" applyFont="1" applyBorder="1" applyAlignment="1">
      <alignment horizontal="left"/>
    </xf>
    <xf numFmtId="3" fontId="6" fillId="0" borderId="12" xfId="0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left"/>
    </xf>
    <xf numFmtId="0" fontId="6" fillId="0" borderId="8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3" fontId="3" fillId="0" borderId="0" xfId="0" applyNumberFormat="1" applyFont="1" applyAlignment="1">
      <alignment vertical="center"/>
    </xf>
    <xf numFmtId="0" fontId="3" fillId="0" borderId="0" xfId="0" applyFont="1"/>
  </cellXfs>
  <cellStyles count="11">
    <cellStyle name="Body: normal cell" xfId="3" xr:uid="{00000000-0005-0000-0000-000000000000}"/>
    <cellStyle name="Font: Calibri, 9pt regular" xfId="4" xr:uid="{00000000-0005-0000-0000-000001000000}"/>
    <cellStyle name="Footnotes: all except top row" xfId="5" xr:uid="{00000000-0005-0000-0000-000002000000}"/>
    <cellStyle name="Footnotes: top row" xfId="6" xr:uid="{00000000-0005-0000-0000-000003000000}"/>
    <cellStyle name="Header: bottom row" xfId="1" xr:uid="{00000000-0005-0000-0000-000004000000}"/>
    <cellStyle name="Header: top rows" xfId="2" xr:uid="{00000000-0005-0000-0000-000005000000}"/>
    <cellStyle name="Normal" xfId="0" builtinId="0"/>
    <cellStyle name="Parent row" xfId="7" xr:uid="{00000000-0005-0000-0000-000007000000}"/>
    <cellStyle name="Section Break" xfId="8" xr:uid="{00000000-0005-0000-0000-000008000000}"/>
    <cellStyle name="Section Break: parent row" xfId="9" xr:uid="{00000000-0005-0000-0000-000009000000}"/>
    <cellStyle name="Table title" xfId="10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en-US">
                <a:solidFill>
                  <a:sysClr val="windowText" lastClr="000000"/>
                </a:solidFill>
                <a:latin typeface="+mj-lt"/>
              </a:rPr>
              <a:t>Net</a:t>
            </a:r>
            <a:r>
              <a:rPr lang="en-US" baseline="0">
                <a:solidFill>
                  <a:sysClr val="windowText" lastClr="000000"/>
                </a:solidFill>
                <a:latin typeface="+mj-lt"/>
              </a:rPr>
              <a:t> investment in electricity generation</a:t>
            </a:r>
            <a:endParaRPr lang="en-US">
              <a:solidFill>
                <a:sysClr val="windowText" lastClr="000000"/>
              </a:solidFill>
              <a:latin typeface="+mj-lt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j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808601784127834"/>
          <c:y val="0.13804971319311662"/>
          <c:w val="0.81791089096861347"/>
          <c:h val="0.69492540009936621"/>
        </c:manualLayout>
      </c:layout>
      <c:barChart>
        <c:barDir val="col"/>
        <c:grouping val="stacked"/>
        <c:varyColors val="0"/>
        <c:ser>
          <c:idx val="0"/>
          <c:order val="0"/>
          <c:tx>
            <c:v>Solar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charts!$A$14:$A$21</c:f>
              <c:numCache>
                <c:formatCode>General</c:formatCod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numCache>
            </c:numRef>
          </c:cat>
          <c:val>
            <c:numRef>
              <c:f>charts!$C$14:$C$21</c:f>
              <c:numCache>
                <c:formatCode>0.0</c:formatCode>
                <c:ptCount val="8"/>
                <c:pt idx="0">
                  <c:v>9.7567070999999963</c:v>
                </c:pt>
                <c:pt idx="1">
                  <c:v>10.670961999999999</c:v>
                </c:pt>
                <c:pt idx="2">
                  <c:v>9.3240949999999998</c:v>
                </c:pt>
                <c:pt idx="3">
                  <c:v>19.537482000000001</c:v>
                </c:pt>
                <c:pt idx="4">
                  <c:v>11.853826</c:v>
                </c:pt>
                <c:pt idx="5">
                  <c:v>9.0270820000000001</c:v>
                </c:pt>
                <c:pt idx="6">
                  <c:v>9.8604179999999992</c:v>
                </c:pt>
                <c:pt idx="7">
                  <c:v>17.210678000000001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47-468C-9D4B-1B7C1F51EB5A}"/>
            </c:ext>
          </c:extLst>
        </c:ser>
        <c:ser>
          <c:idx val="1"/>
          <c:order val="1"/>
          <c:tx>
            <c:v>Wind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charts!$A$14:$A$21</c:f>
              <c:numCache>
                <c:formatCode>General</c:formatCod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numCache>
            </c:numRef>
          </c:cat>
          <c:val>
            <c:numRef>
              <c:f>charts!$D$14:$D$21</c:f>
              <c:numCache>
                <c:formatCode>0.0</c:formatCode>
                <c:ptCount val="8"/>
                <c:pt idx="0">
                  <c:v>1.6281895</c:v>
                </c:pt>
                <c:pt idx="1">
                  <c:v>8.2182010000000005</c:v>
                </c:pt>
                <c:pt idx="2">
                  <c:v>13.395683999999999</c:v>
                </c:pt>
                <c:pt idx="3">
                  <c:v>14.269517</c:v>
                </c:pt>
                <c:pt idx="4">
                  <c:v>9.6003690000000006</c:v>
                </c:pt>
                <c:pt idx="5">
                  <c:v>9.5032599999999992</c:v>
                </c:pt>
                <c:pt idx="6">
                  <c:v>13.389697</c:v>
                </c:pt>
                <c:pt idx="7">
                  <c:v>22.140253999999999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547-468C-9D4B-1B7C1F51EB5A}"/>
            </c:ext>
          </c:extLst>
        </c:ser>
        <c:ser>
          <c:idx val="2"/>
          <c:order val="2"/>
          <c:tx>
            <c:v>Natural gas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charts!$A$14:$A$21</c:f>
              <c:numCache>
                <c:formatCode>General</c:formatCod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numCache>
            </c:numRef>
          </c:cat>
          <c:val>
            <c:numRef>
              <c:f>charts!$E$14:$E$21</c:f>
              <c:numCache>
                <c:formatCode>0.0</c:formatCode>
                <c:ptCount val="8"/>
                <c:pt idx="0">
                  <c:v>7.1524766</c:v>
                </c:pt>
                <c:pt idx="1">
                  <c:v>9.4222219999999997</c:v>
                </c:pt>
                <c:pt idx="2">
                  <c:v>5.3189570000000002</c:v>
                </c:pt>
                <c:pt idx="3">
                  <c:v>7.1096750000000002</c:v>
                </c:pt>
                <c:pt idx="4">
                  <c:v>9.6833179999999999</c:v>
                </c:pt>
                <c:pt idx="5">
                  <c:v>15.83954</c:v>
                </c:pt>
                <c:pt idx="6">
                  <c:v>8.7020330000000001</c:v>
                </c:pt>
                <c:pt idx="7">
                  <c:v>6.090503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547-468C-9D4B-1B7C1F51EB5A}"/>
            </c:ext>
          </c:extLst>
        </c:ser>
        <c:ser>
          <c:idx val="3"/>
          <c:order val="3"/>
          <c:tx>
            <c:v>Other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charts!$A$14:$A$21</c:f>
              <c:numCache>
                <c:formatCode>General</c:formatCod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numCache>
            </c:numRef>
          </c:cat>
          <c:val>
            <c:numRef>
              <c:f>charts!$F$14:$F$21</c:f>
              <c:numCache>
                <c:formatCode>0.0</c:formatCode>
                <c:ptCount val="8"/>
                <c:pt idx="0">
                  <c:v>4.0803851000000009</c:v>
                </c:pt>
                <c:pt idx="1">
                  <c:v>0.89257899999999779</c:v>
                </c:pt>
                <c:pt idx="2">
                  <c:v>0.27443299999999837</c:v>
                </c:pt>
                <c:pt idx="3">
                  <c:v>2.6099199999999954</c:v>
                </c:pt>
                <c:pt idx="4">
                  <c:v>0.67878900000000186</c:v>
                </c:pt>
                <c:pt idx="5">
                  <c:v>0.27659500000000037</c:v>
                </c:pt>
                <c:pt idx="6">
                  <c:v>1.0025289999999956</c:v>
                </c:pt>
                <c:pt idx="7">
                  <c:v>0.83817700000000173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547-468C-9D4B-1B7C1F51EB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87725215"/>
        <c:axId val="1487723967"/>
      </c:barChart>
      <c:catAx>
        <c:axId val="14877252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endParaRPr lang="en-US"/>
          </a:p>
        </c:txPr>
        <c:crossAx val="1487723967"/>
        <c:crosses val="autoZero"/>
        <c:auto val="1"/>
        <c:lblAlgn val="ctr"/>
        <c:lblOffset val="100"/>
        <c:noMultiLvlLbl val="0"/>
      </c:catAx>
      <c:valAx>
        <c:axId val="14877239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+mj-lt"/>
                    <a:ea typeface="+mn-ea"/>
                    <a:cs typeface="+mn-cs"/>
                  </a:defRPr>
                </a:pPr>
                <a:r>
                  <a:rPr lang="en-US" sz="1100">
                    <a:solidFill>
                      <a:sysClr val="windowText" lastClr="000000"/>
                    </a:solidFill>
                    <a:latin typeface="+mj-lt"/>
                  </a:rPr>
                  <a:t>$</a:t>
                </a:r>
                <a:r>
                  <a:rPr lang="en-US" sz="1100" baseline="0">
                    <a:solidFill>
                      <a:sysClr val="windowText" lastClr="000000"/>
                    </a:solidFill>
                    <a:latin typeface="+mj-lt"/>
                  </a:rPr>
                  <a:t> billions</a:t>
                </a:r>
                <a:endParaRPr lang="en-US" sz="1100">
                  <a:solidFill>
                    <a:sysClr val="windowText" lastClr="000000"/>
                  </a:solidFill>
                  <a:latin typeface="+mj-lt"/>
                </a:endParaRPr>
              </a:p>
            </c:rich>
          </c:tx>
          <c:layout>
            <c:manualLayout>
              <c:xMode val="edge"/>
              <c:yMode val="edge"/>
              <c:x val="2.009273570324575E-2"/>
              <c:y val="0.4061432378314087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+mj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endParaRPr lang="en-US"/>
          </a:p>
        </c:txPr>
        <c:crossAx val="14877252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+mj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en-US">
                <a:solidFill>
                  <a:sysClr val="windowText" lastClr="000000"/>
                </a:solidFill>
                <a:latin typeface="+mj-lt"/>
              </a:rPr>
              <a:t>Average</a:t>
            </a:r>
            <a:r>
              <a:rPr lang="en-US" baseline="0">
                <a:solidFill>
                  <a:sysClr val="windowText" lastClr="000000"/>
                </a:solidFill>
                <a:latin typeface="+mj-lt"/>
              </a:rPr>
              <a:t> construction cost by source</a:t>
            </a:r>
            <a:endParaRPr lang="en-US">
              <a:solidFill>
                <a:sysClr val="windowText" lastClr="000000"/>
              </a:solidFill>
              <a:latin typeface="+mj-lt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j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972434859861993"/>
          <c:y val="0.13804971319311662"/>
          <c:w val="0.79627256021127191"/>
          <c:h val="0.69492540009936621"/>
        </c:manualLayout>
      </c:layout>
      <c:lineChart>
        <c:grouping val="standard"/>
        <c:varyColors val="0"/>
        <c:ser>
          <c:idx val="0"/>
          <c:order val="0"/>
          <c:tx>
            <c:v>Solar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charts!$A$4:$A$11</c:f>
              <c:numCache>
                <c:formatCode>General</c:formatCod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numCache>
            </c:numRef>
          </c:cat>
          <c:val>
            <c:numRef>
              <c:f>charts!$P$4:$P$11</c:f>
              <c:numCache>
                <c:formatCode>0</c:formatCode>
                <c:ptCount val="8"/>
                <c:pt idx="0">
                  <c:v>3704.7034857229614</c:v>
                </c:pt>
                <c:pt idx="1">
                  <c:v>3491.8069371727747</c:v>
                </c:pt>
                <c:pt idx="2">
                  <c:v>2921.0823934837094</c:v>
                </c:pt>
                <c:pt idx="3">
                  <c:v>2434.2738599551458</c:v>
                </c:pt>
                <c:pt idx="4">
                  <c:v>2343.1164261711801</c:v>
                </c:pt>
                <c:pt idx="5">
                  <c:v>1847.5403192795743</c:v>
                </c:pt>
                <c:pt idx="6">
                  <c:v>1796.0688524590164</c:v>
                </c:pt>
                <c:pt idx="7">
                  <c:v>1654.7137775213921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B3B-43F0-87BA-0B87FA92C351}"/>
            </c:ext>
          </c:extLst>
        </c:ser>
        <c:ser>
          <c:idx val="1"/>
          <c:order val="1"/>
          <c:tx>
            <c:v>Wind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charts!$A$4:$A$11</c:f>
              <c:numCache>
                <c:formatCode>General</c:formatCod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numCache>
            </c:numRef>
          </c:cat>
          <c:val>
            <c:numRef>
              <c:f>charts!$Q$4:$Q$11</c:f>
              <c:numCache>
                <c:formatCode>0</c:formatCode>
                <c:ptCount val="8"/>
                <c:pt idx="0">
                  <c:v>1895.2269817250615</c:v>
                </c:pt>
                <c:pt idx="1">
                  <c:v>1753.777422108408</c:v>
                </c:pt>
                <c:pt idx="2">
                  <c:v>1661.171130952381</c:v>
                </c:pt>
                <c:pt idx="3">
                  <c:v>1630.0567740461504</c:v>
                </c:pt>
                <c:pt idx="4">
                  <c:v>1647.2836307481125</c:v>
                </c:pt>
                <c:pt idx="5">
                  <c:v>1382.2923636363637</c:v>
                </c:pt>
                <c:pt idx="6">
                  <c:v>1390.9928319135674</c:v>
                </c:pt>
                <c:pt idx="7">
                  <c:v>1497.8860699546715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B3B-43F0-87BA-0B87FA92C351}"/>
            </c:ext>
          </c:extLst>
        </c:ser>
        <c:ser>
          <c:idx val="2"/>
          <c:order val="2"/>
          <c:tx>
            <c:v>Natural gas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charts!$A$4:$A$11</c:f>
              <c:numCache>
                <c:formatCode>General</c:formatCod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numCache>
            </c:numRef>
          </c:cat>
          <c:val>
            <c:numRef>
              <c:f>charts!$R$4:$R$11</c:f>
              <c:numCache>
                <c:formatCode>0</c:formatCode>
                <c:ptCount val="8"/>
                <c:pt idx="0">
                  <c:v>965.11625961408731</c:v>
                </c:pt>
                <c:pt idx="1">
                  <c:v>1016.7499730225531</c:v>
                </c:pt>
                <c:pt idx="2">
                  <c:v>812.17850053443271</c:v>
                </c:pt>
                <c:pt idx="3">
                  <c:v>895.19957189624779</c:v>
                </c:pt>
                <c:pt idx="4">
                  <c:v>919.5060298167316</c:v>
                </c:pt>
                <c:pt idx="5">
                  <c:v>837.18498942917552</c:v>
                </c:pt>
                <c:pt idx="6">
                  <c:v>1077.6511455108359</c:v>
                </c:pt>
                <c:pt idx="7">
                  <c:v>1116.2945381231671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B3B-43F0-87BA-0B87FA92C3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7725215"/>
        <c:axId val="1487723967"/>
      </c:lineChart>
      <c:catAx>
        <c:axId val="14877252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endParaRPr lang="en-US"/>
          </a:p>
        </c:txPr>
        <c:crossAx val="1487723967"/>
        <c:crosses val="autoZero"/>
        <c:auto val="1"/>
        <c:lblAlgn val="ctr"/>
        <c:lblOffset val="100"/>
        <c:noMultiLvlLbl val="0"/>
      </c:catAx>
      <c:valAx>
        <c:axId val="14877239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+mj-lt"/>
                    <a:ea typeface="+mn-ea"/>
                    <a:cs typeface="+mn-cs"/>
                  </a:defRPr>
                </a:pPr>
                <a:r>
                  <a:rPr lang="en-US" sz="1100">
                    <a:solidFill>
                      <a:sysClr val="windowText" lastClr="000000"/>
                    </a:solidFill>
                    <a:latin typeface="+mj-lt"/>
                  </a:rPr>
                  <a:t>$</a:t>
                </a:r>
                <a:r>
                  <a:rPr lang="en-US" sz="1100" baseline="0">
                    <a:solidFill>
                      <a:sysClr val="windowText" lastClr="000000"/>
                    </a:solidFill>
                    <a:latin typeface="+mj-lt"/>
                  </a:rPr>
                  <a:t> per kilowatt</a:t>
                </a:r>
                <a:endParaRPr lang="en-US" sz="1100">
                  <a:solidFill>
                    <a:sysClr val="windowText" lastClr="000000"/>
                  </a:solidFill>
                  <a:latin typeface="+mj-lt"/>
                </a:endParaRPr>
              </a:p>
            </c:rich>
          </c:tx>
          <c:layout>
            <c:manualLayout>
              <c:xMode val="edge"/>
              <c:yMode val="edge"/>
              <c:x val="2.3183925811437404E-2"/>
              <c:y val="0.3028927598199364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+mj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endParaRPr lang="en-US"/>
          </a:p>
        </c:txPr>
        <c:crossAx val="14877252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+mj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273050</xdr:colOff>
      <xdr:row>23</xdr:row>
      <xdr:rowOff>114300</xdr:rowOff>
    </xdr:from>
    <xdr:to>
      <xdr:col>6</xdr:col>
      <xdr:colOff>419100</xdr:colOff>
      <xdr:row>41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C9B1D2D-B0F0-5771-E4FC-B8430437B4F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177800</xdr:colOff>
      <xdr:row>23</xdr:row>
      <xdr:rowOff>114300</xdr:rowOff>
    </xdr:from>
    <xdr:to>
      <xdr:col>13</xdr:col>
      <xdr:colOff>323850</xdr:colOff>
      <xdr:row>41</xdr:row>
      <xdr:rowOff>127000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6B5004AD-6EB4-447D-AE7B-64A6C9FD78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eia">
  <a:themeElements>
    <a:clrScheme name="EIA">
      <a:dk1>
        <a:srgbClr val="000000"/>
      </a:dk1>
      <a:lt1>
        <a:srgbClr val="FFFFFF"/>
      </a:lt1>
      <a:dk2>
        <a:srgbClr val="003953"/>
      </a:dk2>
      <a:lt2>
        <a:srgbClr val="333333"/>
      </a:lt2>
      <a:accent1>
        <a:srgbClr val="0096D7"/>
      </a:accent1>
      <a:accent2>
        <a:srgbClr val="BD732A"/>
      </a:accent2>
      <a:accent3>
        <a:srgbClr val="5D9732"/>
      </a:accent3>
      <a:accent4>
        <a:srgbClr val="FFC702"/>
      </a:accent4>
      <a:accent5>
        <a:srgbClr val="A33340"/>
      </a:accent5>
      <a:accent6>
        <a:srgbClr val="675005"/>
      </a:accent6>
      <a:hlink>
        <a:srgbClr val="0096D7"/>
      </a:hlink>
      <a:folHlink>
        <a:srgbClr val="5D9732"/>
      </a:folHlink>
    </a:clrScheme>
    <a:fontScheme name="EIA 1">
      <a:majorFont>
        <a:latin typeface="Times New Roman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chemeClr val="accent1"/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a:spPr>
      <a:bodyPr vert="horz" wrap="square" lIns="91440" tIns="45720" rIns="91440" bIns="45720" numCol="1" anchor="t" anchorCtr="0" compatLnSpc="1">
        <a:prstTxWarp prst="textNoShape">
          <a:avLst/>
        </a:prstTxWarp>
      </a:bodyPr>
      <a:lstStyle>
        <a:defPPr marL="0" marR="0" indent="0" algn="l" defTabSz="914400" rtl="0" eaLnBrk="0" fontAlgn="base" latinLnBrk="0" hangingPunct="0">
          <a:lnSpc>
            <a:spcPct val="100000"/>
          </a:lnSpc>
          <a:spcBef>
            <a:spcPct val="0"/>
          </a:spcBef>
          <a:spcAft>
            <a:spcPct val="0"/>
          </a:spcAft>
          <a:buClrTx/>
          <a:buSzTx/>
          <a:buFontTx/>
          <a:buNone/>
          <a:tabLst/>
          <a:defRPr kumimoji="0" lang="en-US" sz="2400" b="0" i="0" u="none" strike="noStrike" cap="none" normalizeH="0" baseline="0">
            <a:ln>
              <a:noFill/>
            </a:ln>
            <a:solidFill>
              <a:schemeClr val="tx1"/>
            </a:solidFill>
            <a:effectLst/>
            <a:latin typeface="Arial" pitchFamily="-112" charset="0"/>
            <a:ea typeface="ＭＳ Ｐゴシック" pitchFamily="-112" charset="-128"/>
            <a:cs typeface="ＭＳ Ｐゴシック" pitchFamily="-112" charset="-128"/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chemeClr val="accent1"/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a:spPr>
      <a:bodyPr vert="horz" wrap="square" lIns="91440" tIns="45720" rIns="91440" bIns="45720" numCol="1" anchor="t" anchorCtr="0" compatLnSpc="1">
        <a:prstTxWarp prst="textNoShape">
          <a:avLst/>
        </a:prstTxWarp>
      </a:bodyPr>
      <a:lstStyle>
        <a:defPPr marL="0" marR="0" indent="0" algn="l" defTabSz="914400" rtl="0" eaLnBrk="0" fontAlgn="base" latinLnBrk="0" hangingPunct="0">
          <a:lnSpc>
            <a:spcPct val="100000"/>
          </a:lnSpc>
          <a:spcBef>
            <a:spcPct val="0"/>
          </a:spcBef>
          <a:spcAft>
            <a:spcPct val="0"/>
          </a:spcAft>
          <a:buClrTx/>
          <a:buSzTx/>
          <a:buFontTx/>
          <a:buNone/>
          <a:tabLst/>
          <a:defRPr kumimoji="0" lang="en-US" sz="2400" b="0" i="0" u="none" strike="noStrike" cap="none" normalizeH="0" baseline="0">
            <a:ln>
              <a:noFill/>
            </a:ln>
            <a:solidFill>
              <a:schemeClr val="tx1"/>
            </a:solidFill>
            <a:effectLst/>
            <a:latin typeface="Arial" pitchFamily="-112" charset="0"/>
            <a:ea typeface="ＭＳ Ｐゴシック" pitchFamily="-112" charset="-128"/>
            <a:cs typeface="ＭＳ Ｐゴシック" pitchFamily="-112" charset="-128"/>
          </a:defRPr>
        </a:defPPr>
      </a:lstStyle>
    </a:lnDef>
    <a:txDef>
      <a:spPr bwMode="auto">
        <a:noFill/>
        <a:ln w="9525">
          <a:noFill/>
          <a:miter lim="800000"/>
          <a:headEnd/>
          <a:tailEnd/>
        </a:ln>
      </a:spPr>
      <a:bodyPr lIns="0" tIns="0" rIns="0">
        <a:prstTxWarp prst="textNoShape">
          <a:avLst/>
        </a:prstTxWarp>
      </a:bodyPr>
      <a:lstStyle>
        <a:defPPr eaLnBrk="0" hangingPunct="0">
          <a:defRPr sz="1600" i="1" dirty="0" smtClean="0">
            <a:solidFill>
              <a:srgbClr val="333333"/>
            </a:solidFill>
            <a:latin typeface="Times New Roman" charset="0"/>
            <a:ea typeface="Times New Roman" charset="0"/>
            <a:cs typeface="Times New Roman" charset="0"/>
          </a:defRPr>
        </a:defPPr>
      </a:lstStyle>
    </a:txDef>
  </a:objectDefaults>
  <a:extraClrSchemeLst>
    <a:extraClrScheme>
      <a:clrScheme name="Blank Presentation 1">
        <a:dk1>
          <a:srgbClr val="000000"/>
        </a:dk1>
        <a:lt1>
          <a:srgbClr val="FFFFFF"/>
        </a:lt1>
        <a:dk2>
          <a:srgbClr val="000000"/>
        </a:dk2>
        <a:lt2>
          <a:srgbClr val="808080"/>
        </a:lt2>
        <a:accent1>
          <a:srgbClr val="BBE0E3"/>
        </a:accent1>
        <a:accent2>
          <a:srgbClr val="333399"/>
        </a:accent2>
        <a:accent3>
          <a:srgbClr val="FFFFFF"/>
        </a:accent3>
        <a:accent4>
          <a:srgbClr val="000000"/>
        </a:accent4>
        <a:accent5>
          <a:srgbClr val="DAEDEF"/>
        </a:accent5>
        <a:accent6>
          <a:srgbClr val="2D2D8A"/>
        </a:accent6>
        <a:hlink>
          <a:srgbClr val="009999"/>
        </a:hlink>
        <a:folHlink>
          <a:srgbClr val="99CC00"/>
        </a:folHlink>
      </a:clrScheme>
      <a:clrMap bg1="lt1" tx1="dk1" bg2="lt2" tx2="dk2" accent1="accent1" accent2="accent2" accent3="accent3" accent4="accent4" accent5="accent5" accent6="accent6" hlink="hlink" folHlink="folHlink"/>
    </a:extraClrScheme>
    <a:extraClrScheme>
      <a:clrScheme name="Blank Presentation 2">
        <a:dk1>
          <a:srgbClr val="000000"/>
        </a:dk1>
        <a:lt1>
          <a:srgbClr val="FFFFFF"/>
        </a:lt1>
        <a:dk2>
          <a:srgbClr val="000000"/>
        </a:dk2>
        <a:lt2>
          <a:srgbClr val="969696"/>
        </a:lt2>
        <a:accent1>
          <a:srgbClr val="FBDF53"/>
        </a:accent1>
        <a:accent2>
          <a:srgbClr val="FF9966"/>
        </a:accent2>
        <a:accent3>
          <a:srgbClr val="FFFFFF"/>
        </a:accent3>
        <a:accent4>
          <a:srgbClr val="000000"/>
        </a:accent4>
        <a:accent5>
          <a:srgbClr val="FDECB3"/>
        </a:accent5>
        <a:accent6>
          <a:srgbClr val="E78A5C"/>
        </a:accent6>
        <a:hlink>
          <a:srgbClr val="CC3300"/>
        </a:hlink>
        <a:folHlink>
          <a:srgbClr val="996600"/>
        </a:folHlink>
      </a:clrScheme>
      <a:clrMap bg1="lt1" tx1="dk1" bg2="lt2" tx2="dk2" accent1="accent1" accent2="accent2" accent3="accent3" accent4="accent4" accent5="accent5" accent6="accent6" hlink="hlink" folHlink="folHlink"/>
    </a:extraClrScheme>
    <a:extraClrScheme>
      <a:clrScheme name="Blank Presentation 3">
        <a:dk1>
          <a:srgbClr val="000000"/>
        </a:dk1>
        <a:lt1>
          <a:srgbClr val="FFFFFF"/>
        </a:lt1>
        <a:dk2>
          <a:srgbClr val="000000"/>
        </a:dk2>
        <a:lt2>
          <a:srgbClr val="808080"/>
        </a:lt2>
        <a:accent1>
          <a:srgbClr val="99CCFF"/>
        </a:accent1>
        <a:accent2>
          <a:srgbClr val="CCCCFF"/>
        </a:accent2>
        <a:accent3>
          <a:srgbClr val="FFFFFF"/>
        </a:accent3>
        <a:accent4>
          <a:srgbClr val="000000"/>
        </a:accent4>
        <a:accent5>
          <a:srgbClr val="CAE2FF"/>
        </a:accent5>
        <a:accent6>
          <a:srgbClr val="B9B9E7"/>
        </a:accent6>
        <a:hlink>
          <a:srgbClr val="3333CC"/>
        </a:hlink>
        <a:folHlink>
          <a:srgbClr val="AF67FF"/>
        </a:folHlink>
      </a:clrScheme>
      <a:clrMap bg1="lt1" tx1="dk1" bg2="lt2" tx2="dk2" accent1="accent1" accent2="accent2" accent3="accent3" accent4="accent4" accent5="accent5" accent6="accent6" hlink="hlink" folHlink="folHlink"/>
    </a:extraClrScheme>
    <a:extraClrScheme>
      <a:clrScheme name="Blank Presentation 4">
        <a:dk1>
          <a:srgbClr val="000000"/>
        </a:dk1>
        <a:lt1>
          <a:srgbClr val="DEF6F1"/>
        </a:lt1>
        <a:dk2>
          <a:srgbClr val="000000"/>
        </a:dk2>
        <a:lt2>
          <a:srgbClr val="969696"/>
        </a:lt2>
        <a:accent1>
          <a:srgbClr val="FFFFFF"/>
        </a:accent1>
        <a:accent2>
          <a:srgbClr val="8DC6FF"/>
        </a:accent2>
        <a:accent3>
          <a:srgbClr val="ECFAF7"/>
        </a:accent3>
        <a:accent4>
          <a:srgbClr val="000000"/>
        </a:accent4>
        <a:accent5>
          <a:srgbClr val="FFFFFF"/>
        </a:accent5>
        <a:accent6>
          <a:srgbClr val="7FB3E7"/>
        </a:accent6>
        <a:hlink>
          <a:srgbClr val="0066CC"/>
        </a:hlink>
        <a:folHlink>
          <a:srgbClr val="00A800"/>
        </a:folHlink>
      </a:clrScheme>
      <a:clrMap bg1="lt1" tx1="dk1" bg2="lt2" tx2="dk2" accent1="accent1" accent2="accent2" accent3="accent3" accent4="accent4" accent5="accent5" accent6="accent6" hlink="hlink" folHlink="folHlink"/>
    </a:extraClrScheme>
    <a:extraClrScheme>
      <a:clrScheme name="Blank Presentation 5">
        <a:dk1>
          <a:srgbClr val="000000"/>
        </a:dk1>
        <a:lt1>
          <a:srgbClr val="FFFFD9"/>
        </a:lt1>
        <a:dk2>
          <a:srgbClr val="000000"/>
        </a:dk2>
        <a:lt2>
          <a:srgbClr val="777777"/>
        </a:lt2>
        <a:accent1>
          <a:srgbClr val="FFFFF7"/>
        </a:accent1>
        <a:accent2>
          <a:srgbClr val="33CCCC"/>
        </a:accent2>
        <a:accent3>
          <a:srgbClr val="FFFFE9"/>
        </a:accent3>
        <a:accent4>
          <a:srgbClr val="000000"/>
        </a:accent4>
        <a:accent5>
          <a:srgbClr val="FFFFFA"/>
        </a:accent5>
        <a:accent6>
          <a:srgbClr val="2DB9B9"/>
        </a:accent6>
        <a:hlink>
          <a:srgbClr val="FF5050"/>
        </a:hlink>
        <a:folHlink>
          <a:srgbClr val="FF9900"/>
        </a:folHlink>
      </a:clrScheme>
      <a:clrMap bg1="lt1" tx1="dk1" bg2="lt2" tx2="dk2" accent1="accent1" accent2="accent2" accent3="accent3" accent4="accent4" accent5="accent5" accent6="accent6" hlink="hlink" folHlink="folHlink"/>
    </a:extraClrScheme>
    <a:extraClrScheme>
      <a:clrScheme name="Blank Presentation 6">
        <a:dk1>
          <a:srgbClr val="005A58"/>
        </a:dk1>
        <a:lt1>
          <a:srgbClr val="FFFFFF"/>
        </a:lt1>
        <a:dk2>
          <a:srgbClr val="008080"/>
        </a:dk2>
        <a:lt2>
          <a:srgbClr val="FFFF99"/>
        </a:lt2>
        <a:accent1>
          <a:srgbClr val="006462"/>
        </a:accent1>
        <a:accent2>
          <a:srgbClr val="6D6FC7"/>
        </a:accent2>
        <a:accent3>
          <a:srgbClr val="AAC0C0"/>
        </a:accent3>
        <a:accent4>
          <a:srgbClr val="DADADA"/>
        </a:accent4>
        <a:accent5>
          <a:srgbClr val="AAB8B7"/>
        </a:accent5>
        <a:accent6>
          <a:srgbClr val="6264B4"/>
        </a:accent6>
        <a:hlink>
          <a:srgbClr val="00FFFF"/>
        </a:hlink>
        <a:folHlink>
          <a:srgbClr val="00FF00"/>
        </a:folHlink>
      </a:clrScheme>
      <a:clrMap bg1="dk2" tx1="lt1" bg2="dk1" tx2="lt2" accent1="accent1" accent2="accent2" accent3="accent3" accent4="accent4" accent5="accent5" accent6="accent6" hlink="hlink" folHlink="folHlink"/>
    </a:extraClrScheme>
    <a:extraClrScheme>
      <a:clrScheme name="Blank Presentation 7">
        <a:dk1>
          <a:srgbClr val="5C1F00"/>
        </a:dk1>
        <a:lt1>
          <a:srgbClr val="FFFFFF"/>
        </a:lt1>
        <a:dk2>
          <a:srgbClr val="800000"/>
        </a:dk2>
        <a:lt2>
          <a:srgbClr val="DFD293"/>
        </a:lt2>
        <a:accent1>
          <a:srgbClr val="713E39"/>
        </a:accent1>
        <a:accent2>
          <a:srgbClr val="BE7960"/>
        </a:accent2>
        <a:accent3>
          <a:srgbClr val="C0AAAA"/>
        </a:accent3>
        <a:accent4>
          <a:srgbClr val="DADADA"/>
        </a:accent4>
        <a:accent5>
          <a:srgbClr val="BBAFAE"/>
        </a:accent5>
        <a:accent6>
          <a:srgbClr val="AC6D56"/>
        </a:accent6>
        <a:hlink>
          <a:srgbClr val="FFFF99"/>
        </a:hlink>
        <a:folHlink>
          <a:srgbClr val="D3A219"/>
        </a:folHlink>
      </a:clrScheme>
      <a:clrMap bg1="dk2" tx1="lt1" bg2="dk1" tx2="lt2" accent1="accent1" accent2="accent2" accent3="accent3" accent4="accent4" accent5="accent5" accent6="accent6" hlink="hlink" folHlink="folHlink"/>
    </a:extraClrScheme>
    <a:extraClrScheme>
      <a:clrScheme name="Blank Presentation 8">
        <a:dk1>
          <a:srgbClr val="003366"/>
        </a:dk1>
        <a:lt1>
          <a:srgbClr val="FFFFFF"/>
        </a:lt1>
        <a:dk2>
          <a:srgbClr val="000099"/>
        </a:dk2>
        <a:lt2>
          <a:srgbClr val="CCFFFF"/>
        </a:lt2>
        <a:accent1>
          <a:srgbClr val="3366CC"/>
        </a:accent1>
        <a:accent2>
          <a:srgbClr val="00B000"/>
        </a:accent2>
        <a:accent3>
          <a:srgbClr val="AAAACA"/>
        </a:accent3>
        <a:accent4>
          <a:srgbClr val="DADADA"/>
        </a:accent4>
        <a:accent5>
          <a:srgbClr val="ADB8E2"/>
        </a:accent5>
        <a:accent6>
          <a:srgbClr val="009F00"/>
        </a:accent6>
        <a:hlink>
          <a:srgbClr val="66CCFF"/>
        </a:hlink>
        <a:folHlink>
          <a:srgbClr val="FFE701"/>
        </a:folHlink>
      </a:clrScheme>
      <a:clrMap bg1="dk2" tx1="lt1" bg2="dk1" tx2="lt2" accent1="accent1" accent2="accent2" accent3="accent3" accent4="accent4" accent5="accent5" accent6="accent6" hlink="hlink" folHlink="folHlink"/>
    </a:extraClrScheme>
    <a:extraClrScheme>
      <a:clrScheme name="Blank Presentation 9">
        <a:dk1>
          <a:srgbClr val="336699"/>
        </a:dk1>
        <a:lt1>
          <a:srgbClr val="FFFFFF"/>
        </a:lt1>
        <a:dk2>
          <a:srgbClr val="000000"/>
        </a:dk2>
        <a:lt2>
          <a:srgbClr val="E3EBF1"/>
        </a:lt2>
        <a:accent1>
          <a:srgbClr val="003399"/>
        </a:accent1>
        <a:accent2>
          <a:srgbClr val="468A4B"/>
        </a:accent2>
        <a:accent3>
          <a:srgbClr val="AAAAAA"/>
        </a:accent3>
        <a:accent4>
          <a:srgbClr val="DADADA"/>
        </a:accent4>
        <a:accent5>
          <a:srgbClr val="AAADCA"/>
        </a:accent5>
        <a:accent6>
          <a:srgbClr val="3F7D43"/>
        </a:accent6>
        <a:hlink>
          <a:srgbClr val="66CCFF"/>
        </a:hlink>
        <a:folHlink>
          <a:srgbClr val="F0E500"/>
        </a:folHlink>
      </a:clrScheme>
      <a:clrMap bg1="dk2" tx1="lt1" bg2="dk1" tx2="lt2" accent1="accent1" accent2="accent2" accent3="accent3" accent4="accent4" accent5="accent5" accent6="accent6" hlink="hlink" folHlink="folHlink"/>
    </a:extraClrScheme>
    <a:extraClrScheme>
      <a:clrScheme name="Blank Presentation 10">
        <a:dk1>
          <a:srgbClr val="777777"/>
        </a:dk1>
        <a:lt1>
          <a:srgbClr val="FFFFFF"/>
        </a:lt1>
        <a:dk2>
          <a:srgbClr val="686B5D"/>
        </a:dk2>
        <a:lt2>
          <a:srgbClr val="D1D1CB"/>
        </a:lt2>
        <a:accent1>
          <a:srgbClr val="909082"/>
        </a:accent1>
        <a:accent2>
          <a:srgbClr val="809EA8"/>
        </a:accent2>
        <a:accent3>
          <a:srgbClr val="B9BAB6"/>
        </a:accent3>
        <a:accent4>
          <a:srgbClr val="DADADA"/>
        </a:accent4>
        <a:accent5>
          <a:srgbClr val="C6C6C1"/>
        </a:accent5>
        <a:accent6>
          <a:srgbClr val="738F98"/>
        </a:accent6>
        <a:hlink>
          <a:srgbClr val="FFCC66"/>
        </a:hlink>
        <a:folHlink>
          <a:srgbClr val="E9DCB9"/>
        </a:folHlink>
      </a:clrScheme>
      <a:clrMap bg1="dk2" tx1="lt1" bg2="dk1" tx2="lt2" accent1="accent1" accent2="accent2" accent3="accent3" accent4="accent4" accent5="accent5" accent6="accent6" hlink="hlink" folHlink="folHlink"/>
    </a:extraClrScheme>
    <a:extraClrScheme>
      <a:clrScheme name="Blank Presentation 11">
        <a:dk1>
          <a:srgbClr val="3E3E5C"/>
        </a:dk1>
        <a:lt1>
          <a:srgbClr val="FFFFFF"/>
        </a:lt1>
        <a:dk2>
          <a:srgbClr val="666699"/>
        </a:dk2>
        <a:lt2>
          <a:srgbClr val="FFFFFF"/>
        </a:lt2>
        <a:accent1>
          <a:srgbClr val="60597B"/>
        </a:accent1>
        <a:accent2>
          <a:srgbClr val="6666FF"/>
        </a:accent2>
        <a:accent3>
          <a:srgbClr val="B8B8CA"/>
        </a:accent3>
        <a:accent4>
          <a:srgbClr val="DADADA"/>
        </a:accent4>
        <a:accent5>
          <a:srgbClr val="B6B5BF"/>
        </a:accent5>
        <a:accent6>
          <a:srgbClr val="5C5CE7"/>
        </a:accent6>
        <a:hlink>
          <a:srgbClr val="99CCFF"/>
        </a:hlink>
        <a:folHlink>
          <a:srgbClr val="FFFF99"/>
        </a:folHlink>
      </a:clrScheme>
      <a:clrMap bg1="dk2" tx1="lt1" bg2="dk1" tx2="lt2" accent1="accent1" accent2="accent2" accent3="accent3" accent4="accent4" accent5="accent5" accent6="accent6" hlink="hlink" folHlink="folHlink"/>
    </a:extraClrScheme>
    <a:extraClrScheme>
      <a:clrScheme name="Blank Presentation 12">
        <a:dk1>
          <a:srgbClr val="2D2015"/>
        </a:dk1>
        <a:lt1>
          <a:srgbClr val="FFFFFF"/>
        </a:lt1>
        <a:dk2>
          <a:srgbClr val="523E26"/>
        </a:dk2>
        <a:lt2>
          <a:srgbClr val="DFC08D"/>
        </a:lt2>
        <a:accent1>
          <a:srgbClr val="8C7B70"/>
        </a:accent1>
        <a:accent2>
          <a:srgbClr val="8F5F2F"/>
        </a:accent2>
        <a:accent3>
          <a:srgbClr val="B3AFAC"/>
        </a:accent3>
        <a:accent4>
          <a:srgbClr val="DADADA"/>
        </a:accent4>
        <a:accent5>
          <a:srgbClr val="C5BFBB"/>
        </a:accent5>
        <a:accent6>
          <a:srgbClr val="81552A"/>
        </a:accent6>
        <a:hlink>
          <a:srgbClr val="CCB400"/>
        </a:hlink>
        <a:folHlink>
          <a:srgbClr val="8C9EA0"/>
        </a:folHlink>
      </a:clrScheme>
      <a:clrMap bg1="dk2" tx1="lt1" bg2="dk1" tx2="lt2" accent1="accent1" accent2="accent2" accent3="accent3" accent4="accent4" accent5="accent5" accent6="accent6" hlink="hlink" folHlink="folHlink"/>
    </a:extraClrScheme>
  </a:extraClrScheme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76AFE7-92AE-47F2-B0DA-B88230370421}">
  <dimension ref="A2:V47"/>
  <sheetViews>
    <sheetView tabSelected="1" workbookViewId="0">
      <selection activeCell="J43" sqref="J43"/>
    </sheetView>
  </sheetViews>
  <sheetFormatPr defaultRowHeight="14.25" x14ac:dyDescent="0.2"/>
  <cols>
    <col min="2" max="2" width="9" customWidth="1"/>
  </cols>
  <sheetData>
    <row r="2" spans="1:22" x14ac:dyDescent="0.2">
      <c r="A2" s="24" t="s">
        <v>12</v>
      </c>
      <c r="B2" s="24"/>
      <c r="C2" s="24"/>
      <c r="D2" s="24"/>
      <c r="E2" s="24"/>
      <c r="F2" s="24"/>
      <c r="I2" s="24" t="s">
        <v>8</v>
      </c>
      <c r="J2" s="24"/>
      <c r="K2" s="24"/>
      <c r="L2" s="24"/>
      <c r="M2" s="24"/>
      <c r="N2" s="24"/>
      <c r="Q2" s="24" t="s">
        <v>9</v>
      </c>
      <c r="R2" s="24"/>
      <c r="S2" s="24"/>
      <c r="T2" s="24"/>
      <c r="U2" s="24"/>
      <c r="V2" s="24"/>
    </row>
    <row r="3" spans="1:22" x14ac:dyDescent="0.2">
      <c r="A3" s="24" t="s">
        <v>15</v>
      </c>
      <c r="B3" s="23" t="s">
        <v>1</v>
      </c>
      <c r="C3" s="23" t="s">
        <v>2</v>
      </c>
      <c r="D3" s="23" t="s">
        <v>3</v>
      </c>
      <c r="E3" s="23"/>
      <c r="F3" s="23"/>
      <c r="I3" s="24" t="s">
        <v>15</v>
      </c>
      <c r="J3" s="23" t="s">
        <v>1</v>
      </c>
      <c r="K3" s="23" t="s">
        <v>2</v>
      </c>
      <c r="L3" s="23" t="s">
        <v>3</v>
      </c>
      <c r="M3" s="23"/>
      <c r="N3" s="23"/>
      <c r="Q3" s="24" t="s">
        <v>15</v>
      </c>
      <c r="R3" s="23" t="s">
        <v>1</v>
      </c>
      <c r="S3" s="23" t="s">
        <v>2</v>
      </c>
      <c r="T3" s="23" t="s">
        <v>3</v>
      </c>
      <c r="U3" s="23"/>
      <c r="V3" s="23"/>
    </row>
    <row r="4" spans="1:22" ht="24" customHeight="1" x14ac:dyDescent="0.2">
      <c r="A4" s="24"/>
      <c r="B4" s="23"/>
      <c r="C4" s="23"/>
      <c r="D4" s="5" t="s">
        <v>4</v>
      </c>
      <c r="E4" s="5" t="s">
        <v>5</v>
      </c>
      <c r="F4" s="5" t="s">
        <v>6</v>
      </c>
      <c r="I4" s="24"/>
      <c r="J4" s="23"/>
      <c r="K4" s="23"/>
      <c r="L4" s="5" t="s">
        <v>4</v>
      </c>
      <c r="M4" s="5" t="s">
        <v>5</v>
      </c>
      <c r="N4" s="5" t="s">
        <v>6</v>
      </c>
      <c r="Q4" s="24"/>
      <c r="R4" s="23"/>
      <c r="S4" s="23"/>
      <c r="T4" s="5" t="s">
        <v>4</v>
      </c>
      <c r="U4" s="5" t="s">
        <v>5</v>
      </c>
      <c r="V4" s="5" t="s">
        <v>6</v>
      </c>
    </row>
    <row r="5" spans="1:22" x14ac:dyDescent="0.2">
      <c r="A5" s="6">
        <v>2013</v>
      </c>
      <c r="B5" s="8">
        <v>764.59295774647887</v>
      </c>
      <c r="C5" s="9">
        <v>54286.1</v>
      </c>
      <c r="D5" s="9">
        <v>36.200000000000003</v>
      </c>
      <c r="E5" s="9">
        <v>34.800000000000004</v>
      </c>
      <c r="F5" s="9">
        <v>71</v>
      </c>
      <c r="I5" s="6">
        <v>2013</v>
      </c>
      <c r="J5" s="8">
        <v>965.11625961408731</v>
      </c>
      <c r="K5" s="9">
        <v>7152476.5999999996</v>
      </c>
      <c r="L5" s="9">
        <v>4565.7000000000007</v>
      </c>
      <c r="M5" s="9">
        <v>2845.2999999999997</v>
      </c>
      <c r="N5" s="9">
        <v>7410.9999999999982</v>
      </c>
      <c r="Q5" s="6">
        <v>2013</v>
      </c>
      <c r="R5" s="8">
        <v>3704.7034857229614</v>
      </c>
      <c r="S5" s="9">
        <v>9756707.0999999959</v>
      </c>
      <c r="T5" s="9">
        <v>2324.8000000000011</v>
      </c>
      <c r="U5" s="9">
        <v>308.8</v>
      </c>
      <c r="V5" s="9">
        <v>2633.6000000000013</v>
      </c>
    </row>
    <row r="6" spans="1:22" x14ac:dyDescent="0.2">
      <c r="A6" s="6">
        <v>2014</v>
      </c>
      <c r="B6" s="8">
        <v>1226</v>
      </c>
      <c r="C6" s="9">
        <v>76254</v>
      </c>
      <c r="D6" s="9">
        <v>11</v>
      </c>
      <c r="E6" s="9">
        <v>51</v>
      </c>
      <c r="F6" s="9">
        <v>62</v>
      </c>
      <c r="I6" s="6">
        <v>2014</v>
      </c>
      <c r="J6" s="6">
        <v>1017</v>
      </c>
      <c r="K6" s="6">
        <v>9422222</v>
      </c>
      <c r="L6" s="6">
        <v>5228</v>
      </c>
      <c r="M6" s="6">
        <v>4039</v>
      </c>
      <c r="N6" s="6">
        <v>9267</v>
      </c>
      <c r="Q6" s="6">
        <v>2014</v>
      </c>
      <c r="R6" s="8">
        <v>3492</v>
      </c>
      <c r="S6" s="9">
        <v>10670962</v>
      </c>
      <c r="T6" s="9">
        <v>2296</v>
      </c>
      <c r="U6" s="9">
        <v>760</v>
      </c>
      <c r="V6" s="9">
        <v>3056</v>
      </c>
    </row>
    <row r="7" spans="1:22" x14ac:dyDescent="0.2">
      <c r="A7" s="6">
        <v>2015</v>
      </c>
      <c r="B7" s="8">
        <v>1021</v>
      </c>
      <c r="C7" s="9">
        <v>45829</v>
      </c>
      <c r="D7" s="9">
        <v>2</v>
      </c>
      <c r="E7" s="9">
        <v>43</v>
      </c>
      <c r="F7" s="9">
        <v>45</v>
      </c>
      <c r="I7" s="6">
        <v>2015</v>
      </c>
      <c r="J7" s="8">
        <v>812</v>
      </c>
      <c r="K7" s="9">
        <v>5318957</v>
      </c>
      <c r="L7" s="9">
        <v>3844</v>
      </c>
      <c r="M7" s="9">
        <v>2705</v>
      </c>
      <c r="N7" s="9">
        <v>6549</v>
      </c>
      <c r="Q7" s="6">
        <v>2015</v>
      </c>
      <c r="R7" s="8">
        <v>2921</v>
      </c>
      <c r="S7" s="9">
        <v>9324095</v>
      </c>
      <c r="T7" s="9">
        <v>2896</v>
      </c>
      <c r="U7" s="9">
        <v>297</v>
      </c>
      <c r="V7" s="9">
        <v>3192</v>
      </c>
    </row>
    <row r="8" spans="1:22" x14ac:dyDescent="0.2">
      <c r="A8" s="6">
        <v>2016</v>
      </c>
      <c r="B8" s="7">
        <v>1672</v>
      </c>
      <c r="C8" s="7">
        <v>43630</v>
      </c>
      <c r="D8" s="7">
        <v>8</v>
      </c>
      <c r="E8" s="7">
        <v>18</v>
      </c>
      <c r="F8" s="7">
        <v>26</v>
      </c>
      <c r="I8" s="6">
        <v>2016</v>
      </c>
      <c r="J8" s="7">
        <v>895</v>
      </c>
      <c r="K8" s="7">
        <v>7109675</v>
      </c>
      <c r="L8" s="7">
        <v>3221</v>
      </c>
      <c r="M8" s="7">
        <v>4722</v>
      </c>
      <c r="N8" s="7">
        <v>7942</v>
      </c>
      <c r="Q8" s="6">
        <v>2016</v>
      </c>
      <c r="R8" s="7">
        <v>2434</v>
      </c>
      <c r="S8" s="7">
        <v>19537482</v>
      </c>
      <c r="T8" s="7">
        <v>7501</v>
      </c>
      <c r="U8" s="7">
        <v>526</v>
      </c>
      <c r="V8" s="7">
        <v>8026</v>
      </c>
    </row>
    <row r="9" spans="1:22" x14ac:dyDescent="0.2">
      <c r="A9" s="6">
        <v>2017</v>
      </c>
      <c r="B9" s="10">
        <v>856</v>
      </c>
      <c r="C9" s="10">
        <v>49803</v>
      </c>
      <c r="D9" s="10">
        <v>8</v>
      </c>
      <c r="E9" s="10">
        <v>50</v>
      </c>
      <c r="F9" s="10">
        <v>58</v>
      </c>
      <c r="I9" s="6">
        <v>2017</v>
      </c>
      <c r="J9" s="10">
        <v>920</v>
      </c>
      <c r="K9" s="10">
        <v>9683318</v>
      </c>
      <c r="L9" s="10">
        <v>7196</v>
      </c>
      <c r="M9" s="10">
        <v>3335</v>
      </c>
      <c r="N9" s="10">
        <v>10531</v>
      </c>
      <c r="Q9" s="6">
        <v>2017</v>
      </c>
      <c r="R9" s="10">
        <v>2343</v>
      </c>
      <c r="S9" s="10">
        <v>11853826</v>
      </c>
      <c r="T9" s="10">
        <v>4990</v>
      </c>
      <c r="U9" s="10">
        <v>69</v>
      </c>
      <c r="V9" s="10">
        <v>5059</v>
      </c>
    </row>
    <row r="10" spans="1:22" x14ac:dyDescent="0.2">
      <c r="A10" s="6">
        <v>2018</v>
      </c>
      <c r="B10" s="10">
        <v>687</v>
      </c>
      <c r="C10" s="10">
        <v>29136</v>
      </c>
      <c r="D10" s="10">
        <v>25</v>
      </c>
      <c r="E10" s="10">
        <v>17</v>
      </c>
      <c r="F10" s="10">
        <v>42</v>
      </c>
      <c r="I10" s="6">
        <v>2018</v>
      </c>
      <c r="J10" s="10">
        <v>837</v>
      </c>
      <c r="K10" s="10">
        <v>15839540</v>
      </c>
      <c r="L10" s="10">
        <v>12823</v>
      </c>
      <c r="M10" s="10">
        <v>6097</v>
      </c>
      <c r="N10" s="10">
        <v>18920</v>
      </c>
      <c r="Q10" s="6">
        <v>2018</v>
      </c>
      <c r="R10" s="10">
        <v>1848</v>
      </c>
      <c r="S10" s="10">
        <v>9027082</v>
      </c>
      <c r="T10" s="10">
        <v>4673</v>
      </c>
      <c r="U10" s="10">
        <v>212</v>
      </c>
      <c r="V10" s="10">
        <v>4886</v>
      </c>
    </row>
    <row r="11" spans="1:22" x14ac:dyDescent="0.2">
      <c r="A11" s="6">
        <v>2019</v>
      </c>
      <c r="B11" s="10">
        <v>1149</v>
      </c>
      <c r="C11" s="10">
        <v>56436</v>
      </c>
      <c r="D11" s="10">
        <v>3</v>
      </c>
      <c r="E11" s="10">
        <v>46</v>
      </c>
      <c r="F11" s="10">
        <v>49</v>
      </c>
      <c r="I11" s="6">
        <v>2019</v>
      </c>
      <c r="J11" s="10">
        <v>1078</v>
      </c>
      <c r="K11" s="10">
        <v>8702033</v>
      </c>
      <c r="L11" s="10">
        <v>4673</v>
      </c>
      <c r="M11" s="10">
        <v>3402</v>
      </c>
      <c r="N11" s="10">
        <v>8075</v>
      </c>
      <c r="Q11" s="6">
        <v>2019</v>
      </c>
      <c r="R11" s="10">
        <v>1796</v>
      </c>
      <c r="S11" s="10">
        <v>9860418</v>
      </c>
      <c r="T11" s="10">
        <v>5450</v>
      </c>
      <c r="U11" s="10">
        <v>40</v>
      </c>
      <c r="V11" s="10">
        <v>5490</v>
      </c>
    </row>
    <row r="12" spans="1:22" x14ac:dyDescent="0.2">
      <c r="A12" s="6">
        <v>2020</v>
      </c>
      <c r="B12" s="6">
        <v>795</v>
      </c>
      <c r="C12" s="6">
        <v>28388</v>
      </c>
      <c r="D12" s="6">
        <v>10</v>
      </c>
      <c r="E12" s="6">
        <v>25</v>
      </c>
      <c r="F12" s="6">
        <v>36</v>
      </c>
      <c r="I12" s="6">
        <v>2020</v>
      </c>
      <c r="J12" s="10">
        <v>1116</v>
      </c>
      <c r="K12" s="10">
        <v>6090503</v>
      </c>
      <c r="L12" s="10">
        <v>4711</v>
      </c>
      <c r="M12" s="10">
        <v>745</v>
      </c>
      <c r="N12" s="10">
        <v>5456</v>
      </c>
      <c r="Q12" s="6">
        <v>2020</v>
      </c>
      <c r="R12" s="10">
        <v>1655</v>
      </c>
      <c r="S12" s="10">
        <v>17210678</v>
      </c>
      <c r="T12" s="10">
        <v>10293</v>
      </c>
      <c r="U12" s="10">
        <v>107</v>
      </c>
      <c r="V12" s="10">
        <v>10401</v>
      </c>
    </row>
    <row r="15" spans="1:22" x14ac:dyDescent="0.2">
      <c r="A15" s="24" t="s">
        <v>7</v>
      </c>
      <c r="B15" s="24"/>
      <c r="C15" s="24"/>
      <c r="D15" s="24"/>
      <c r="E15" s="24"/>
      <c r="F15" s="24"/>
      <c r="I15" s="24" t="s">
        <v>10</v>
      </c>
      <c r="J15" s="24"/>
      <c r="K15" s="24"/>
      <c r="L15" s="24"/>
      <c r="M15" s="24"/>
      <c r="N15" s="24"/>
      <c r="Q15" s="24" t="s">
        <v>13</v>
      </c>
      <c r="R15" s="24"/>
      <c r="S15" s="24"/>
      <c r="T15" s="24"/>
      <c r="U15" s="24"/>
      <c r="V15" s="24"/>
    </row>
    <row r="16" spans="1:22" x14ac:dyDescent="0.2">
      <c r="A16" s="24" t="s">
        <v>15</v>
      </c>
      <c r="B16" s="23" t="s">
        <v>1</v>
      </c>
      <c r="C16" s="23" t="s">
        <v>2</v>
      </c>
      <c r="D16" s="23" t="s">
        <v>3</v>
      </c>
      <c r="E16" s="23"/>
      <c r="F16" s="23"/>
      <c r="I16" s="24" t="s">
        <v>15</v>
      </c>
      <c r="J16" s="23" t="s">
        <v>1</v>
      </c>
      <c r="K16" s="23" t="s">
        <v>2</v>
      </c>
      <c r="L16" s="23" t="s">
        <v>3</v>
      </c>
      <c r="M16" s="23"/>
      <c r="N16" s="23"/>
      <c r="Q16" s="24" t="s">
        <v>15</v>
      </c>
      <c r="R16" s="23" t="s">
        <v>1</v>
      </c>
      <c r="S16" s="23" t="s">
        <v>2</v>
      </c>
      <c r="T16" s="23" t="s">
        <v>3</v>
      </c>
      <c r="U16" s="23"/>
      <c r="V16" s="23"/>
    </row>
    <row r="17" spans="1:22" ht="24" x14ac:dyDescent="0.2">
      <c r="A17" s="24"/>
      <c r="B17" s="23"/>
      <c r="C17" s="23"/>
      <c r="D17" s="5" t="s">
        <v>4</v>
      </c>
      <c r="E17" s="5" t="s">
        <v>5</v>
      </c>
      <c r="F17" s="5" t="s">
        <v>6</v>
      </c>
      <c r="I17" s="24"/>
      <c r="J17" s="23"/>
      <c r="K17" s="23"/>
      <c r="L17" s="5" t="s">
        <v>4</v>
      </c>
      <c r="M17" s="5" t="s">
        <v>5</v>
      </c>
      <c r="N17" s="5" t="s">
        <v>6</v>
      </c>
      <c r="Q17" s="24"/>
      <c r="R17" s="23"/>
      <c r="S17" s="23"/>
      <c r="T17" s="5" t="s">
        <v>4</v>
      </c>
      <c r="U17" s="5" t="s">
        <v>5</v>
      </c>
      <c r="V17" s="5" t="s">
        <v>6</v>
      </c>
    </row>
    <row r="18" spans="1:22" x14ac:dyDescent="0.2">
      <c r="A18" s="6">
        <v>2013</v>
      </c>
      <c r="B18" s="8">
        <v>1895.2269817250615</v>
      </c>
      <c r="C18" s="9">
        <v>1628189.5</v>
      </c>
      <c r="D18" s="9">
        <v>787.99999999999977</v>
      </c>
      <c r="E18" s="9">
        <v>71.100000000000009</v>
      </c>
      <c r="F18" s="9">
        <v>859.0999999999998</v>
      </c>
      <c r="I18" s="6">
        <v>2013</v>
      </c>
      <c r="J18" s="8">
        <v>3494.8853176588318</v>
      </c>
      <c r="K18" s="9">
        <v>2794510.3000000003</v>
      </c>
      <c r="L18" s="9">
        <v>630.49999999999989</v>
      </c>
      <c r="M18" s="9">
        <v>169.10000000000002</v>
      </c>
      <c r="N18" s="9">
        <v>799.59999999999957</v>
      </c>
      <c r="Q18" s="6">
        <v>2013</v>
      </c>
      <c r="R18" s="8">
        <v>2294.4894972858151</v>
      </c>
      <c r="S18" s="9">
        <v>972175.2</v>
      </c>
      <c r="T18" s="9">
        <v>19.2</v>
      </c>
      <c r="U18" s="9">
        <v>404.5</v>
      </c>
      <c r="V18" s="9">
        <v>423.70000000000005</v>
      </c>
    </row>
    <row r="19" spans="1:22" x14ac:dyDescent="0.2">
      <c r="A19" s="6">
        <v>2014</v>
      </c>
      <c r="B19" s="6">
        <v>1754</v>
      </c>
      <c r="C19" s="6">
        <v>8218201</v>
      </c>
      <c r="D19" s="6">
        <v>4684</v>
      </c>
      <c r="E19" s="6">
        <v>2</v>
      </c>
      <c r="F19" s="6">
        <v>4686</v>
      </c>
      <c r="I19" s="6">
        <v>2014</v>
      </c>
      <c r="J19" s="8">
        <v>1987</v>
      </c>
      <c r="K19" s="9">
        <v>483010</v>
      </c>
      <c r="L19" s="9">
        <v>127</v>
      </c>
      <c r="M19" s="9">
        <v>116</v>
      </c>
      <c r="N19" s="9">
        <v>243</v>
      </c>
      <c r="Q19" s="6">
        <v>2014</v>
      </c>
      <c r="R19" s="8">
        <v>1221</v>
      </c>
      <c r="S19" s="9">
        <v>217259</v>
      </c>
      <c r="T19" s="9">
        <v>29</v>
      </c>
      <c r="U19" s="9">
        <v>149</v>
      </c>
      <c r="V19" s="9">
        <v>178</v>
      </c>
    </row>
    <row r="20" spans="1:22" x14ac:dyDescent="0.2">
      <c r="A20" s="6">
        <v>2015</v>
      </c>
      <c r="B20" s="8">
        <v>1661</v>
      </c>
      <c r="C20" s="9">
        <v>13395684</v>
      </c>
      <c r="D20" s="9">
        <v>7871</v>
      </c>
      <c r="E20" s="9">
        <v>193</v>
      </c>
      <c r="F20" s="9">
        <v>8064</v>
      </c>
      <c r="I20" s="6">
        <v>2015</v>
      </c>
      <c r="J20" s="8">
        <v>1531</v>
      </c>
      <c r="K20" s="9">
        <v>35817</v>
      </c>
      <c r="L20" s="9">
        <v>12</v>
      </c>
      <c r="M20" s="9">
        <v>11</v>
      </c>
      <c r="N20" s="9">
        <v>23</v>
      </c>
      <c r="Q20" s="6">
        <v>2015</v>
      </c>
      <c r="R20" s="8">
        <v>580</v>
      </c>
      <c r="S20" s="9">
        <v>76731</v>
      </c>
      <c r="T20" s="9">
        <v>8</v>
      </c>
      <c r="U20" s="9">
        <v>125</v>
      </c>
      <c r="V20" s="9">
        <v>132</v>
      </c>
    </row>
    <row r="21" spans="1:22" x14ac:dyDescent="0.2">
      <c r="A21" s="6">
        <v>2016</v>
      </c>
      <c r="B21" s="7">
        <v>1630</v>
      </c>
      <c r="C21" s="7">
        <v>14269517</v>
      </c>
      <c r="D21" s="7">
        <v>8561</v>
      </c>
      <c r="E21" s="7">
        <v>193</v>
      </c>
      <c r="F21" s="7">
        <v>8754</v>
      </c>
      <c r="I21" s="6">
        <v>2016</v>
      </c>
      <c r="J21" s="7">
        <v>2198</v>
      </c>
      <c r="K21" s="7">
        <v>199996</v>
      </c>
      <c r="L21" s="7">
        <v>81</v>
      </c>
      <c r="M21" s="7">
        <v>10</v>
      </c>
      <c r="N21" s="7">
        <v>91</v>
      </c>
      <c r="Q21" s="6">
        <v>2016</v>
      </c>
      <c r="R21" s="7">
        <v>5312</v>
      </c>
      <c r="S21" s="7">
        <v>2019578</v>
      </c>
      <c r="T21" s="7">
        <v>256</v>
      </c>
      <c r="U21" s="7">
        <v>124</v>
      </c>
      <c r="V21" s="7">
        <v>380</v>
      </c>
    </row>
    <row r="22" spans="1:22" x14ac:dyDescent="0.2">
      <c r="A22" s="6">
        <v>2017</v>
      </c>
      <c r="B22" s="10">
        <v>1647</v>
      </c>
      <c r="C22" s="10">
        <v>9600369</v>
      </c>
      <c r="D22" s="10">
        <v>5828</v>
      </c>
      <c r="E22" s="10">
        <v>0</v>
      </c>
      <c r="F22" s="10">
        <v>5828</v>
      </c>
      <c r="I22" s="6">
        <v>2017</v>
      </c>
      <c r="J22" s="10">
        <v>4116</v>
      </c>
      <c r="K22" s="10">
        <v>314493</v>
      </c>
      <c r="L22" s="10">
        <v>65</v>
      </c>
      <c r="M22" s="10">
        <v>12</v>
      </c>
      <c r="N22" s="10">
        <v>76</v>
      </c>
      <c r="Q22" s="6">
        <v>2017</v>
      </c>
      <c r="R22" s="6" t="s">
        <v>17</v>
      </c>
      <c r="S22" s="6" t="s">
        <v>17</v>
      </c>
      <c r="T22" s="6" t="s">
        <v>17</v>
      </c>
      <c r="U22" s="6" t="s">
        <v>17</v>
      </c>
      <c r="V22" s="6" t="s">
        <v>17</v>
      </c>
    </row>
    <row r="23" spans="1:22" x14ac:dyDescent="0.2">
      <c r="A23" s="6">
        <v>2018</v>
      </c>
      <c r="B23" s="10">
        <v>1382</v>
      </c>
      <c r="C23" s="10">
        <v>9503260</v>
      </c>
      <c r="D23" s="10">
        <v>6475</v>
      </c>
      <c r="E23" s="10">
        <v>400</v>
      </c>
      <c r="F23" s="10">
        <v>6875</v>
      </c>
      <c r="I23" s="6">
        <v>2018</v>
      </c>
      <c r="J23" s="6" t="s">
        <v>17</v>
      </c>
      <c r="K23" s="6" t="s">
        <v>17</v>
      </c>
      <c r="L23" s="6" t="s">
        <v>17</v>
      </c>
      <c r="M23" s="6" t="s">
        <v>17</v>
      </c>
      <c r="N23" s="6" t="s">
        <v>17</v>
      </c>
      <c r="Q23" s="6">
        <v>2018</v>
      </c>
      <c r="R23" s="6" t="s">
        <v>17</v>
      </c>
      <c r="S23" s="6" t="s">
        <v>17</v>
      </c>
      <c r="T23" s="6" t="s">
        <v>17</v>
      </c>
      <c r="U23" s="6" t="s">
        <v>17</v>
      </c>
      <c r="V23" s="6" t="s">
        <v>17</v>
      </c>
    </row>
    <row r="24" spans="1:22" x14ac:dyDescent="0.2">
      <c r="A24" s="6">
        <v>2019</v>
      </c>
      <c r="B24" s="10">
        <v>1391</v>
      </c>
      <c r="C24" s="10">
        <v>13389697</v>
      </c>
      <c r="D24" s="10">
        <v>9006</v>
      </c>
      <c r="E24" s="10">
        <v>619</v>
      </c>
      <c r="F24" s="10">
        <v>9626</v>
      </c>
      <c r="I24" s="6">
        <v>2019</v>
      </c>
      <c r="J24" s="10">
        <v>2904</v>
      </c>
      <c r="K24" s="10">
        <v>494823</v>
      </c>
      <c r="L24" s="10">
        <v>123</v>
      </c>
      <c r="M24" s="10">
        <v>48</v>
      </c>
      <c r="N24" s="10">
        <v>170</v>
      </c>
      <c r="Q24" s="6">
        <v>2019</v>
      </c>
      <c r="R24" s="6" t="s">
        <v>17</v>
      </c>
      <c r="S24" s="6" t="s">
        <v>17</v>
      </c>
      <c r="T24" s="6" t="s">
        <v>17</v>
      </c>
      <c r="U24" s="6" t="s">
        <v>17</v>
      </c>
      <c r="V24" s="6" t="s">
        <v>17</v>
      </c>
    </row>
    <row r="25" spans="1:22" x14ac:dyDescent="0.2">
      <c r="A25" s="6">
        <v>2020</v>
      </c>
      <c r="B25" s="10">
        <v>1498</v>
      </c>
      <c r="C25" s="10">
        <v>22140254</v>
      </c>
      <c r="D25" s="10">
        <v>14588</v>
      </c>
      <c r="E25" s="10">
        <v>194</v>
      </c>
      <c r="F25" s="10">
        <v>14781</v>
      </c>
      <c r="I25" s="6">
        <v>2020</v>
      </c>
      <c r="J25" s="10">
        <v>2886</v>
      </c>
      <c r="K25" s="10">
        <v>218182</v>
      </c>
      <c r="L25" s="10">
        <v>14</v>
      </c>
      <c r="M25" s="10">
        <v>62</v>
      </c>
      <c r="N25" s="10">
        <v>76</v>
      </c>
      <c r="Q25" s="6">
        <v>2020</v>
      </c>
      <c r="R25" s="10">
        <v>1415</v>
      </c>
      <c r="S25" s="10">
        <v>218829</v>
      </c>
      <c r="T25" s="10">
        <v>27</v>
      </c>
      <c r="U25" s="10">
        <v>128</v>
      </c>
      <c r="V25" s="10">
        <v>155</v>
      </c>
    </row>
    <row r="28" spans="1:22" x14ac:dyDescent="0.2">
      <c r="A28" s="27" t="s">
        <v>14</v>
      </c>
      <c r="B28" s="28"/>
      <c r="C28" s="28"/>
      <c r="D28" s="28"/>
      <c r="E28" s="28"/>
      <c r="F28" s="29"/>
      <c r="I28" s="27" t="s">
        <v>16</v>
      </c>
      <c r="J28" s="28"/>
      <c r="K28" s="28"/>
      <c r="L28" s="28"/>
      <c r="M28" s="28"/>
      <c r="N28" s="29"/>
    </row>
    <row r="29" spans="1:22" x14ac:dyDescent="0.2">
      <c r="A29" s="24" t="s">
        <v>15</v>
      </c>
      <c r="B29" s="23" t="s">
        <v>1</v>
      </c>
      <c r="C29" s="23" t="s">
        <v>2</v>
      </c>
      <c r="D29" s="23" t="s">
        <v>3</v>
      </c>
      <c r="E29" s="23"/>
      <c r="F29" s="23"/>
      <c r="I29" s="24" t="s">
        <v>15</v>
      </c>
      <c r="J29" s="23" t="s">
        <v>1</v>
      </c>
      <c r="K29" s="23" t="s">
        <v>2</v>
      </c>
      <c r="L29" s="23" t="s">
        <v>3</v>
      </c>
      <c r="M29" s="23"/>
      <c r="N29" s="23"/>
    </row>
    <row r="30" spans="1:22" ht="24" x14ac:dyDescent="0.2">
      <c r="A30" s="24"/>
      <c r="B30" s="23"/>
      <c r="C30" s="23"/>
      <c r="D30" s="5" t="s">
        <v>4</v>
      </c>
      <c r="E30" s="5" t="s">
        <v>5</v>
      </c>
      <c r="F30" s="5" t="s">
        <v>6</v>
      </c>
      <c r="I30" s="24"/>
      <c r="J30" s="23"/>
      <c r="K30" s="23"/>
      <c r="L30" s="5" t="s">
        <v>4</v>
      </c>
      <c r="M30" s="5" t="s">
        <v>5</v>
      </c>
      <c r="N30" s="5" t="s">
        <v>6</v>
      </c>
    </row>
    <row r="31" spans="1:22" x14ac:dyDescent="0.2">
      <c r="A31" s="6">
        <v>2013</v>
      </c>
      <c r="B31" s="8">
        <v>2850.697802197802</v>
      </c>
      <c r="C31" s="9">
        <v>259413.49999999997</v>
      </c>
      <c r="D31" s="9">
        <v>77</v>
      </c>
      <c r="E31" s="9">
        <v>14</v>
      </c>
      <c r="F31" s="9">
        <v>91</v>
      </c>
      <c r="I31" s="6">
        <v>2013</v>
      </c>
      <c r="J31" s="8" t="s">
        <v>17</v>
      </c>
      <c r="K31" s="8" t="s">
        <v>17</v>
      </c>
      <c r="L31" s="8" t="s">
        <v>17</v>
      </c>
      <c r="M31" s="8" t="s">
        <v>17</v>
      </c>
      <c r="N31" s="8" t="s">
        <v>17</v>
      </c>
    </row>
    <row r="32" spans="1:22" x14ac:dyDescent="0.2">
      <c r="A32" s="6">
        <v>2014</v>
      </c>
      <c r="B32" s="6" t="s">
        <v>17</v>
      </c>
      <c r="C32" s="6" t="s">
        <v>17</v>
      </c>
      <c r="D32" s="6" t="s">
        <v>17</v>
      </c>
      <c r="E32" s="6" t="s">
        <v>17</v>
      </c>
      <c r="F32" s="6" t="s">
        <v>17</v>
      </c>
      <c r="I32" s="6">
        <v>2014</v>
      </c>
      <c r="J32" s="6" t="s">
        <v>17</v>
      </c>
      <c r="K32" s="6" t="s">
        <v>17</v>
      </c>
      <c r="L32" s="6" t="s">
        <v>17</v>
      </c>
      <c r="M32" s="6" t="s">
        <v>17</v>
      </c>
      <c r="N32" s="6" t="s">
        <v>17</v>
      </c>
    </row>
    <row r="33" spans="1:22" x14ac:dyDescent="0.2">
      <c r="A33" s="6">
        <v>2015</v>
      </c>
      <c r="B33" s="6" t="s">
        <v>17</v>
      </c>
      <c r="C33" s="6" t="s">
        <v>17</v>
      </c>
      <c r="D33" s="6" t="s">
        <v>17</v>
      </c>
      <c r="E33" s="6" t="s">
        <v>17</v>
      </c>
      <c r="F33" s="6" t="s">
        <v>17</v>
      </c>
      <c r="I33" s="6">
        <v>2015</v>
      </c>
      <c r="J33" s="8">
        <v>913</v>
      </c>
      <c r="K33" s="9">
        <v>116056</v>
      </c>
      <c r="L33" s="9">
        <v>89</v>
      </c>
      <c r="M33" s="9">
        <v>38</v>
      </c>
      <c r="N33" s="9">
        <v>127</v>
      </c>
      <c r="V33" s="12"/>
    </row>
    <row r="34" spans="1:22" x14ac:dyDescent="0.2">
      <c r="A34" s="6">
        <v>2016</v>
      </c>
      <c r="B34" s="6" t="s">
        <v>17</v>
      </c>
      <c r="C34" s="6" t="s">
        <v>17</v>
      </c>
      <c r="D34" s="6" t="s">
        <v>17</v>
      </c>
      <c r="E34" s="6" t="s">
        <v>17</v>
      </c>
      <c r="F34" s="6" t="s">
        <v>17</v>
      </c>
      <c r="I34" s="6">
        <v>2016</v>
      </c>
      <c r="J34" s="7">
        <v>1763</v>
      </c>
      <c r="K34" s="7">
        <v>346716</v>
      </c>
      <c r="L34" s="7">
        <v>78</v>
      </c>
      <c r="M34" s="7">
        <v>119</v>
      </c>
      <c r="N34" s="7">
        <v>197</v>
      </c>
      <c r="V34" s="12"/>
    </row>
    <row r="35" spans="1:22" x14ac:dyDescent="0.2">
      <c r="A35" s="6">
        <v>2017</v>
      </c>
      <c r="B35" s="6" t="s">
        <v>17</v>
      </c>
      <c r="C35" s="6" t="s">
        <v>17</v>
      </c>
      <c r="D35" s="6" t="s">
        <v>17</v>
      </c>
      <c r="E35" s="6" t="s">
        <v>17</v>
      </c>
      <c r="F35" s="6" t="s">
        <v>17</v>
      </c>
      <c r="I35" s="6">
        <v>2017</v>
      </c>
      <c r="J35" s="10">
        <v>4116</v>
      </c>
      <c r="K35" s="10">
        <v>314493</v>
      </c>
      <c r="L35" s="10">
        <v>65</v>
      </c>
      <c r="M35" s="10">
        <v>12</v>
      </c>
      <c r="N35" s="10">
        <v>76</v>
      </c>
      <c r="V35" s="12"/>
    </row>
    <row r="36" spans="1:22" x14ac:dyDescent="0.2">
      <c r="A36" s="6">
        <v>2018</v>
      </c>
      <c r="B36" s="6" t="s">
        <v>17</v>
      </c>
      <c r="C36" s="6" t="s">
        <v>17</v>
      </c>
      <c r="D36" s="6" t="s">
        <v>17</v>
      </c>
      <c r="E36" s="6" t="s">
        <v>17</v>
      </c>
      <c r="F36" s="6" t="s">
        <v>17</v>
      </c>
      <c r="I36" s="6">
        <v>2018</v>
      </c>
      <c r="J36" s="10">
        <v>1239</v>
      </c>
      <c r="K36" s="10">
        <v>247459</v>
      </c>
      <c r="L36" s="10">
        <v>166</v>
      </c>
      <c r="M36" s="10">
        <v>34</v>
      </c>
      <c r="N36" s="10">
        <v>200</v>
      </c>
      <c r="V36" s="12"/>
    </row>
    <row r="37" spans="1:22" x14ac:dyDescent="0.2">
      <c r="A37" s="6">
        <v>2019</v>
      </c>
      <c r="B37" s="6" t="s">
        <v>17</v>
      </c>
      <c r="C37" s="6" t="s">
        <v>17</v>
      </c>
      <c r="D37" s="6" t="s">
        <v>17</v>
      </c>
      <c r="E37" s="6" t="s">
        <v>17</v>
      </c>
      <c r="F37" s="6" t="s">
        <v>17</v>
      </c>
      <c r="I37" s="6">
        <v>2019</v>
      </c>
      <c r="J37" s="10">
        <v>2973</v>
      </c>
      <c r="K37" s="10">
        <v>451270</v>
      </c>
      <c r="L37" s="10">
        <v>130</v>
      </c>
      <c r="M37" s="10">
        <v>22</v>
      </c>
      <c r="N37" s="10">
        <v>152</v>
      </c>
      <c r="V37" s="12"/>
    </row>
    <row r="38" spans="1:22" x14ac:dyDescent="0.2">
      <c r="A38" s="6">
        <v>2020</v>
      </c>
      <c r="B38" s="6" t="s">
        <v>17</v>
      </c>
      <c r="C38" s="6" t="s">
        <v>17</v>
      </c>
      <c r="D38" s="6" t="s">
        <v>17</v>
      </c>
      <c r="E38" s="6" t="s">
        <v>17</v>
      </c>
      <c r="F38" s="6" t="s">
        <v>17</v>
      </c>
      <c r="I38" s="6">
        <v>2020</v>
      </c>
      <c r="J38" s="10">
        <v>758</v>
      </c>
      <c r="K38" s="10">
        <v>372778</v>
      </c>
      <c r="L38" s="10">
        <v>457</v>
      </c>
      <c r="M38" s="10">
        <v>34</v>
      </c>
      <c r="N38" s="10">
        <v>492</v>
      </c>
      <c r="V38" s="12"/>
    </row>
    <row r="39" spans="1:22" x14ac:dyDescent="0.2">
      <c r="A39" s="11"/>
      <c r="B39" s="11"/>
      <c r="C39" s="11"/>
      <c r="D39" s="11"/>
      <c r="E39" s="11"/>
      <c r="F39" s="11"/>
      <c r="V39" s="12"/>
    </row>
    <row r="40" spans="1:22" x14ac:dyDescent="0.2">
      <c r="V40" s="12"/>
    </row>
    <row r="41" spans="1:22" x14ac:dyDescent="0.2">
      <c r="V41" s="12"/>
    </row>
    <row r="44" spans="1:22" x14ac:dyDescent="0.2">
      <c r="A44" s="2"/>
    </row>
    <row r="45" spans="1:22" x14ac:dyDescent="0.2">
      <c r="A45" s="25"/>
      <c r="B45" s="26"/>
      <c r="C45" s="26"/>
      <c r="D45" s="26"/>
      <c r="E45" s="26"/>
      <c r="F45" s="26"/>
    </row>
    <row r="46" spans="1:22" x14ac:dyDescent="0.2">
      <c r="A46" s="25"/>
      <c r="B46" s="26"/>
      <c r="C46" s="26"/>
      <c r="D46" s="1"/>
      <c r="E46" s="1"/>
      <c r="F46" s="1"/>
    </row>
    <row r="47" spans="1:22" x14ac:dyDescent="0.2">
      <c r="B47" s="3"/>
      <c r="C47" s="4"/>
      <c r="D47" s="4"/>
      <c r="E47" s="4"/>
      <c r="F47" s="4"/>
    </row>
  </sheetData>
  <mergeCells count="44">
    <mergeCell ref="I29:I30"/>
    <mergeCell ref="J29:J30"/>
    <mergeCell ref="K29:K30"/>
    <mergeCell ref="L29:N29"/>
    <mergeCell ref="A28:F28"/>
    <mergeCell ref="I28:N28"/>
    <mergeCell ref="S16:S17"/>
    <mergeCell ref="T16:V16"/>
    <mergeCell ref="Q3:Q4"/>
    <mergeCell ref="R3:R4"/>
    <mergeCell ref="S3:S4"/>
    <mergeCell ref="T3:V3"/>
    <mergeCell ref="Q16:Q17"/>
    <mergeCell ref="R16:R17"/>
    <mergeCell ref="I16:I17"/>
    <mergeCell ref="J16:J17"/>
    <mergeCell ref="K16:K17"/>
    <mergeCell ref="L16:N16"/>
    <mergeCell ref="J3:J4"/>
    <mergeCell ref="A45:A46"/>
    <mergeCell ref="B45:B46"/>
    <mergeCell ref="C45:C46"/>
    <mergeCell ref="D45:F45"/>
    <mergeCell ref="I3:I4"/>
    <mergeCell ref="A29:A30"/>
    <mergeCell ref="B29:B30"/>
    <mergeCell ref="A16:A17"/>
    <mergeCell ref="B16:B17"/>
    <mergeCell ref="C16:C17"/>
    <mergeCell ref="D16:F16"/>
    <mergeCell ref="C29:C30"/>
    <mergeCell ref="D29:F29"/>
    <mergeCell ref="A3:A4"/>
    <mergeCell ref="B3:B4"/>
    <mergeCell ref="C3:C4"/>
    <mergeCell ref="D3:F3"/>
    <mergeCell ref="Q15:V15"/>
    <mergeCell ref="Q2:V2"/>
    <mergeCell ref="I2:N2"/>
    <mergeCell ref="I15:N15"/>
    <mergeCell ref="A15:F15"/>
    <mergeCell ref="A2:F2"/>
    <mergeCell ref="K3:K4"/>
    <mergeCell ref="L3:N3"/>
  </mergeCells>
  <pageMargins left="0.7" right="0.7" top="0.75" bottom="0.75" header="0.3" footer="0.3"/>
  <pageSetup orientation="portrait" horizontalDpi="1200" verticalDpi="1200" r:id="rId1"/>
  <headerFooter>
    <oddHeader>&amp;L&amp;"Calibri"&amp;11&amp;K000000 NONCONFIDENTIAL // EXTERNAL&amp;1#_x000D_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CBE162-2184-4E8F-B9CD-E55E94762C6C}">
  <dimension ref="A1:P53"/>
  <sheetViews>
    <sheetView zoomScale="130" zoomScaleNormal="130" workbookViewId="0">
      <selection activeCell="I31" sqref="I31"/>
    </sheetView>
  </sheetViews>
  <sheetFormatPr defaultRowHeight="15" x14ac:dyDescent="0.25"/>
  <cols>
    <col min="1" max="6" width="13.375" style="13" customWidth="1"/>
    <col min="7" max="16" width="9" style="13"/>
  </cols>
  <sheetData>
    <row r="1" spans="1:9" ht="14.25" customHeight="1" x14ac:dyDescent="0.25">
      <c r="A1" s="31" t="s">
        <v>0</v>
      </c>
      <c r="B1" s="30" t="s">
        <v>1</v>
      </c>
      <c r="C1" s="30" t="s">
        <v>2</v>
      </c>
      <c r="D1" s="30" t="s">
        <v>3</v>
      </c>
      <c r="E1" s="30"/>
      <c r="F1" s="30"/>
    </row>
    <row r="2" spans="1:9" ht="14.25" customHeight="1" x14ac:dyDescent="0.25">
      <c r="A2" s="31"/>
      <c r="B2" s="30"/>
      <c r="C2" s="30"/>
      <c r="D2" s="17" t="s">
        <v>4</v>
      </c>
      <c r="E2" s="17" t="s">
        <v>5</v>
      </c>
      <c r="F2" s="17" t="s">
        <v>6</v>
      </c>
      <c r="G2" s="18" t="s">
        <v>15</v>
      </c>
    </row>
    <row r="3" spans="1:9" ht="14.25" customHeight="1" x14ac:dyDescent="0.25">
      <c r="A3" s="15" t="s">
        <v>10</v>
      </c>
      <c r="B3" s="16">
        <v>3494.8853176588318</v>
      </c>
      <c r="C3" s="16">
        <v>2794510.3000000003</v>
      </c>
      <c r="D3" s="16">
        <v>630.49999999999989</v>
      </c>
      <c r="E3" s="16">
        <v>169.10000000000002</v>
      </c>
      <c r="F3" s="16">
        <v>799.59999999999957</v>
      </c>
      <c r="G3" s="15">
        <v>2013</v>
      </c>
    </row>
    <row r="4" spans="1:9" ht="14.25" customHeight="1" x14ac:dyDescent="0.25">
      <c r="A4" s="15" t="s">
        <v>14</v>
      </c>
      <c r="B4" s="16">
        <v>2850.697802197802</v>
      </c>
      <c r="C4" s="16">
        <v>259413.49999999997</v>
      </c>
      <c r="D4" s="16">
        <v>77</v>
      </c>
      <c r="E4" s="16">
        <v>14</v>
      </c>
      <c r="F4" s="16">
        <v>91</v>
      </c>
      <c r="G4" s="15">
        <v>2013</v>
      </c>
      <c r="I4" s="14"/>
    </row>
    <row r="5" spans="1:9" ht="14.25" customHeight="1" x14ac:dyDescent="0.25">
      <c r="A5" s="15" t="s">
        <v>13</v>
      </c>
      <c r="B5" s="16">
        <v>2294.4894972858151</v>
      </c>
      <c r="C5" s="16">
        <v>972175.2</v>
      </c>
      <c r="D5" s="16">
        <v>19.2</v>
      </c>
      <c r="E5" s="16">
        <v>404.5</v>
      </c>
      <c r="F5" s="16">
        <v>423.70000000000005</v>
      </c>
      <c r="G5" s="15">
        <v>2013</v>
      </c>
      <c r="I5" s="14"/>
    </row>
    <row r="6" spans="1:9" ht="14.25" customHeight="1" x14ac:dyDescent="0.25">
      <c r="A6" s="15" t="s">
        <v>8</v>
      </c>
      <c r="B6" s="16">
        <v>965.11625961408731</v>
      </c>
      <c r="C6" s="16">
        <v>7152476.5999999996</v>
      </c>
      <c r="D6" s="16">
        <v>4565.7000000000007</v>
      </c>
      <c r="E6" s="16">
        <v>2845.2999999999997</v>
      </c>
      <c r="F6" s="16">
        <v>7410.9999999999982</v>
      </c>
      <c r="G6" s="15">
        <v>2013</v>
      </c>
      <c r="I6" s="14"/>
    </row>
    <row r="7" spans="1:9" ht="14.25" customHeight="1" x14ac:dyDescent="0.25">
      <c r="A7" s="15" t="s">
        <v>12</v>
      </c>
      <c r="B7" s="16">
        <v>764.59295774647887</v>
      </c>
      <c r="C7" s="16">
        <v>54286.1</v>
      </c>
      <c r="D7" s="16">
        <v>36.200000000000003</v>
      </c>
      <c r="E7" s="16">
        <v>34.800000000000004</v>
      </c>
      <c r="F7" s="16">
        <v>71</v>
      </c>
      <c r="G7" s="15">
        <v>2013</v>
      </c>
    </row>
    <row r="8" spans="1:9" ht="14.25" customHeight="1" x14ac:dyDescent="0.25">
      <c r="A8" s="19" t="s">
        <v>9</v>
      </c>
      <c r="B8" s="16">
        <v>3704.7034857229614</v>
      </c>
      <c r="C8" s="16">
        <v>9756707.0999999959</v>
      </c>
      <c r="D8" s="16">
        <v>2324.8000000000011</v>
      </c>
      <c r="E8" s="16">
        <v>308.8</v>
      </c>
      <c r="F8" s="16">
        <v>2633.6000000000013</v>
      </c>
      <c r="G8" s="15">
        <v>2013</v>
      </c>
    </row>
    <row r="9" spans="1:9" ht="14.25" customHeight="1" x14ac:dyDescent="0.25">
      <c r="A9" s="15" t="s">
        <v>7</v>
      </c>
      <c r="B9" s="16">
        <v>1895.2269817250615</v>
      </c>
      <c r="C9" s="16">
        <v>1628189.5</v>
      </c>
      <c r="D9" s="16">
        <v>787.99999999999977</v>
      </c>
      <c r="E9" s="16">
        <v>71.100000000000009</v>
      </c>
      <c r="F9" s="16">
        <v>859.0999999999998</v>
      </c>
      <c r="G9" s="15">
        <v>2013</v>
      </c>
    </row>
    <row r="10" spans="1:9" ht="14.25" customHeight="1" x14ac:dyDescent="0.25">
      <c r="A10" s="16" t="s">
        <v>10</v>
      </c>
      <c r="B10" s="16">
        <v>1987</v>
      </c>
      <c r="C10" s="16">
        <v>483010</v>
      </c>
      <c r="D10" s="16">
        <v>127</v>
      </c>
      <c r="E10" s="16">
        <v>116</v>
      </c>
      <c r="F10" s="16">
        <v>243</v>
      </c>
      <c r="G10" s="15">
        <v>2014</v>
      </c>
    </row>
    <row r="11" spans="1:9" ht="14.25" customHeight="1" x14ac:dyDescent="0.25">
      <c r="A11" s="16" t="s">
        <v>13</v>
      </c>
      <c r="B11" s="16">
        <v>1221</v>
      </c>
      <c r="C11" s="16">
        <v>217259</v>
      </c>
      <c r="D11" s="16">
        <v>29</v>
      </c>
      <c r="E11" s="16">
        <v>149</v>
      </c>
      <c r="F11" s="16">
        <v>178</v>
      </c>
      <c r="G11" s="15">
        <v>2014</v>
      </c>
    </row>
    <row r="12" spans="1:9" ht="14.25" customHeight="1" x14ac:dyDescent="0.25">
      <c r="A12" s="16" t="s">
        <v>8</v>
      </c>
      <c r="B12" s="16">
        <v>1017</v>
      </c>
      <c r="C12" s="16">
        <v>9422222</v>
      </c>
      <c r="D12" s="16">
        <v>5228</v>
      </c>
      <c r="E12" s="16">
        <v>4039</v>
      </c>
      <c r="F12" s="16">
        <v>9267</v>
      </c>
      <c r="G12" s="15">
        <v>2014</v>
      </c>
    </row>
    <row r="13" spans="1:9" ht="14.25" customHeight="1" x14ac:dyDescent="0.25">
      <c r="A13" s="16" t="s">
        <v>12</v>
      </c>
      <c r="B13" s="16">
        <v>1226</v>
      </c>
      <c r="C13" s="16">
        <v>76254</v>
      </c>
      <c r="D13" s="16">
        <v>11</v>
      </c>
      <c r="E13" s="16">
        <v>51</v>
      </c>
      <c r="F13" s="16">
        <v>62</v>
      </c>
      <c r="G13" s="15">
        <v>2014</v>
      </c>
    </row>
    <row r="14" spans="1:9" ht="14.25" customHeight="1" x14ac:dyDescent="0.25">
      <c r="A14" s="19" t="s">
        <v>9</v>
      </c>
      <c r="B14" s="16">
        <v>3492</v>
      </c>
      <c r="C14" s="16">
        <v>10670962</v>
      </c>
      <c r="D14" s="16">
        <v>2296</v>
      </c>
      <c r="E14" s="16">
        <v>760</v>
      </c>
      <c r="F14" s="16">
        <v>3056</v>
      </c>
      <c r="G14" s="15">
        <v>2014</v>
      </c>
    </row>
    <row r="15" spans="1:9" ht="14.25" customHeight="1" x14ac:dyDescent="0.25">
      <c r="A15" s="16" t="s">
        <v>7</v>
      </c>
      <c r="B15" s="16">
        <v>1754</v>
      </c>
      <c r="C15" s="16">
        <v>8218201</v>
      </c>
      <c r="D15" s="16">
        <v>4684</v>
      </c>
      <c r="E15" s="16">
        <v>2</v>
      </c>
      <c r="F15" s="16">
        <v>4686</v>
      </c>
      <c r="G15" s="15">
        <v>2014</v>
      </c>
    </row>
    <row r="16" spans="1:9" ht="14.25" customHeight="1" x14ac:dyDescent="0.25">
      <c r="A16" s="16" t="s">
        <v>11</v>
      </c>
      <c r="B16" s="16">
        <v>913</v>
      </c>
      <c r="C16" s="16">
        <v>116056</v>
      </c>
      <c r="D16" s="16">
        <v>89</v>
      </c>
      <c r="E16" s="16">
        <v>38</v>
      </c>
      <c r="F16" s="16">
        <v>127</v>
      </c>
      <c r="G16" s="15">
        <v>2015</v>
      </c>
    </row>
    <row r="17" spans="1:7" ht="14.25" customHeight="1" x14ac:dyDescent="0.25">
      <c r="A17" s="16" t="s">
        <v>10</v>
      </c>
      <c r="B17" s="16">
        <v>1531</v>
      </c>
      <c r="C17" s="16">
        <v>35817</v>
      </c>
      <c r="D17" s="16">
        <v>12</v>
      </c>
      <c r="E17" s="16">
        <v>11</v>
      </c>
      <c r="F17" s="16">
        <v>23</v>
      </c>
      <c r="G17" s="15">
        <v>2015</v>
      </c>
    </row>
    <row r="18" spans="1:7" ht="14.25" customHeight="1" x14ac:dyDescent="0.25">
      <c r="A18" s="16" t="s">
        <v>13</v>
      </c>
      <c r="B18" s="16">
        <v>580</v>
      </c>
      <c r="C18" s="16">
        <v>76731</v>
      </c>
      <c r="D18" s="16">
        <v>8</v>
      </c>
      <c r="E18" s="16">
        <v>125</v>
      </c>
      <c r="F18" s="16">
        <v>132</v>
      </c>
      <c r="G18" s="15">
        <v>2015</v>
      </c>
    </row>
    <row r="19" spans="1:7" ht="14.25" customHeight="1" x14ac:dyDescent="0.25">
      <c r="A19" s="16" t="s">
        <v>8</v>
      </c>
      <c r="B19" s="16">
        <v>812</v>
      </c>
      <c r="C19" s="16">
        <v>5318957</v>
      </c>
      <c r="D19" s="16">
        <v>3844</v>
      </c>
      <c r="E19" s="16">
        <v>2705</v>
      </c>
      <c r="F19" s="16">
        <v>6549</v>
      </c>
      <c r="G19" s="15">
        <v>2015</v>
      </c>
    </row>
    <row r="20" spans="1:7" ht="14.25" customHeight="1" x14ac:dyDescent="0.25">
      <c r="A20" s="16" t="s">
        <v>12</v>
      </c>
      <c r="B20" s="16">
        <v>1021</v>
      </c>
      <c r="C20" s="16">
        <v>45829</v>
      </c>
      <c r="D20" s="16">
        <v>2</v>
      </c>
      <c r="E20" s="16">
        <v>43</v>
      </c>
      <c r="F20" s="16">
        <v>45</v>
      </c>
      <c r="G20" s="15">
        <v>2015</v>
      </c>
    </row>
    <row r="21" spans="1:7" ht="14.25" customHeight="1" x14ac:dyDescent="0.25">
      <c r="A21" s="19" t="s">
        <v>9</v>
      </c>
      <c r="B21" s="16">
        <v>2921</v>
      </c>
      <c r="C21" s="16">
        <v>9324095</v>
      </c>
      <c r="D21" s="16">
        <v>2896</v>
      </c>
      <c r="E21" s="16">
        <v>297</v>
      </c>
      <c r="F21" s="16">
        <v>3192</v>
      </c>
      <c r="G21" s="15">
        <v>2015</v>
      </c>
    </row>
    <row r="22" spans="1:7" ht="14.25" customHeight="1" x14ac:dyDescent="0.25">
      <c r="A22" s="16" t="s">
        <v>7</v>
      </c>
      <c r="B22" s="16">
        <v>1661</v>
      </c>
      <c r="C22" s="16">
        <v>13395684</v>
      </c>
      <c r="D22" s="16">
        <v>7871</v>
      </c>
      <c r="E22" s="16">
        <v>193</v>
      </c>
      <c r="F22" s="16">
        <v>8064</v>
      </c>
      <c r="G22" s="15">
        <v>2015</v>
      </c>
    </row>
    <row r="23" spans="1:7" ht="14.25" customHeight="1" x14ac:dyDescent="0.25">
      <c r="A23" s="19" t="s">
        <v>11</v>
      </c>
      <c r="B23" s="19">
        <v>1763</v>
      </c>
      <c r="C23" s="19">
        <v>346716</v>
      </c>
      <c r="D23" s="19">
        <v>78</v>
      </c>
      <c r="E23" s="19">
        <v>119</v>
      </c>
      <c r="F23" s="19">
        <v>197</v>
      </c>
      <c r="G23" s="15">
        <v>2016</v>
      </c>
    </row>
    <row r="24" spans="1:7" ht="14.25" customHeight="1" x14ac:dyDescent="0.25">
      <c r="A24" s="19" t="s">
        <v>10</v>
      </c>
      <c r="B24" s="19">
        <v>2198</v>
      </c>
      <c r="C24" s="19">
        <v>199996</v>
      </c>
      <c r="D24" s="19">
        <v>81</v>
      </c>
      <c r="E24" s="19">
        <v>10</v>
      </c>
      <c r="F24" s="19">
        <v>91</v>
      </c>
      <c r="G24" s="15">
        <v>2016</v>
      </c>
    </row>
    <row r="25" spans="1:7" ht="14.25" customHeight="1" x14ac:dyDescent="0.25">
      <c r="A25" s="19" t="s">
        <v>13</v>
      </c>
      <c r="B25" s="19">
        <v>5312</v>
      </c>
      <c r="C25" s="19">
        <v>2019578</v>
      </c>
      <c r="D25" s="19">
        <v>256</v>
      </c>
      <c r="E25" s="19">
        <v>124</v>
      </c>
      <c r="F25" s="19">
        <v>380</v>
      </c>
      <c r="G25" s="15">
        <v>2016</v>
      </c>
    </row>
    <row r="26" spans="1:7" ht="14.25" customHeight="1" x14ac:dyDescent="0.25">
      <c r="A26" s="19" t="s">
        <v>8</v>
      </c>
      <c r="B26" s="19">
        <v>895</v>
      </c>
      <c r="C26" s="19">
        <v>7109675</v>
      </c>
      <c r="D26" s="19">
        <v>3221</v>
      </c>
      <c r="E26" s="19">
        <v>4722</v>
      </c>
      <c r="F26" s="19">
        <v>7942</v>
      </c>
      <c r="G26" s="15">
        <v>2016</v>
      </c>
    </row>
    <row r="27" spans="1:7" ht="14.25" customHeight="1" x14ac:dyDescent="0.25">
      <c r="A27" s="19" t="s">
        <v>12</v>
      </c>
      <c r="B27" s="19">
        <v>1672</v>
      </c>
      <c r="C27" s="19">
        <v>43630</v>
      </c>
      <c r="D27" s="19">
        <v>8</v>
      </c>
      <c r="E27" s="19">
        <v>18</v>
      </c>
      <c r="F27" s="19">
        <v>26</v>
      </c>
      <c r="G27" s="15">
        <v>2016</v>
      </c>
    </row>
    <row r="28" spans="1:7" ht="14.25" customHeight="1" x14ac:dyDescent="0.25">
      <c r="A28" s="19" t="s">
        <v>9</v>
      </c>
      <c r="B28" s="19">
        <v>2434</v>
      </c>
      <c r="C28" s="19">
        <v>19537482</v>
      </c>
      <c r="D28" s="19">
        <v>7501</v>
      </c>
      <c r="E28" s="19">
        <v>526</v>
      </c>
      <c r="F28" s="19">
        <v>8026</v>
      </c>
      <c r="G28" s="15">
        <v>2016</v>
      </c>
    </row>
    <row r="29" spans="1:7" ht="14.25" customHeight="1" x14ac:dyDescent="0.25">
      <c r="A29" s="19" t="s">
        <v>7</v>
      </c>
      <c r="B29" s="19">
        <v>1630</v>
      </c>
      <c r="C29" s="19">
        <v>14269517</v>
      </c>
      <c r="D29" s="19">
        <v>8561</v>
      </c>
      <c r="E29" s="19">
        <v>193</v>
      </c>
      <c r="F29" s="19">
        <v>8754</v>
      </c>
      <c r="G29" s="15">
        <v>2016</v>
      </c>
    </row>
    <row r="30" spans="1:7" ht="14.25" customHeight="1" x14ac:dyDescent="0.25">
      <c r="A30" s="19" t="s">
        <v>11</v>
      </c>
      <c r="B30" s="19">
        <v>4116</v>
      </c>
      <c r="C30" s="19">
        <v>314493</v>
      </c>
      <c r="D30" s="19">
        <v>65</v>
      </c>
      <c r="E30" s="19">
        <v>12</v>
      </c>
      <c r="F30" s="19">
        <v>76</v>
      </c>
      <c r="G30" s="15">
        <v>2017</v>
      </c>
    </row>
    <row r="31" spans="1:7" ht="14.25" customHeight="1" x14ac:dyDescent="0.25">
      <c r="A31" s="19" t="s">
        <v>10</v>
      </c>
      <c r="B31" s="19">
        <v>4116</v>
      </c>
      <c r="C31" s="19">
        <v>314493</v>
      </c>
      <c r="D31" s="19">
        <v>65</v>
      </c>
      <c r="E31" s="19">
        <v>12</v>
      </c>
      <c r="F31" s="19">
        <v>76</v>
      </c>
      <c r="G31" s="15">
        <v>2017</v>
      </c>
    </row>
    <row r="32" spans="1:7" ht="14.25" customHeight="1" x14ac:dyDescent="0.25">
      <c r="A32" s="19" t="s">
        <v>8</v>
      </c>
      <c r="B32" s="19">
        <v>920</v>
      </c>
      <c r="C32" s="19">
        <v>9683318</v>
      </c>
      <c r="D32" s="19">
        <v>7196</v>
      </c>
      <c r="E32" s="19">
        <v>3335</v>
      </c>
      <c r="F32" s="19">
        <v>10531</v>
      </c>
      <c r="G32" s="15">
        <v>2017</v>
      </c>
    </row>
    <row r="33" spans="1:7" ht="14.25" customHeight="1" x14ac:dyDescent="0.25">
      <c r="A33" s="19" t="s">
        <v>12</v>
      </c>
      <c r="B33" s="19">
        <v>856</v>
      </c>
      <c r="C33" s="19">
        <v>49803</v>
      </c>
      <c r="D33" s="19">
        <v>8</v>
      </c>
      <c r="E33" s="19">
        <v>50</v>
      </c>
      <c r="F33" s="19">
        <v>58</v>
      </c>
      <c r="G33" s="15">
        <v>2017</v>
      </c>
    </row>
    <row r="34" spans="1:7" ht="14.25" customHeight="1" x14ac:dyDescent="0.25">
      <c r="A34" s="19" t="s">
        <v>9</v>
      </c>
      <c r="B34" s="19">
        <v>2343</v>
      </c>
      <c r="C34" s="19">
        <v>11853826</v>
      </c>
      <c r="D34" s="19">
        <v>4990</v>
      </c>
      <c r="E34" s="19">
        <v>69</v>
      </c>
      <c r="F34" s="19">
        <v>5059</v>
      </c>
      <c r="G34" s="15">
        <v>2017</v>
      </c>
    </row>
    <row r="35" spans="1:7" ht="14.25" customHeight="1" x14ac:dyDescent="0.25">
      <c r="A35" s="19" t="s">
        <v>7</v>
      </c>
      <c r="B35" s="19">
        <v>1647</v>
      </c>
      <c r="C35" s="19">
        <v>9600369</v>
      </c>
      <c r="D35" s="19">
        <v>5828</v>
      </c>
      <c r="E35" s="19">
        <v>0</v>
      </c>
      <c r="F35" s="19">
        <v>5828</v>
      </c>
      <c r="G35" s="15">
        <v>2017</v>
      </c>
    </row>
    <row r="36" spans="1:7" ht="14.25" customHeight="1" x14ac:dyDescent="0.25">
      <c r="A36" s="19" t="s">
        <v>11</v>
      </c>
      <c r="B36" s="19">
        <v>1239</v>
      </c>
      <c r="C36" s="19">
        <v>247459</v>
      </c>
      <c r="D36" s="19">
        <v>166</v>
      </c>
      <c r="E36" s="19">
        <v>34</v>
      </c>
      <c r="F36" s="19">
        <v>200</v>
      </c>
      <c r="G36" s="15">
        <v>2018</v>
      </c>
    </row>
    <row r="37" spans="1:7" ht="14.25" customHeight="1" x14ac:dyDescent="0.25">
      <c r="A37" s="19" t="s">
        <v>8</v>
      </c>
      <c r="B37" s="19">
        <v>837</v>
      </c>
      <c r="C37" s="19">
        <v>15839540</v>
      </c>
      <c r="D37" s="19">
        <v>12823</v>
      </c>
      <c r="E37" s="19">
        <v>6097</v>
      </c>
      <c r="F37" s="19">
        <v>18920</v>
      </c>
      <c r="G37" s="15">
        <v>2018</v>
      </c>
    </row>
    <row r="38" spans="1:7" ht="14.25" customHeight="1" x14ac:dyDescent="0.25">
      <c r="A38" s="19" t="s">
        <v>12</v>
      </c>
      <c r="B38" s="19">
        <v>687</v>
      </c>
      <c r="C38" s="19">
        <v>29136</v>
      </c>
      <c r="D38" s="19">
        <v>25</v>
      </c>
      <c r="E38" s="19">
        <v>17</v>
      </c>
      <c r="F38" s="19">
        <v>42</v>
      </c>
      <c r="G38" s="15">
        <v>2018</v>
      </c>
    </row>
    <row r="39" spans="1:7" ht="14.25" customHeight="1" x14ac:dyDescent="0.25">
      <c r="A39" s="19" t="s">
        <v>9</v>
      </c>
      <c r="B39" s="19">
        <v>1848</v>
      </c>
      <c r="C39" s="19">
        <v>9027082</v>
      </c>
      <c r="D39" s="19">
        <v>4673</v>
      </c>
      <c r="E39" s="19">
        <v>212</v>
      </c>
      <c r="F39" s="19">
        <v>4886</v>
      </c>
      <c r="G39" s="15">
        <v>2018</v>
      </c>
    </row>
    <row r="40" spans="1:7" ht="14.25" customHeight="1" x14ac:dyDescent="0.25">
      <c r="A40" s="19" t="s">
        <v>7</v>
      </c>
      <c r="B40" s="19">
        <v>1382</v>
      </c>
      <c r="C40" s="19">
        <v>9503260</v>
      </c>
      <c r="D40" s="19">
        <v>6475</v>
      </c>
      <c r="E40" s="19">
        <v>400</v>
      </c>
      <c r="F40" s="19">
        <v>6875</v>
      </c>
      <c r="G40" s="15">
        <v>2018</v>
      </c>
    </row>
    <row r="41" spans="1:7" ht="14.25" customHeight="1" x14ac:dyDescent="0.25">
      <c r="A41" s="20" t="s">
        <v>11</v>
      </c>
      <c r="B41" s="19">
        <v>2973</v>
      </c>
      <c r="C41" s="19">
        <v>451270</v>
      </c>
      <c r="D41" s="19">
        <v>130</v>
      </c>
      <c r="E41" s="19">
        <v>22</v>
      </c>
      <c r="F41" s="19">
        <v>152</v>
      </c>
      <c r="G41" s="15">
        <v>2019</v>
      </c>
    </row>
    <row r="42" spans="1:7" ht="14.25" customHeight="1" x14ac:dyDescent="0.25">
      <c r="A42" s="20" t="s">
        <v>10</v>
      </c>
      <c r="B42" s="19">
        <v>2904</v>
      </c>
      <c r="C42" s="19">
        <v>494823</v>
      </c>
      <c r="D42" s="19">
        <v>123</v>
      </c>
      <c r="E42" s="19">
        <v>48</v>
      </c>
      <c r="F42" s="19">
        <v>170</v>
      </c>
      <c r="G42" s="15">
        <v>2019</v>
      </c>
    </row>
    <row r="43" spans="1:7" ht="14.25" customHeight="1" x14ac:dyDescent="0.25">
      <c r="A43" s="20" t="s">
        <v>8</v>
      </c>
      <c r="B43" s="19">
        <v>1078</v>
      </c>
      <c r="C43" s="19">
        <v>8702033</v>
      </c>
      <c r="D43" s="19">
        <v>4673</v>
      </c>
      <c r="E43" s="19">
        <v>3402</v>
      </c>
      <c r="F43" s="19">
        <v>8075</v>
      </c>
      <c r="G43" s="15">
        <v>2019</v>
      </c>
    </row>
    <row r="44" spans="1:7" ht="14.25" customHeight="1" x14ac:dyDescent="0.25">
      <c r="A44" s="20" t="s">
        <v>12</v>
      </c>
      <c r="B44" s="19">
        <v>1149</v>
      </c>
      <c r="C44" s="19">
        <v>56436</v>
      </c>
      <c r="D44" s="19">
        <v>3</v>
      </c>
      <c r="E44" s="19">
        <v>46</v>
      </c>
      <c r="F44" s="19">
        <v>49</v>
      </c>
      <c r="G44" s="15">
        <v>2019</v>
      </c>
    </row>
    <row r="45" spans="1:7" ht="14.25" customHeight="1" x14ac:dyDescent="0.25">
      <c r="A45" s="19" t="s">
        <v>9</v>
      </c>
      <c r="B45" s="19">
        <v>1796</v>
      </c>
      <c r="C45" s="19">
        <v>9860418</v>
      </c>
      <c r="D45" s="19">
        <v>5450</v>
      </c>
      <c r="E45" s="19">
        <v>40</v>
      </c>
      <c r="F45" s="19">
        <v>5490</v>
      </c>
      <c r="G45" s="15">
        <v>2019</v>
      </c>
    </row>
    <row r="46" spans="1:7" ht="14.25" customHeight="1" x14ac:dyDescent="0.25">
      <c r="A46" s="20" t="s">
        <v>7</v>
      </c>
      <c r="B46" s="19">
        <v>1391</v>
      </c>
      <c r="C46" s="19">
        <v>13389697</v>
      </c>
      <c r="D46" s="19">
        <v>9006</v>
      </c>
      <c r="E46" s="19">
        <v>619</v>
      </c>
      <c r="F46" s="19">
        <v>9626</v>
      </c>
      <c r="G46" s="15">
        <v>2019</v>
      </c>
    </row>
    <row r="47" spans="1:7" ht="14.25" customHeight="1" x14ac:dyDescent="0.25">
      <c r="A47" s="20" t="s">
        <v>11</v>
      </c>
      <c r="B47" s="19">
        <v>758</v>
      </c>
      <c r="C47" s="19">
        <v>372778</v>
      </c>
      <c r="D47" s="19">
        <v>457</v>
      </c>
      <c r="E47" s="19">
        <v>34</v>
      </c>
      <c r="F47" s="19">
        <v>492</v>
      </c>
      <c r="G47" s="15">
        <v>2020</v>
      </c>
    </row>
    <row r="48" spans="1:7" ht="14.25" customHeight="1" x14ac:dyDescent="0.25">
      <c r="A48" s="20" t="s">
        <v>10</v>
      </c>
      <c r="B48" s="19">
        <v>2886</v>
      </c>
      <c r="C48" s="19">
        <v>218182</v>
      </c>
      <c r="D48" s="19">
        <v>14</v>
      </c>
      <c r="E48" s="19">
        <v>62</v>
      </c>
      <c r="F48" s="19">
        <v>76</v>
      </c>
      <c r="G48" s="15">
        <v>2020</v>
      </c>
    </row>
    <row r="49" spans="1:7" ht="14.25" customHeight="1" x14ac:dyDescent="0.25">
      <c r="A49" s="20" t="s">
        <v>13</v>
      </c>
      <c r="B49" s="19">
        <v>1415</v>
      </c>
      <c r="C49" s="19">
        <v>218829</v>
      </c>
      <c r="D49" s="19">
        <v>27</v>
      </c>
      <c r="E49" s="19">
        <v>128</v>
      </c>
      <c r="F49" s="19">
        <v>155</v>
      </c>
      <c r="G49" s="15">
        <v>2020</v>
      </c>
    </row>
    <row r="50" spans="1:7" ht="14.25" customHeight="1" x14ac:dyDescent="0.25">
      <c r="A50" s="20" t="s">
        <v>8</v>
      </c>
      <c r="B50" s="19">
        <v>1116</v>
      </c>
      <c r="C50" s="19">
        <v>6090503</v>
      </c>
      <c r="D50" s="19">
        <v>4711</v>
      </c>
      <c r="E50" s="19">
        <v>745</v>
      </c>
      <c r="F50" s="19">
        <v>5456</v>
      </c>
      <c r="G50" s="15">
        <v>2020</v>
      </c>
    </row>
    <row r="51" spans="1:7" ht="14.25" customHeight="1" x14ac:dyDescent="0.25">
      <c r="A51" s="15" t="s">
        <v>12</v>
      </c>
      <c r="B51" s="15">
        <v>795</v>
      </c>
      <c r="C51" s="15">
        <v>28388</v>
      </c>
      <c r="D51" s="15">
        <v>10</v>
      </c>
      <c r="E51" s="15">
        <v>25</v>
      </c>
      <c r="F51" s="15">
        <v>36</v>
      </c>
      <c r="G51" s="15">
        <v>2020</v>
      </c>
    </row>
    <row r="52" spans="1:7" ht="14.25" customHeight="1" x14ac:dyDescent="0.25">
      <c r="A52" s="19" t="s">
        <v>9</v>
      </c>
      <c r="B52" s="19">
        <v>1655</v>
      </c>
      <c r="C52" s="19">
        <v>17210678</v>
      </c>
      <c r="D52" s="19">
        <v>10293</v>
      </c>
      <c r="E52" s="19">
        <v>107</v>
      </c>
      <c r="F52" s="19">
        <v>10401</v>
      </c>
      <c r="G52" s="15">
        <v>2020</v>
      </c>
    </row>
    <row r="53" spans="1:7" ht="14.25" customHeight="1" x14ac:dyDescent="0.25">
      <c r="A53" s="20" t="s">
        <v>7</v>
      </c>
      <c r="B53" s="19">
        <v>1498</v>
      </c>
      <c r="C53" s="19">
        <v>22140254</v>
      </c>
      <c r="D53" s="19">
        <v>14588</v>
      </c>
      <c r="E53" s="19">
        <v>194</v>
      </c>
      <c r="F53" s="19">
        <v>14781</v>
      </c>
      <c r="G53" s="15">
        <v>2020</v>
      </c>
    </row>
  </sheetData>
  <sortState xmlns:xlrd2="http://schemas.microsoft.com/office/spreadsheetml/2017/richdata2" ref="A3:G53">
    <sortCondition ref="G3:G53"/>
  </sortState>
  <mergeCells count="4">
    <mergeCell ref="C1:C2"/>
    <mergeCell ref="D1:F1"/>
    <mergeCell ref="A1:A2"/>
    <mergeCell ref="B1:B2"/>
  </mergeCells>
  <pageMargins left="0.7" right="0.7" top="0.75" bottom="0.75" header="0.3" footer="0.3"/>
  <pageSetup orientation="portrait" horizontalDpi="1200" verticalDpi="1200" r:id="rId1"/>
  <headerFooter>
    <oddHeader>&amp;L&amp;"Calibri"&amp;11&amp;K000000 NONCONFIDENTIAL // EXTERNAL&amp;1#_x000D_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6E7688-26AD-43A2-9519-052BC361CF08}">
  <dimension ref="A1:V40"/>
  <sheetViews>
    <sheetView workbookViewId="0">
      <selection activeCell="D51" sqref="D51"/>
    </sheetView>
  </sheetViews>
  <sheetFormatPr defaultRowHeight="14.25" x14ac:dyDescent="0.2"/>
  <sheetData>
    <row r="1" spans="1:22" ht="15" x14ac:dyDescent="0.25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</row>
    <row r="2" spans="1:22" ht="15" x14ac:dyDescent="0.25">
      <c r="A2" s="13"/>
      <c r="B2" s="13" t="s">
        <v>18</v>
      </c>
      <c r="C2" s="13"/>
      <c r="D2" s="13"/>
      <c r="E2" s="13"/>
      <c r="F2" s="13"/>
      <c r="G2" s="13"/>
      <c r="H2" s="13" t="s">
        <v>21</v>
      </c>
      <c r="I2" s="13"/>
      <c r="J2" s="13"/>
      <c r="K2" s="13"/>
      <c r="L2" s="13"/>
      <c r="M2" s="13"/>
      <c r="O2" s="13" t="s">
        <v>22</v>
      </c>
      <c r="P2" s="13"/>
      <c r="Q2" s="13"/>
      <c r="R2" s="13"/>
      <c r="S2" s="13"/>
      <c r="T2" s="13"/>
      <c r="U2" s="13"/>
      <c r="V2" s="13"/>
    </row>
    <row r="3" spans="1:22" ht="15" x14ac:dyDescent="0.25">
      <c r="A3" s="13"/>
      <c r="B3" s="13" t="s">
        <v>6</v>
      </c>
      <c r="C3" s="13" t="s">
        <v>9</v>
      </c>
      <c r="D3" s="13" t="s">
        <v>7</v>
      </c>
      <c r="E3" s="13" t="s">
        <v>8</v>
      </c>
      <c r="F3" s="13" t="s">
        <v>20</v>
      </c>
      <c r="G3" s="13"/>
      <c r="H3" s="13" t="s">
        <v>6</v>
      </c>
      <c r="I3" s="13" t="s">
        <v>9</v>
      </c>
      <c r="J3" s="13" t="s">
        <v>7</v>
      </c>
      <c r="K3" s="13" t="s">
        <v>8</v>
      </c>
      <c r="L3" s="13" t="s">
        <v>20</v>
      </c>
      <c r="M3" s="13" t="s">
        <v>19</v>
      </c>
      <c r="N3" s="13"/>
      <c r="O3" s="13" t="s">
        <v>6</v>
      </c>
      <c r="P3" s="13" t="s">
        <v>9</v>
      </c>
      <c r="Q3" s="13" t="s">
        <v>7</v>
      </c>
      <c r="R3" s="13" t="s">
        <v>8</v>
      </c>
      <c r="S3" s="13" t="s">
        <v>20</v>
      </c>
      <c r="T3" s="13"/>
      <c r="U3" s="13"/>
      <c r="V3" s="13"/>
    </row>
    <row r="4" spans="1:22" ht="15" x14ac:dyDescent="0.25">
      <c r="A4" s="13">
        <v>2013</v>
      </c>
      <c r="B4" s="21">
        <v>22617758.299999997</v>
      </c>
      <c r="C4" s="21">
        <v>9756707.0999999959</v>
      </c>
      <c r="D4" s="21">
        <v>1628189.5</v>
      </c>
      <c r="E4" s="21">
        <v>7152476.5999999996</v>
      </c>
      <c r="F4" s="13"/>
      <c r="G4" s="13"/>
      <c r="H4" s="21">
        <v>12288.999999999998</v>
      </c>
      <c r="I4" s="21">
        <v>2633.6000000000013</v>
      </c>
      <c r="J4" s="21">
        <v>859.0999999999998</v>
      </c>
      <c r="K4" s="13">
        <v>7410.9999999999982</v>
      </c>
      <c r="L4" s="13"/>
      <c r="M4" s="21">
        <f>H4-SUM(I4:L4)</f>
        <v>1385.2999999999993</v>
      </c>
      <c r="N4" s="13"/>
      <c r="O4" s="21">
        <f>B4/H4</f>
        <v>1840.4881031817072</v>
      </c>
      <c r="P4" s="21">
        <f>C4/I4</f>
        <v>3704.7034857229614</v>
      </c>
      <c r="Q4" s="21">
        <f>D4/J4</f>
        <v>1895.2269817250615</v>
      </c>
      <c r="R4" s="21">
        <f>E4/K4</f>
        <v>965.11625961408731</v>
      </c>
      <c r="S4" s="13"/>
      <c r="T4" s="13"/>
      <c r="U4" s="13"/>
      <c r="V4" s="13"/>
    </row>
    <row r="5" spans="1:22" ht="15" x14ac:dyDescent="0.25">
      <c r="A5" s="13">
        <v>2014</v>
      </c>
      <c r="B5" s="21">
        <v>29203964</v>
      </c>
      <c r="C5" s="21">
        <v>10670962</v>
      </c>
      <c r="D5" s="21">
        <v>8218201</v>
      </c>
      <c r="E5" s="21">
        <v>9422222</v>
      </c>
      <c r="F5" s="13"/>
      <c r="G5" s="13"/>
      <c r="H5" s="21">
        <v>17619</v>
      </c>
      <c r="I5" s="21">
        <v>3056</v>
      </c>
      <c r="J5" s="13">
        <v>4686</v>
      </c>
      <c r="K5" s="13">
        <v>9267</v>
      </c>
      <c r="L5" s="13"/>
      <c r="M5" s="21">
        <f t="shared" ref="M5:M11" si="0">H5-SUM(I5:L5)</f>
        <v>610</v>
      </c>
      <c r="N5" s="13"/>
      <c r="O5" s="21">
        <f t="shared" ref="O5:O11" si="1">B5/H5</f>
        <v>1657.5267608831375</v>
      </c>
      <c r="P5" s="21">
        <f t="shared" ref="P5:P11" si="2">C5/I5</f>
        <v>3491.8069371727747</v>
      </c>
      <c r="Q5" s="21">
        <f t="shared" ref="Q5:Q11" si="3">D5/J5</f>
        <v>1753.777422108408</v>
      </c>
      <c r="R5" s="21">
        <f t="shared" ref="R5:R11" si="4">E5/K5</f>
        <v>1016.7499730225531</v>
      </c>
      <c r="S5" s="13"/>
      <c r="T5" s="13"/>
      <c r="U5" s="13"/>
      <c r="V5" s="13"/>
    </row>
    <row r="6" spans="1:22" ht="15" x14ac:dyDescent="0.25">
      <c r="A6" s="13">
        <v>2015</v>
      </c>
      <c r="B6" s="21">
        <v>28313169</v>
      </c>
      <c r="C6" s="21">
        <v>9324095</v>
      </c>
      <c r="D6" s="21">
        <v>13395684</v>
      </c>
      <c r="E6" s="21">
        <v>5318957</v>
      </c>
      <c r="F6" s="13">
        <v>116056</v>
      </c>
      <c r="G6" s="13"/>
      <c r="H6" s="21">
        <v>18132</v>
      </c>
      <c r="I6" s="21">
        <v>3192</v>
      </c>
      <c r="J6" s="13">
        <v>8064</v>
      </c>
      <c r="K6" s="13">
        <v>6549</v>
      </c>
      <c r="L6" s="13">
        <v>127</v>
      </c>
      <c r="M6" s="21">
        <f t="shared" si="0"/>
        <v>200</v>
      </c>
      <c r="N6" s="13"/>
      <c r="O6" s="21">
        <f t="shared" si="1"/>
        <v>1561.5028127068167</v>
      </c>
      <c r="P6" s="21">
        <f t="shared" si="2"/>
        <v>2921.0823934837094</v>
      </c>
      <c r="Q6" s="21">
        <f t="shared" si="3"/>
        <v>1661.171130952381</v>
      </c>
      <c r="R6" s="21">
        <f t="shared" si="4"/>
        <v>812.17850053443271</v>
      </c>
      <c r="S6" s="21">
        <f>F6/L6</f>
        <v>913.82677165354335</v>
      </c>
      <c r="T6" s="13"/>
      <c r="U6" s="13"/>
      <c r="V6" s="13"/>
    </row>
    <row r="7" spans="1:22" ht="15" x14ac:dyDescent="0.25">
      <c r="A7" s="13">
        <v>2016</v>
      </c>
      <c r="B7" s="21">
        <v>43526594</v>
      </c>
      <c r="C7" s="21">
        <v>19537482</v>
      </c>
      <c r="D7" s="21">
        <v>14269517</v>
      </c>
      <c r="E7" s="21">
        <v>7109675</v>
      </c>
      <c r="F7" s="13">
        <v>346716</v>
      </c>
      <c r="G7" s="13"/>
      <c r="H7" s="21">
        <v>25416</v>
      </c>
      <c r="I7" s="21">
        <v>8026</v>
      </c>
      <c r="J7" s="13">
        <v>8754</v>
      </c>
      <c r="K7" s="13">
        <v>7942</v>
      </c>
      <c r="L7" s="13">
        <v>197</v>
      </c>
      <c r="M7" s="21">
        <f t="shared" si="0"/>
        <v>497</v>
      </c>
      <c r="N7" s="13"/>
      <c r="O7" s="21">
        <f t="shared" si="1"/>
        <v>1712.5666509285491</v>
      </c>
      <c r="P7" s="21">
        <f t="shared" si="2"/>
        <v>2434.2738599551458</v>
      </c>
      <c r="Q7" s="21">
        <f t="shared" si="3"/>
        <v>1630.0567740461504</v>
      </c>
      <c r="R7" s="21">
        <f t="shared" si="4"/>
        <v>895.19957189624779</v>
      </c>
      <c r="S7" s="21">
        <f t="shared" ref="S7:S11" si="5">F7/L7</f>
        <v>1759.979695431472</v>
      </c>
      <c r="T7" s="13"/>
      <c r="U7" s="13"/>
      <c r="V7" s="13"/>
    </row>
    <row r="8" spans="1:22" ht="15" x14ac:dyDescent="0.25">
      <c r="A8" s="13">
        <v>2017</v>
      </c>
      <c r="B8" s="21">
        <v>31816302</v>
      </c>
      <c r="C8" s="21">
        <v>11853826</v>
      </c>
      <c r="D8" s="21">
        <v>9600369</v>
      </c>
      <c r="E8" s="21">
        <v>9683318</v>
      </c>
      <c r="F8" s="13">
        <v>314493</v>
      </c>
      <c r="G8" s="13"/>
      <c r="H8" s="21">
        <v>21628</v>
      </c>
      <c r="I8" s="21">
        <v>5059</v>
      </c>
      <c r="J8" s="13">
        <v>5828</v>
      </c>
      <c r="K8" s="13">
        <v>10531</v>
      </c>
      <c r="L8" s="13">
        <v>76</v>
      </c>
      <c r="M8" s="21">
        <f t="shared" si="0"/>
        <v>134</v>
      </c>
      <c r="N8" s="13"/>
      <c r="O8" s="21">
        <f t="shared" si="1"/>
        <v>1471.0700018494545</v>
      </c>
      <c r="P8" s="21">
        <f t="shared" si="2"/>
        <v>2343.1164261711801</v>
      </c>
      <c r="Q8" s="21">
        <f t="shared" si="3"/>
        <v>1647.2836307481125</v>
      </c>
      <c r="R8" s="21">
        <f t="shared" si="4"/>
        <v>919.5060298167316</v>
      </c>
      <c r="S8" s="21">
        <f t="shared" si="5"/>
        <v>4138.0657894736842</v>
      </c>
      <c r="T8" s="13"/>
      <c r="U8" s="13"/>
      <c r="V8" s="13"/>
    </row>
    <row r="9" spans="1:22" ht="15" x14ac:dyDescent="0.25">
      <c r="A9" s="13">
        <v>2018</v>
      </c>
      <c r="B9" s="21">
        <v>34646477</v>
      </c>
      <c r="C9" s="21">
        <v>9027082</v>
      </c>
      <c r="D9" s="21">
        <v>9503260</v>
      </c>
      <c r="E9" s="21">
        <v>15839540</v>
      </c>
      <c r="F9" s="13">
        <v>247459</v>
      </c>
      <c r="G9" s="13"/>
      <c r="H9" s="21">
        <v>30923</v>
      </c>
      <c r="I9" s="21">
        <v>4886</v>
      </c>
      <c r="J9" s="13">
        <v>6875</v>
      </c>
      <c r="K9" s="13">
        <v>18920</v>
      </c>
      <c r="L9" s="13">
        <v>200</v>
      </c>
      <c r="M9" s="21">
        <f t="shared" si="0"/>
        <v>42</v>
      </c>
      <c r="N9" s="13"/>
      <c r="O9" s="21">
        <f t="shared" si="1"/>
        <v>1120.4112472916599</v>
      </c>
      <c r="P9" s="21">
        <f t="shared" si="2"/>
        <v>1847.5403192795743</v>
      </c>
      <c r="Q9" s="21">
        <f t="shared" si="3"/>
        <v>1382.2923636363637</v>
      </c>
      <c r="R9" s="21">
        <f t="shared" si="4"/>
        <v>837.18498942917552</v>
      </c>
      <c r="S9" s="21">
        <f t="shared" si="5"/>
        <v>1237.2950000000001</v>
      </c>
      <c r="T9" s="13"/>
      <c r="U9" s="13"/>
      <c r="V9" s="13"/>
    </row>
    <row r="10" spans="1:22" ht="15" x14ac:dyDescent="0.25">
      <c r="A10" s="13">
        <v>2019</v>
      </c>
      <c r="B10" s="21">
        <v>32954677</v>
      </c>
      <c r="C10" s="21">
        <v>9860418</v>
      </c>
      <c r="D10" s="21">
        <v>13389697</v>
      </c>
      <c r="E10" s="21">
        <v>8702033</v>
      </c>
      <c r="F10" s="13">
        <v>451270</v>
      </c>
      <c r="G10" s="13"/>
      <c r="H10" s="21">
        <v>23562</v>
      </c>
      <c r="I10" s="21">
        <v>5490</v>
      </c>
      <c r="J10" s="13">
        <v>9626</v>
      </c>
      <c r="K10" s="13">
        <v>8075</v>
      </c>
      <c r="L10" s="13">
        <v>152</v>
      </c>
      <c r="M10" s="21">
        <f t="shared" si="0"/>
        <v>219</v>
      </c>
      <c r="N10" s="13"/>
      <c r="O10" s="21">
        <f t="shared" si="1"/>
        <v>1398.636660724896</v>
      </c>
      <c r="P10" s="21">
        <f t="shared" si="2"/>
        <v>1796.0688524590164</v>
      </c>
      <c r="Q10" s="21">
        <f t="shared" si="3"/>
        <v>1390.9928319135674</v>
      </c>
      <c r="R10" s="21">
        <f t="shared" si="4"/>
        <v>1077.6511455108359</v>
      </c>
      <c r="S10" s="21">
        <f t="shared" si="5"/>
        <v>2968.8815789473683</v>
      </c>
      <c r="T10" s="13"/>
      <c r="U10" s="13"/>
      <c r="V10" s="13"/>
    </row>
    <row r="11" spans="1:22" ht="15" x14ac:dyDescent="0.25">
      <c r="A11" s="13">
        <v>2020</v>
      </c>
      <c r="B11" s="21">
        <v>46279612</v>
      </c>
      <c r="C11" s="21">
        <v>17210678</v>
      </c>
      <c r="D11" s="21">
        <v>22140254</v>
      </c>
      <c r="E11" s="21">
        <v>6090503</v>
      </c>
      <c r="F11" s="13">
        <v>372778</v>
      </c>
      <c r="G11" s="13"/>
      <c r="H11" s="21">
        <v>31397</v>
      </c>
      <c r="I11" s="21">
        <v>10401</v>
      </c>
      <c r="J11" s="13">
        <v>14781</v>
      </c>
      <c r="K11" s="13">
        <v>5456</v>
      </c>
      <c r="L11" s="13">
        <v>492</v>
      </c>
      <c r="M11" s="21">
        <f t="shared" si="0"/>
        <v>267</v>
      </c>
      <c r="N11" s="13"/>
      <c r="O11" s="21">
        <f t="shared" si="1"/>
        <v>1474.0138229767176</v>
      </c>
      <c r="P11" s="21">
        <f t="shared" si="2"/>
        <v>1654.7137775213921</v>
      </c>
      <c r="Q11" s="21">
        <f t="shared" si="3"/>
        <v>1497.8860699546715</v>
      </c>
      <c r="R11" s="21">
        <f t="shared" si="4"/>
        <v>1116.2945381231671</v>
      </c>
      <c r="S11" s="21">
        <f t="shared" si="5"/>
        <v>757.67886178861784</v>
      </c>
      <c r="T11" s="13"/>
      <c r="U11" s="13"/>
      <c r="V11" s="13"/>
    </row>
    <row r="12" spans="1:22" ht="15" x14ac:dyDescent="0.25">
      <c r="A12" s="13"/>
      <c r="B12" s="21"/>
      <c r="C12" s="21"/>
      <c r="D12" s="21"/>
      <c r="E12" s="21"/>
      <c r="F12" s="13"/>
      <c r="G12" s="13"/>
      <c r="H12" s="21"/>
      <c r="I12" s="21"/>
      <c r="J12" s="13"/>
      <c r="K12" s="13"/>
      <c r="L12" s="13"/>
      <c r="M12" s="21"/>
      <c r="N12" s="13"/>
      <c r="O12" s="21"/>
      <c r="P12" s="21"/>
      <c r="Q12" s="21"/>
      <c r="R12" s="21"/>
      <c r="S12" s="21"/>
      <c r="T12" s="13"/>
      <c r="U12" s="13"/>
      <c r="V12" s="13"/>
    </row>
    <row r="13" spans="1:22" ht="15" x14ac:dyDescent="0.25">
      <c r="A13" s="13"/>
      <c r="B13" s="13"/>
      <c r="C13" s="13" t="s">
        <v>9</v>
      </c>
      <c r="D13" s="13" t="s">
        <v>7</v>
      </c>
      <c r="E13" s="13" t="s">
        <v>8</v>
      </c>
      <c r="F13" s="13" t="s">
        <v>19</v>
      </c>
      <c r="G13" s="13"/>
      <c r="H13" s="13"/>
      <c r="I13" s="13"/>
      <c r="J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</row>
    <row r="14" spans="1:22" ht="15" x14ac:dyDescent="0.25">
      <c r="A14" s="13">
        <v>2013</v>
      </c>
      <c r="B14" s="22">
        <f>B4/1000000</f>
        <v>22.617758299999998</v>
      </c>
      <c r="C14" s="22">
        <f t="shared" ref="C14:E14" si="6">C4/1000000</f>
        <v>9.7567070999999963</v>
      </c>
      <c r="D14" s="22">
        <f t="shared" si="6"/>
        <v>1.6281895</v>
      </c>
      <c r="E14" s="22">
        <f t="shared" si="6"/>
        <v>7.1524766</v>
      </c>
      <c r="F14" s="22">
        <f>B14-SUM(C14:E14)</f>
        <v>4.0803851000000009</v>
      </c>
      <c r="G14" s="13"/>
      <c r="H14" s="22">
        <f>100*((H5/H4)-1)</f>
        <v>43.37212140939053</v>
      </c>
      <c r="I14" s="22">
        <f t="shared" ref="I14:K14" si="7">100*((I5/I4)-1)</f>
        <v>16.038882138517565</v>
      </c>
      <c r="J14" s="22">
        <f t="shared" si="7"/>
        <v>445.45454545454561</v>
      </c>
      <c r="K14" s="22">
        <f t="shared" si="7"/>
        <v>25.043853730940533</v>
      </c>
      <c r="L14" s="22"/>
      <c r="M14" s="22"/>
      <c r="N14" s="13"/>
      <c r="O14" s="22">
        <f>100*((O5/O4)-1)</f>
        <v>-9.9409141511036641</v>
      </c>
      <c r="P14" s="22">
        <f t="shared" ref="P14:R14" si="8">100*((P5/P4)-1)</f>
        <v>-5.7466555520742428</v>
      </c>
      <c r="Q14" s="22">
        <f t="shared" si="8"/>
        <v>-7.463462739851046</v>
      </c>
      <c r="R14" s="22">
        <f t="shared" si="8"/>
        <v>5.349999328486299</v>
      </c>
      <c r="S14" s="22"/>
      <c r="T14" s="13"/>
      <c r="U14" s="13"/>
      <c r="V14" s="13"/>
    </row>
    <row r="15" spans="1:22" ht="15" x14ac:dyDescent="0.25">
      <c r="A15" s="13">
        <v>2014</v>
      </c>
      <c r="B15" s="22">
        <f>B5/1000000</f>
        <v>29.203963999999999</v>
      </c>
      <c r="C15" s="22">
        <f>C5/1000000</f>
        <v>10.670961999999999</v>
      </c>
      <c r="D15" s="22">
        <f>D5/1000000</f>
        <v>8.2182010000000005</v>
      </c>
      <c r="E15" s="22">
        <f>E5/1000000</f>
        <v>9.4222219999999997</v>
      </c>
      <c r="F15" s="22">
        <f t="shared" ref="F15:F21" si="9">B15-SUM(C15:E15)</f>
        <v>0.89257899999999779</v>
      </c>
      <c r="G15" s="13"/>
      <c r="H15" s="22">
        <f>100*((H6/H5)-1)</f>
        <v>2.9116294908905216</v>
      </c>
      <c r="I15" s="22">
        <f>100*((I6/I5)-1)</f>
        <v>4.4502617801047029</v>
      </c>
      <c r="J15" s="22">
        <f>100*((J6/J5)-1)</f>
        <v>72.087067861715752</v>
      </c>
      <c r="K15" s="22">
        <f>100*((K6/K5)-1)</f>
        <v>-29.329880220135962</v>
      </c>
      <c r="L15" s="22"/>
      <c r="M15" s="22"/>
      <c r="N15" s="13"/>
      <c r="O15" s="22">
        <f t="shared" ref="O15:R15" si="10">100*((O6/O5)-1)</f>
        <v>-5.7932065075775192</v>
      </c>
      <c r="P15" s="22">
        <f t="shared" si="10"/>
        <v>-16.344676379822019</v>
      </c>
      <c r="Q15" s="22">
        <f t="shared" si="10"/>
        <v>-5.2803902016650976</v>
      </c>
      <c r="R15" s="22">
        <f t="shared" si="10"/>
        <v>-20.120135521614881</v>
      </c>
      <c r="S15" s="22"/>
      <c r="T15" s="13"/>
      <c r="U15" s="13"/>
      <c r="V15" s="13"/>
    </row>
    <row r="16" spans="1:22" ht="15" x14ac:dyDescent="0.25">
      <c r="A16" s="13">
        <v>2015</v>
      </c>
      <c r="B16" s="22">
        <f>B6/1000000</f>
        <v>28.313168999999998</v>
      </c>
      <c r="C16" s="22">
        <f>C6/1000000</f>
        <v>9.3240949999999998</v>
      </c>
      <c r="D16" s="22">
        <f>D6/1000000</f>
        <v>13.395683999999999</v>
      </c>
      <c r="E16" s="22">
        <f>E6/1000000</f>
        <v>5.3189570000000002</v>
      </c>
      <c r="F16" s="22">
        <f t="shared" si="9"/>
        <v>0.27443299999999837</v>
      </c>
      <c r="G16" s="13"/>
      <c r="H16" s="22">
        <f>100*((H7/H6)-1)</f>
        <v>40.172071475843808</v>
      </c>
      <c r="I16" s="22">
        <f>100*((I7/I6)-1)</f>
        <v>151.44110275689223</v>
      </c>
      <c r="J16" s="22">
        <f>100*((J7/J6)-1)</f>
        <v>8.5565476190476275</v>
      </c>
      <c r="K16" s="22">
        <f>100*((K7/K6)-1)</f>
        <v>21.270422965338209</v>
      </c>
      <c r="L16" s="22">
        <f t="shared" ref="L16" si="11">100*((L7/L6)-1)</f>
        <v>55.11811023622046</v>
      </c>
      <c r="M16" s="22"/>
      <c r="N16" s="13"/>
      <c r="O16" s="22">
        <f>100*((O7/O6)-1)</f>
        <v>9.6742597574875902</v>
      </c>
      <c r="P16" s="22">
        <f>100*((P7/P6)-1)</f>
        <v>-16.665347564811118</v>
      </c>
      <c r="Q16" s="22">
        <f>100*((Q7/Q6)-1)</f>
        <v>-1.8730374207979517</v>
      </c>
      <c r="R16" s="22">
        <f>100*((R7/R6)-1)</f>
        <v>10.222022782822403</v>
      </c>
      <c r="S16" s="22">
        <f>100*((S7/S6)-1)</f>
        <v>92.594455538530468</v>
      </c>
      <c r="T16" s="13"/>
      <c r="U16" s="13"/>
      <c r="V16" s="13"/>
    </row>
    <row r="17" spans="1:22" ht="15" x14ac:dyDescent="0.25">
      <c r="A17" s="13">
        <v>2016</v>
      </c>
      <c r="B17" s="22">
        <f>B7/1000000</f>
        <v>43.526594000000003</v>
      </c>
      <c r="C17" s="22">
        <f>C7/1000000</f>
        <v>19.537482000000001</v>
      </c>
      <c r="D17" s="22">
        <f>D7/1000000</f>
        <v>14.269517</v>
      </c>
      <c r="E17" s="22">
        <f>E7/1000000</f>
        <v>7.1096750000000002</v>
      </c>
      <c r="F17" s="22">
        <f t="shared" si="9"/>
        <v>2.6099199999999954</v>
      </c>
      <c r="G17" s="13"/>
      <c r="H17" s="22">
        <f>100*((H8/H7)-1)</f>
        <v>-14.903997481901165</v>
      </c>
      <c r="I17" s="22">
        <f>100*((I8/I7)-1)</f>
        <v>-36.967356092698736</v>
      </c>
      <c r="J17" s="22">
        <f>100*((J8/J7)-1)</f>
        <v>-33.424720127941512</v>
      </c>
      <c r="K17" s="22">
        <f>100*((K8/K7)-1)</f>
        <v>32.598841601611682</v>
      </c>
      <c r="L17" s="22">
        <f t="shared" ref="L17" si="12">100*((L8/L7)-1)</f>
        <v>-61.421319796954307</v>
      </c>
      <c r="M17" s="22"/>
      <c r="N17" s="13"/>
      <c r="O17" s="22">
        <f t="shared" ref="O17:R17" si="13">100*((O8/O7)-1)</f>
        <v>-14.101445275029489</v>
      </c>
      <c r="P17" s="22">
        <f t="shared" si="13"/>
        <v>-3.7447484970177247</v>
      </c>
      <c r="Q17" s="22">
        <f t="shared" si="13"/>
        <v>1.056825564375985</v>
      </c>
      <c r="R17" s="22">
        <f t="shared" si="13"/>
        <v>2.7151999044187303</v>
      </c>
      <c r="S17" s="22">
        <f>100*((S8/S7)-1)</f>
        <v>135.12008690868487</v>
      </c>
      <c r="T17" s="13"/>
      <c r="U17" s="13"/>
      <c r="V17" s="13"/>
    </row>
    <row r="18" spans="1:22" ht="15" x14ac:dyDescent="0.25">
      <c r="A18" s="13">
        <v>2017</v>
      </c>
      <c r="B18" s="22">
        <f>B8/1000000</f>
        <v>31.816302</v>
      </c>
      <c r="C18" s="22">
        <f>C8/1000000</f>
        <v>11.853826</v>
      </c>
      <c r="D18" s="22">
        <f>D8/1000000</f>
        <v>9.6003690000000006</v>
      </c>
      <c r="E18" s="22">
        <f>E8/1000000</f>
        <v>9.6833179999999999</v>
      </c>
      <c r="F18" s="22">
        <f t="shared" si="9"/>
        <v>0.67878900000000186</v>
      </c>
      <c r="G18" s="13"/>
      <c r="H18" s="22">
        <f>100*((H9/H8)-1)</f>
        <v>42.976696874422046</v>
      </c>
      <c r="I18" s="22">
        <f>100*((I9/I8)-1)</f>
        <v>-3.419648151808663</v>
      </c>
      <c r="J18" s="22">
        <f>100*((J9/J8)-1)</f>
        <v>17.964996568291003</v>
      </c>
      <c r="K18" s="22">
        <f>100*((K9/K8)-1)</f>
        <v>79.660051277181651</v>
      </c>
      <c r="L18" s="22">
        <f t="shared" ref="L18" si="14">100*((L9/L8)-1)</f>
        <v>163.15789473684214</v>
      </c>
      <c r="M18" s="22"/>
      <c r="N18" s="13"/>
      <c r="O18" s="22">
        <f t="shared" ref="O18:R18" si="15">100*((O9/O8)-1)</f>
        <v>-23.836986283245555</v>
      </c>
      <c r="P18" s="22">
        <f t="shared" si="15"/>
        <v>-21.150298011499689</v>
      </c>
      <c r="Q18" s="22">
        <f t="shared" si="15"/>
        <v>-16.086559847098293</v>
      </c>
      <c r="R18" s="22">
        <f t="shared" si="15"/>
        <v>-8.9527461178219419</v>
      </c>
      <c r="S18" s="22">
        <f>100*((S9/S8)-1)</f>
        <v>-70.099677894261546</v>
      </c>
      <c r="T18" s="13"/>
      <c r="U18" s="13"/>
      <c r="V18" s="13"/>
    </row>
    <row r="19" spans="1:22" ht="15" x14ac:dyDescent="0.25">
      <c r="A19" s="13">
        <v>2018</v>
      </c>
      <c r="B19" s="22">
        <f>B9/1000000</f>
        <v>34.646476999999997</v>
      </c>
      <c r="C19" s="22">
        <f>C9/1000000</f>
        <v>9.0270820000000001</v>
      </c>
      <c r="D19" s="22">
        <f>D9/1000000</f>
        <v>9.5032599999999992</v>
      </c>
      <c r="E19" s="22">
        <f>E9/1000000</f>
        <v>15.83954</v>
      </c>
      <c r="F19" s="22">
        <f t="shared" si="9"/>
        <v>0.27659500000000037</v>
      </c>
      <c r="G19" s="13"/>
      <c r="H19" s="22">
        <f>100*((H10/H9)-1)</f>
        <v>-23.804288070368329</v>
      </c>
      <c r="I19" s="22">
        <f>100*((I10/I9)-1)</f>
        <v>12.361850184199753</v>
      </c>
      <c r="J19" s="22">
        <f>100*((J10/J9)-1)</f>
        <v>40.014545454545456</v>
      </c>
      <c r="K19" s="22">
        <f>100*((K10/K9)-1)</f>
        <v>-57.32029598308668</v>
      </c>
      <c r="L19" s="22">
        <f t="shared" ref="L19" si="16">100*((L10/L9)-1)</f>
        <v>-24</v>
      </c>
      <c r="M19" s="22"/>
      <c r="N19" s="13"/>
      <c r="O19" s="22">
        <f t="shared" ref="O19:R19" si="17">100*((O10/O9)-1)</f>
        <v>24.832436670533518</v>
      </c>
      <c r="P19" s="22">
        <f t="shared" si="17"/>
        <v>-2.785945523539568</v>
      </c>
      <c r="Q19" s="22">
        <f t="shared" si="17"/>
        <v>0.62942316011322941</v>
      </c>
      <c r="R19" s="22">
        <f t="shared" si="17"/>
        <v>28.723180553633586</v>
      </c>
      <c r="S19" s="22">
        <f>100*((S10/S9)-1)</f>
        <v>139.94937173005374</v>
      </c>
      <c r="T19" s="13"/>
      <c r="U19" s="13"/>
      <c r="V19" s="13"/>
    </row>
    <row r="20" spans="1:22" ht="15" x14ac:dyDescent="0.25">
      <c r="A20" s="13">
        <v>2019</v>
      </c>
      <c r="B20" s="22">
        <f>B10/1000000</f>
        <v>32.954676999999997</v>
      </c>
      <c r="C20" s="22">
        <f>C10/1000000</f>
        <v>9.8604179999999992</v>
      </c>
      <c r="D20" s="22">
        <f>D10/1000000</f>
        <v>13.389697</v>
      </c>
      <c r="E20" s="22">
        <f>E10/1000000</f>
        <v>8.7020330000000001</v>
      </c>
      <c r="F20" s="22">
        <f t="shared" si="9"/>
        <v>1.0025289999999956</v>
      </c>
      <c r="G20" s="13"/>
      <c r="H20" s="22">
        <f>100*((H11/H10)-1)</f>
        <v>33.252695017400889</v>
      </c>
      <c r="I20" s="22">
        <f>100*((I11/I10)-1)</f>
        <v>89.453551912568301</v>
      </c>
      <c r="J20" s="22">
        <f>100*((J11/J10)-1)</f>
        <v>53.552877623104102</v>
      </c>
      <c r="K20" s="22">
        <f>100*((K11/K10)-1)</f>
        <v>-32.433436532507741</v>
      </c>
      <c r="L20" s="22">
        <f t="shared" ref="L20" si="18">100*((L11/L10)-1)</f>
        <v>223.68421052631581</v>
      </c>
      <c r="M20" s="22"/>
      <c r="N20" s="13"/>
      <c r="O20" s="22">
        <f t="shared" ref="O20:R20" si="19">100*((O11/O10)-1)</f>
        <v>5.3893312229320811</v>
      </c>
      <c r="P20" s="22">
        <f t="shared" si="19"/>
        <v>-7.8702481112621907</v>
      </c>
      <c r="Q20" s="22">
        <f t="shared" si="19"/>
        <v>7.6846720981338601</v>
      </c>
      <c r="R20" s="22">
        <f t="shared" si="19"/>
        <v>3.5858907377686711</v>
      </c>
      <c r="S20" s="22">
        <f>100*((S11/S10)-1)</f>
        <v>-74.479316818784781</v>
      </c>
      <c r="T20" s="13"/>
      <c r="U20" s="13"/>
      <c r="V20" s="13"/>
    </row>
    <row r="21" spans="1:22" ht="15" x14ac:dyDescent="0.25">
      <c r="A21" s="13">
        <v>2020</v>
      </c>
      <c r="B21" s="22">
        <f>B11/1000000</f>
        <v>46.279612</v>
      </c>
      <c r="C21" s="22">
        <f>C11/1000000</f>
        <v>17.210678000000001</v>
      </c>
      <c r="D21" s="22">
        <f>D11/1000000</f>
        <v>22.140253999999999</v>
      </c>
      <c r="E21" s="22">
        <f>E11/1000000</f>
        <v>6.090503</v>
      </c>
      <c r="F21" s="22">
        <f t="shared" si="9"/>
        <v>0.83817700000000173</v>
      </c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</row>
    <row r="22" spans="1:22" ht="15" x14ac:dyDescent="0.25">
      <c r="A22" s="13"/>
      <c r="B22" s="13"/>
      <c r="C22" s="13"/>
      <c r="D22" s="13"/>
      <c r="E22" s="13"/>
      <c r="F22" s="13"/>
      <c r="G22" s="13"/>
      <c r="H22" s="22">
        <f>AVERAGE(H14:H20)</f>
        <v>17.710989816525473</v>
      </c>
      <c r="I22" s="22">
        <f t="shared" ref="I22:L22" si="20">AVERAGE(I14:I20)</f>
        <v>33.336949218253594</v>
      </c>
      <c r="J22" s="22">
        <f t="shared" si="20"/>
        <v>86.315122921901164</v>
      </c>
      <c r="K22" s="22">
        <f t="shared" si="20"/>
        <v>5.6413652627630979</v>
      </c>
      <c r="L22" s="22">
        <f t="shared" si="20"/>
        <v>71.307779140484826</v>
      </c>
      <c r="M22" s="22"/>
      <c r="N22" s="13"/>
      <c r="O22" s="22">
        <f>AVERAGE(O14:O20)</f>
        <v>-1.9680749380004339</v>
      </c>
      <c r="P22" s="22">
        <f t="shared" ref="P22:S22" si="21">AVERAGE(P14:P20)</f>
        <v>-10.615417091432363</v>
      </c>
      <c r="Q22" s="22">
        <f t="shared" si="21"/>
        <v>-3.0475041981127591</v>
      </c>
      <c r="R22" s="22">
        <f t="shared" si="21"/>
        <v>3.0747730953846957</v>
      </c>
      <c r="S22" s="22">
        <f t="shared" si="21"/>
        <v>44.616983892844544</v>
      </c>
      <c r="T22" s="13"/>
      <c r="U22" s="13"/>
      <c r="V22" s="13"/>
    </row>
    <row r="23" spans="1:22" ht="15" x14ac:dyDescent="0.25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</row>
    <row r="24" spans="1:22" ht="15" x14ac:dyDescent="0.25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</row>
    <row r="25" spans="1:22" ht="15" x14ac:dyDescent="0.25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</row>
    <row r="26" spans="1:22" ht="15" x14ac:dyDescent="0.25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</row>
    <row r="27" spans="1:22" ht="15" x14ac:dyDescent="0.25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</row>
    <row r="28" spans="1:22" ht="15" x14ac:dyDescent="0.25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</row>
    <row r="29" spans="1:22" ht="15" x14ac:dyDescent="0.25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</row>
    <row r="30" spans="1:22" ht="15" x14ac:dyDescent="0.25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</row>
    <row r="31" spans="1:22" ht="15" x14ac:dyDescent="0.25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</row>
    <row r="32" spans="1:22" ht="15" x14ac:dyDescent="0.25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</row>
    <row r="33" spans="1:22" ht="15" x14ac:dyDescent="0.25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</row>
    <row r="34" spans="1:22" ht="15" x14ac:dyDescent="0.25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</row>
    <row r="35" spans="1:22" ht="15" x14ac:dyDescent="0.25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</row>
    <row r="36" spans="1:22" ht="15" x14ac:dyDescent="0.25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</row>
    <row r="37" spans="1:22" ht="15" x14ac:dyDescent="0.25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</row>
    <row r="38" spans="1:22" ht="15" x14ac:dyDescent="0.25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</row>
    <row r="39" spans="1:22" ht="15" x14ac:dyDescent="0.25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</row>
    <row r="40" spans="1:22" ht="15" x14ac:dyDescent="0.25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</row>
  </sheetData>
  <pageMargins left="0.7" right="0.7" top="0.75" bottom="0.75" header="0.3" footer="0.3"/>
  <pageSetup orientation="portrait" r:id="rId1"/>
  <headerFooter>
    <oddHeader>&amp;L&amp;"Calibri"&amp;11&amp;K000000 NONCONFIDENTIAL // EXTERNAL&amp;1#_x000D_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raw</vt:lpstr>
      <vt:lpstr>columns</vt:lpstr>
      <vt:lpstr>charts</vt:lpstr>
    </vt:vector>
  </TitlesOfParts>
  <Company>EIA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Mey, Alexander</dc:creator>
  <cp:lastModifiedBy>Mehrotra, Neil</cp:lastModifiedBy>
  <cp:lastPrinted>2023-02-02T21:07:37Z</cp:lastPrinted>
  <dcterms:created xsi:type="dcterms:W3CDTF">2021-06-17T18:41:54Z</dcterms:created>
  <dcterms:modified xsi:type="dcterms:W3CDTF">2023-08-09T15:01:08Z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{6A3D881E-83EE-471F-BC02-E71C4167EDAA}</vt:lpwstr>
  </property>
  <property fmtid="{D5CDD505-2E9C-101B-9397-08002B2CF9AE}" pid="3" name="MSIP_Label_b51c2f0d-b3ff-4d77-9838-7b0e82bdd7ab_Enabled">
    <vt:lpwstr>true</vt:lpwstr>
  </property>
  <property fmtid="{D5CDD505-2E9C-101B-9397-08002B2CF9AE}" pid="4" name="MSIP_Label_b51c2f0d-b3ff-4d77-9838-7b0e82bdd7ab_SetDate">
    <vt:lpwstr>2023-08-09T15:00:07Z</vt:lpwstr>
  </property>
  <property fmtid="{D5CDD505-2E9C-101B-9397-08002B2CF9AE}" pid="5" name="MSIP_Label_b51c2f0d-b3ff-4d77-9838-7b0e82bdd7ab_Method">
    <vt:lpwstr>Privileged</vt:lpwstr>
  </property>
  <property fmtid="{D5CDD505-2E9C-101B-9397-08002B2CF9AE}" pid="6" name="MSIP_Label_b51c2f0d-b3ff-4d77-9838-7b0e82bdd7ab_Name">
    <vt:lpwstr>b51c2f0d-b3ff-4d77-9838-7b0e82bdd7ab</vt:lpwstr>
  </property>
  <property fmtid="{D5CDD505-2E9C-101B-9397-08002B2CF9AE}" pid="7" name="MSIP_Label_b51c2f0d-b3ff-4d77-9838-7b0e82bdd7ab_SiteId">
    <vt:lpwstr>b397c653-5b19-463f-b9fc-af658ded9128</vt:lpwstr>
  </property>
  <property fmtid="{D5CDD505-2E9C-101B-9397-08002B2CF9AE}" pid="8" name="MSIP_Label_b51c2f0d-b3ff-4d77-9838-7b0e82bdd7ab_ActionId">
    <vt:lpwstr>76ac904d-7255-4322-b358-a581bf6d3494</vt:lpwstr>
  </property>
  <property fmtid="{D5CDD505-2E9C-101B-9397-08002B2CF9AE}" pid="9" name="MSIP_Label_b51c2f0d-b3ff-4d77-9838-7b0e82bdd7ab_ContentBits">
    <vt:lpwstr>1</vt:lpwstr>
  </property>
</Properties>
</file>