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C439B11A-CA0A-47EB-8A23-B5689CBECE82}" xr6:coauthVersionLast="47" xr6:coauthVersionMax="47" xr10:uidLastSave="{00000000-0000-0000-0000-000000000000}"/>
  <bookViews>
    <workbookView xWindow="-40170" yWindow="1005" windowWidth="33915" windowHeight="21975" xr2:uid="{1016AE35-3DC2-4DA7-AD21-42193A34C860}"/>
  </bookViews>
  <sheets>
    <sheet name="data_1" sheetId="4" r:id="rId1"/>
    <sheet name="data_2" sheetId="5" r:id="rId2"/>
    <sheet name="summary_table" sheetId="6" r:id="rId3"/>
  </sheets>
  <externalReferences>
    <externalReference r:id="rId4"/>
  </externalReferences>
  <definedNames>
    <definedName name="_DLX1">#REF!</definedName>
    <definedName name="_DLX2.USE">#REF!</definedName>
    <definedName name="_DLX3.USE">#REF!</definedName>
    <definedName name="_DLX4.USE">data_2!$A$1:$M$4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6" l="1"/>
  <c r="I8" i="6"/>
  <c r="D98" i="5"/>
  <c r="G6" i="6" s="1"/>
  <c r="G11" i="6"/>
  <c r="G10" i="6"/>
  <c r="G9" i="6"/>
  <c r="G8" i="6"/>
  <c r="G7" i="6"/>
  <c r="L96" i="4"/>
  <c r="M96" i="4"/>
  <c r="N96" i="4"/>
  <c r="O96" i="4"/>
  <c r="P96" i="4"/>
  <c r="Q96" i="4"/>
  <c r="K96" i="4"/>
  <c r="E98" i="5"/>
  <c r="F5" i="6" s="1"/>
  <c r="F98" i="5"/>
  <c r="F6" i="6" s="1"/>
  <c r="G98" i="5"/>
  <c r="F7" i="6" s="1"/>
  <c r="H98" i="5"/>
  <c r="F9" i="6" s="1"/>
  <c r="I98" i="5"/>
  <c r="J98" i="5"/>
  <c r="K98" i="5"/>
  <c r="F8" i="6" s="1"/>
  <c r="L98" i="5"/>
  <c r="F10" i="6" s="1"/>
  <c r="M98" i="5"/>
  <c r="F11" i="6" s="1"/>
  <c r="C98" i="5"/>
  <c r="G5" i="6" s="1"/>
  <c r="B8" i="6"/>
  <c r="B11" i="6"/>
  <c r="B10" i="6"/>
  <c r="B9" i="6"/>
  <c r="B7" i="6"/>
  <c r="B98" i="5"/>
  <c r="B5" i="6" s="1"/>
  <c r="C96" i="4"/>
  <c r="D96" i="4"/>
  <c r="E96" i="4"/>
  <c r="F96" i="4"/>
  <c r="G96" i="4"/>
  <c r="H96" i="4"/>
  <c r="B96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U87" i="4"/>
  <c r="U88" i="4"/>
  <c r="U89" i="4"/>
  <c r="U90" i="4"/>
  <c r="U91" i="4"/>
  <c r="U92" i="4"/>
  <c r="U93" i="4"/>
  <c r="U94" i="4"/>
  <c r="U3" i="4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3" i="4"/>
  <c r="S4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90" i="4"/>
  <c r="S91" i="4"/>
  <c r="S92" i="4"/>
  <c r="S93" i="4"/>
  <c r="S94" i="4"/>
  <c r="S3" i="4"/>
  <c r="D11" i="6" l="1"/>
  <c r="D9" i="6"/>
  <c r="D10" i="6"/>
  <c r="D8" i="6"/>
  <c r="D7" i="6"/>
  <c r="B6" i="6"/>
  <c r="C10" i="6" l="1"/>
  <c r="D6" i="6"/>
  <c r="C8" i="6"/>
  <c r="C9" i="6"/>
  <c r="C7" i="6"/>
  <c r="C11" i="6"/>
</calcChain>
</file>

<file path=xl/sharedStrings.xml><?xml version="1.0" encoding="utf-8"?>
<sst xmlns="http://schemas.openxmlformats.org/spreadsheetml/2006/main" count="274" uniqueCount="242">
  <si>
    <t>Electrical transmission, distribution, and industrial apparatus</t>
  </si>
  <si>
    <t>Electrical equipment, n.e.c.</t>
  </si>
  <si>
    <t>Power Structures</t>
  </si>
  <si>
    <t>Electric Power Structures</t>
  </si>
  <si>
    <t xml:space="preserve"> </t>
  </si>
  <si>
    <t>Quarter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</si>
  <si>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</si>
  <si>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</si>
  <si>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</si>
  <si>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</si>
  <si>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</si>
  <si>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</si>
  <si>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</si>
  <si>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</si>
  <si>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</si>
  <si>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</si>
  <si>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</si>
  <si>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</si>
  <si>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</si>
  <si>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</si>
  <si>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</si>
  <si>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</si>
  <si>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</si>
  <si>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</si>
  <si>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</si>
  <si>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</si>
  <si>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</si>
  <si>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</si>
  <si>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</si>
  <si>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</si>
  <si>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</si>
  <si>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</si>
  <si>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</si>
  <si>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</si>
  <si>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</si>
  <si>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</si>
  <si>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</si>
  <si>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</si>
  <si>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</si>
  <si>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</si>
  <si>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</si>
  <si>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</si>
  <si>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</si>
  <si>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</si>
  <si>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</si>
  <si>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</si>
  <si>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</si>
  <si>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</si>
  <si>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</si>
  <si>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</si>
  <si>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</si>
  <si>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</si>
  <si>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</si>
  <si>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</si>
  <si>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</si>
  <si>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</si>
  <si>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</si>
  <si>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</si>
  <si>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</si>
  <si>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</si>
  <si>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</si>
  <si>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</si>
  <si>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</si>
  <si>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</si>
  <si>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</si>
  <si>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</si>
  <si>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</si>
  <si>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</si>
  <si>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</si>
  <si>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</si>
  <si>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</si>
  <si>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</si>
  <si>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</si>
  <si>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</si>
  <si>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</si>
  <si>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</si>
  <si>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</si>
  <si>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</si>
  <si>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</si>
  <si>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</si>
  <si>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</si>
  <si>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</si>
  <si>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</si>
  <si>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</si>
  <si>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</si>
  <si>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2019Q4</t>
  </si>
  <si>
    <t>2020Q1</t>
  </si>
  <si>
    <t>2020Q2</t>
  </si>
  <si>
    <t>2020Q3</t>
  </si>
  <si>
    <t>2020Q4</t>
  </si>
  <si>
    <t>2021Q1</t>
  </si>
  <si>
    <t>2021Q2</t>
  </si>
  <si>
    <t>2021Q3</t>
  </si>
  <si>
    <t>2021Q4</t>
  </si>
  <si>
    <t>2022Q1</t>
  </si>
  <si>
    <t>2022Q2</t>
  </si>
  <si>
    <t>2022Q3</t>
  </si>
  <si>
    <t>2022Q4</t>
  </si>
  <si>
    <t>Price Index</t>
  </si>
  <si>
    <t>Private Nonresidential Structures</t>
  </si>
  <si>
    <t>Equipment</t>
  </si>
  <si>
    <t>IPP</t>
  </si>
  <si>
    <t>Structures</t>
  </si>
  <si>
    <t>% of structures</t>
  </si>
  <si>
    <t>% of equipment</t>
  </si>
  <si>
    <t>% of BFI</t>
  </si>
  <si>
    <t>Nominal Investment ($ millions)</t>
  </si>
  <si>
    <t>GDP</t>
  </si>
  <si>
    <t>GDP@USNA</t>
  </si>
  <si>
    <t>JGDP@USNA</t>
  </si>
  <si>
    <t>GDPH@USNA</t>
  </si>
  <si>
    <t>FNSH@USNA</t>
  </si>
  <si>
    <t>FNEH@USNA</t>
  </si>
  <si>
    <t>FNPH@USNA</t>
  </si>
  <si>
    <t>FNH@USNA</t>
  </si>
  <si>
    <t>FNSPEZ@USNA</t>
  </si>
  <si>
    <t>FNSPZ@USNA</t>
  </si>
  <si>
    <t>FNEILZ@USNA</t>
  </si>
  <si>
    <t>FNEOLZ@USNA</t>
  </si>
  <si>
    <t>1001 *Q</t>
  </si>
  <si>
    <t>001</t>
  </si>
  <si>
    <t>002</t>
  </si>
  <si>
    <t>003</t>
  </si>
  <si>
    <t>004</t>
  </si>
  <si>
    <t>011</t>
  </si>
  <si>
    <t>012</t>
  </si>
  <si>
    <t>013</t>
  </si>
  <si>
    <t>014</t>
  </si>
  <si>
    <t>021</t>
  </si>
  <si>
    <t>022</t>
  </si>
  <si>
    <t>023</t>
  </si>
  <si>
    <t>024</t>
  </si>
  <si>
    <t>031</t>
  </si>
  <si>
    <t>032</t>
  </si>
  <si>
    <t>033</t>
  </si>
  <si>
    <t>034</t>
  </si>
  <si>
    <t>041</t>
  </si>
  <si>
    <t>042</t>
  </si>
  <si>
    <t>043</t>
  </si>
  <si>
    <t>044</t>
  </si>
  <si>
    <t>051</t>
  </si>
  <si>
    <t>052</t>
  </si>
  <si>
    <t>053</t>
  </si>
  <si>
    <t>054</t>
  </si>
  <si>
    <t>061</t>
  </si>
  <si>
    <t>062</t>
  </si>
  <si>
    <t>063</t>
  </si>
  <si>
    <t>064</t>
  </si>
  <si>
    <t>071</t>
  </si>
  <si>
    <t>072</t>
  </si>
  <si>
    <t>073</t>
  </si>
  <si>
    <t>074</t>
  </si>
  <si>
    <t>081</t>
  </si>
  <si>
    <t>082</t>
  </si>
  <si>
    <t>083</t>
  </si>
  <si>
    <t>084</t>
  </si>
  <si>
    <t>091</t>
  </si>
  <si>
    <t>092</t>
  </si>
  <si>
    <t>093</t>
  </si>
  <si>
    <t>094</t>
  </si>
  <si>
    <t>101</t>
  </si>
  <si>
    <t>102</t>
  </si>
  <si>
    <t>103</t>
  </si>
  <si>
    <t>104</t>
  </si>
  <si>
    <t>111</t>
  </si>
  <si>
    <t>112</t>
  </si>
  <si>
    <t>113</t>
  </si>
  <si>
    <t>114</t>
  </si>
  <si>
    <t>121</t>
  </si>
  <si>
    <t>122</t>
  </si>
  <si>
    <t>123</t>
  </si>
  <si>
    <t>124</t>
  </si>
  <si>
    <t>131</t>
  </si>
  <si>
    <t>132</t>
  </si>
  <si>
    <t>133</t>
  </si>
  <si>
    <t>134</t>
  </si>
  <si>
    <t>141</t>
  </si>
  <si>
    <t>142</t>
  </si>
  <si>
    <t>143</t>
  </si>
  <si>
    <t>144</t>
  </si>
  <si>
    <t>151</t>
  </si>
  <si>
    <t>152</t>
  </si>
  <si>
    <t>153</t>
  </si>
  <si>
    <t>154</t>
  </si>
  <si>
    <t>161</t>
  </si>
  <si>
    <t>162</t>
  </si>
  <si>
    <t>163</t>
  </si>
  <si>
    <t>164</t>
  </si>
  <si>
    <t>171</t>
  </si>
  <si>
    <t>172</t>
  </si>
  <si>
    <t>173</t>
  </si>
  <si>
    <t>174</t>
  </si>
  <si>
    <t>181</t>
  </si>
  <si>
    <t>182</t>
  </si>
  <si>
    <t>183</t>
  </si>
  <si>
    <t>184</t>
  </si>
  <si>
    <t>191</t>
  </si>
  <si>
    <t>192</t>
  </si>
  <si>
    <t>193</t>
  </si>
  <si>
    <t>194</t>
  </si>
  <si>
    <t>201</t>
  </si>
  <si>
    <t>202</t>
  </si>
  <si>
    <t>203</t>
  </si>
  <si>
    <t>204</t>
  </si>
  <si>
    <t>211</t>
  </si>
  <si>
    <t>212</t>
  </si>
  <si>
    <t>213</t>
  </si>
  <si>
    <t>214</t>
  </si>
  <si>
    <t>221</t>
  </si>
  <si>
    <t>222</t>
  </si>
  <si>
    <t>223</t>
  </si>
  <si>
    <t>224</t>
  </si>
  <si>
    <t>.LSOURCE</t>
  </si>
  <si>
    <t>.SOURCE</t>
  </si>
  <si>
    <t>.DESC</t>
  </si>
  <si>
    <t>Bureau of Economic Analysis</t>
  </si>
  <si>
    <t>BEA</t>
  </si>
  <si>
    <t>Gross Domestic Product (SAAR, Bil.$)</t>
  </si>
  <si>
    <t>Gross Domestic Product: Chain Price Index (SA, 2012=100)</t>
  </si>
  <si>
    <t>Real Gross Domestic Product (SAAR, Bil.Chn.2012$)</t>
  </si>
  <si>
    <t>Real Private Nonresidential Fixed Investment (SAAR, Bil.Chn.2012$)</t>
  </si>
  <si>
    <t>Real Private Nonresidential Investment: Structures (SAAR, Bil.Chn.2012$)</t>
  </si>
  <si>
    <t>Real Private Nonresidential Investment: Equipment (SAAR,Bil.Chn.2012$)</t>
  </si>
  <si>
    <t>Real Private Nonres Investment: Intellectual Property Prod(SAAR, Bil.Chn.2012$)</t>
  </si>
  <si>
    <t>Private Fixed Investment: Power Facilities (Mil.Chn.2012$)</t>
  </si>
  <si>
    <t>Private Fixed Investment: Electric Facilities (Mil.Chn.2012$)</t>
  </si>
  <si>
    <t>Pvt Fixed Inv in Elec Trans/Distr &amp; Industrial Apparatus(SAAR,Mil.Chn2012$)</t>
  </si>
  <si>
    <t>Pvt Fixed Inv in Electrical Equipment, nec (SAAR, Mil.Chn2012$)</t>
  </si>
  <si>
    <t>Nonresidential fixed investment</t>
  </si>
  <si>
    <t>Electrical equipment, n.e.c</t>
  </si>
  <si>
    <t>Gross domestic product</t>
  </si>
  <si>
    <t>% of GDP</t>
  </si>
  <si>
    <t>$ bn</t>
  </si>
  <si>
    <t>Nominal, 2018-2022 averages</t>
  </si>
  <si>
    <t>JFN@USNA</t>
  </si>
  <si>
    <t>Private Nonresidential Fixed Investment: Chain Price Index (SA, 2012=100)</t>
  </si>
  <si>
    <t>Real output</t>
  </si>
  <si>
    <t>Price level</t>
  </si>
  <si>
    <t>Growth, annualized rate, 2012-2022</t>
  </si>
  <si>
    <t>$ bn (2022)</t>
  </si>
  <si>
    <t>REGEN IRA impact, 10-year avg</t>
  </si>
  <si>
    <t>Electric power structures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</si>
</sst>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"/>
    <numFmt numFmtId="166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0" fontId="0" fillId="0" borderId="0" xfId="0" quotePrefix="1"/>
    <xf numFmtId="1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3" xfId="0" applyFont="1" applyBorder="1"/>
    <xf numFmtId="1" fontId="1" fillId="0" borderId="2" xfId="0" applyNumberFormat="1" applyFont="1" applyBorder="1"/>
    <xf numFmtId="0" fontId="1" fillId="0" borderId="2" xfId="0" applyFont="1" applyBorder="1"/>
    <xf numFmtId="166" fontId="1" fillId="0" borderId="2" xfId="0" applyNumberFormat="1" applyFont="1" applyBorder="1"/>
    <xf numFmtId="0" fontId="1" fillId="0" borderId="1" xfId="0" applyFont="1" applyBorder="1" applyAlignment="1">
      <alignment horizontal="left" indent="2"/>
    </xf>
    <xf numFmtId="1" fontId="1" fillId="0" borderId="0" xfId="0" applyNumberFormat="1" applyFont="1"/>
    <xf numFmtId="166" fontId="1" fillId="0" borderId="0" xfId="0" applyNumberFormat="1" applyFont="1"/>
    <xf numFmtId="0" fontId="1" fillId="0" borderId="1" xfId="0" applyFont="1" applyBorder="1" applyAlignment="1">
      <alignment horizontal="left" indent="3"/>
    </xf>
    <xf numFmtId="0" fontId="1" fillId="0" borderId="1" xfId="0" applyFont="1" applyBorder="1" applyAlignment="1">
      <alignment horizontal="left" indent="5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1NRM01\Documents\REGEN%20FRBUS%20Timepa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</sheetNames>
    <sheetDataSet>
      <sheetData sheetId="0">
        <row r="6">
          <cell r="C6">
            <v>19.448932769407875</v>
          </cell>
          <cell r="D6">
            <v>6.6326798818844814</v>
          </cell>
        </row>
        <row r="7">
          <cell r="C7">
            <v>22.77754806172404</v>
          </cell>
          <cell r="D7">
            <v>6.456732389468157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E6241-E4E2-4076-9227-B33BC3DA2C3A}">
  <dimension ref="A1:U96"/>
  <sheetViews>
    <sheetView tabSelected="1" workbookViewId="0">
      <selection activeCell="U3" sqref="U3"/>
    </sheetView>
  </sheetViews>
  <sheetFormatPr defaultRowHeight="15" x14ac:dyDescent="0.25"/>
  <cols>
    <col min="2" max="9" width="14.28515625" customWidth="1"/>
    <col min="10" max="10" width="2.7109375" customWidth="1"/>
    <col min="11" max="17" width="14.28515625" customWidth="1"/>
    <col min="19" max="21" width="12" bestFit="1" customWidth="1"/>
  </cols>
  <sheetData>
    <row r="1" spans="1:21" x14ac:dyDescent="0.25">
      <c r="B1" s="21" t="s">
        <v>106</v>
      </c>
      <c r="C1" s="21"/>
      <c r="D1" s="21"/>
      <c r="E1" s="21"/>
      <c r="F1" s="21"/>
      <c r="G1" s="21"/>
      <c r="H1" s="21"/>
      <c r="I1" s="6"/>
      <c r="J1" s="6"/>
      <c r="K1" s="21" t="s">
        <v>98</v>
      </c>
      <c r="L1" s="21"/>
      <c r="M1" s="21"/>
      <c r="N1" s="21"/>
      <c r="O1" s="21"/>
      <c r="P1" s="21"/>
      <c r="Q1" s="21"/>
    </row>
    <row r="2" spans="1:21" ht="81.75" customHeight="1" x14ac:dyDescent="0.25">
      <c r="A2" t="s">
        <v>5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99</v>
      </c>
      <c r="G2" s="3" t="s">
        <v>100</v>
      </c>
      <c r="H2" s="3" t="s">
        <v>101</v>
      </c>
      <c r="I2" s="3" t="s">
        <v>107</v>
      </c>
      <c r="J2" s="3"/>
      <c r="K2" s="3" t="s">
        <v>0</v>
      </c>
      <c r="L2" s="3" t="s">
        <v>1</v>
      </c>
      <c r="M2" s="3" t="s">
        <v>2</v>
      </c>
      <c r="N2" s="3" t="s">
        <v>3</v>
      </c>
      <c r="O2" s="3" t="s">
        <v>99</v>
      </c>
      <c r="P2" s="3" t="s">
        <v>100</v>
      </c>
      <c r="Q2" s="3" t="s">
        <v>101</v>
      </c>
      <c r="R2" t="s">
        <v>4</v>
      </c>
      <c r="S2" t="s">
        <v>103</v>
      </c>
      <c r="T2" t="s">
        <v>104</v>
      </c>
      <c r="U2" t="s">
        <v>105</v>
      </c>
    </row>
    <row r="3" spans="1:21" x14ac:dyDescent="0.25">
      <c r="A3" t="s">
        <v>6</v>
      </c>
      <c r="B3" s="2">
        <v>24591</v>
      </c>
      <c r="C3" s="2">
        <v>5012</v>
      </c>
      <c r="D3" s="2">
        <v>26463</v>
      </c>
      <c r="E3" s="2">
        <v>20613</v>
      </c>
      <c r="F3" s="2">
        <v>300591</v>
      </c>
      <c r="G3" s="2">
        <v>749400</v>
      </c>
      <c r="H3" s="2">
        <v>400258</v>
      </c>
      <c r="I3" s="2"/>
      <c r="J3" s="2"/>
      <c r="K3" s="1">
        <v>78.662999999999997</v>
      </c>
      <c r="L3" s="1">
        <v>84.846999999999994</v>
      </c>
      <c r="M3" s="1">
        <v>56.579000000000001</v>
      </c>
      <c r="N3" s="1">
        <v>59.188000000000002</v>
      </c>
      <c r="O3" s="1">
        <v>54.454000000000001</v>
      </c>
      <c r="P3" s="1">
        <v>114.961</v>
      </c>
      <c r="Q3" s="1">
        <v>96.688000000000002</v>
      </c>
      <c r="S3" s="5">
        <f>100*E3/F3</f>
        <v>6.8574907432358252</v>
      </c>
      <c r="T3" s="5">
        <f>100*(B3+C3)/G3</f>
        <v>3.9502268481451828</v>
      </c>
      <c r="U3" s="5">
        <f>100*SUM(B3,C3,E3)/SUM(F3:H3)</f>
        <v>3.462577805604417</v>
      </c>
    </row>
    <row r="4" spans="1:21" x14ac:dyDescent="0.25">
      <c r="A4" t="s">
        <v>7</v>
      </c>
      <c r="B4" s="2">
        <v>24388</v>
      </c>
      <c r="C4" s="2">
        <v>4508</v>
      </c>
      <c r="D4" s="2">
        <v>26827</v>
      </c>
      <c r="E4" s="2">
        <v>20915</v>
      </c>
      <c r="F4" s="2">
        <v>316209</v>
      </c>
      <c r="G4" s="2">
        <v>773952</v>
      </c>
      <c r="H4" s="2">
        <v>408567</v>
      </c>
      <c r="I4" s="2"/>
      <c r="J4" s="2"/>
      <c r="K4" s="1">
        <v>79.278000000000006</v>
      </c>
      <c r="L4" s="1">
        <v>84.84</v>
      </c>
      <c r="M4" s="1">
        <v>57.225999999999999</v>
      </c>
      <c r="N4" s="1">
        <v>59.841000000000001</v>
      </c>
      <c r="O4" s="1">
        <v>54.948999999999998</v>
      </c>
      <c r="P4" s="1">
        <v>114.502</v>
      </c>
      <c r="Q4" s="1">
        <v>97.501000000000005</v>
      </c>
      <c r="S4" s="5">
        <f t="shared" ref="S4:S67" si="0">100*E4/F4</f>
        <v>6.6142962407774606</v>
      </c>
      <c r="T4" s="5">
        <f t="shared" ref="T4:T67" si="1">100*(B4+C4)/G4</f>
        <v>3.7335648722401391</v>
      </c>
      <c r="U4" s="5">
        <f t="shared" ref="U4:U67" si="2">100*SUM(B4,C4,E4)/SUM(F4:H4)</f>
        <v>3.3235517051793253</v>
      </c>
    </row>
    <row r="5" spans="1:21" x14ac:dyDescent="0.25">
      <c r="A5" t="s">
        <v>8</v>
      </c>
      <c r="B5" s="2">
        <v>25082</v>
      </c>
      <c r="C5" s="2">
        <v>3578</v>
      </c>
      <c r="D5" s="2">
        <v>31558</v>
      </c>
      <c r="E5" s="2">
        <v>25633</v>
      </c>
      <c r="F5" s="2">
        <v>330932</v>
      </c>
      <c r="G5" s="2">
        <v>774005</v>
      </c>
      <c r="H5" s="2">
        <v>414719</v>
      </c>
      <c r="I5" s="2"/>
      <c r="J5" s="2"/>
      <c r="K5" s="1">
        <v>79.272999999999996</v>
      </c>
      <c r="L5" s="1">
        <v>84.742999999999995</v>
      </c>
      <c r="M5" s="1">
        <v>57.695999999999998</v>
      </c>
      <c r="N5" s="1">
        <v>60.341999999999999</v>
      </c>
      <c r="O5" s="1">
        <v>55.526000000000003</v>
      </c>
      <c r="P5" s="1">
        <v>114.123</v>
      </c>
      <c r="Q5" s="1">
        <v>98.397999999999996</v>
      </c>
      <c r="S5" s="5">
        <f t="shared" si="0"/>
        <v>7.7457000229654431</v>
      </c>
      <c r="T5" s="5">
        <f t="shared" si="1"/>
        <v>3.7028184572451082</v>
      </c>
      <c r="U5" s="5">
        <f t="shared" si="2"/>
        <v>3.5727164568823468</v>
      </c>
    </row>
    <row r="6" spans="1:21" x14ac:dyDescent="0.25">
      <c r="A6" t="s">
        <v>9</v>
      </c>
      <c r="B6" s="2">
        <v>25842</v>
      </c>
      <c r="C6" s="2">
        <v>4173</v>
      </c>
      <c r="D6" s="2">
        <v>32528</v>
      </c>
      <c r="E6" s="2">
        <v>26639</v>
      </c>
      <c r="F6" s="2">
        <v>336288</v>
      </c>
      <c r="G6" s="2">
        <v>766993</v>
      </c>
      <c r="H6" s="2">
        <v>421810</v>
      </c>
      <c r="I6" s="2"/>
      <c r="J6" s="2"/>
      <c r="K6" s="1">
        <v>79.108999999999995</v>
      </c>
      <c r="L6" s="1">
        <v>84.864000000000004</v>
      </c>
      <c r="M6" s="1">
        <v>58.225000000000001</v>
      </c>
      <c r="N6" s="1">
        <v>60.95</v>
      </c>
      <c r="O6" s="1">
        <v>56.203000000000003</v>
      </c>
      <c r="P6" s="1">
        <v>113.312</v>
      </c>
      <c r="Q6" s="1">
        <v>98.67</v>
      </c>
      <c r="S6" s="5">
        <f t="shared" si="0"/>
        <v>7.9214839661242742</v>
      </c>
      <c r="T6" s="5">
        <f t="shared" si="1"/>
        <v>3.9133342807561475</v>
      </c>
      <c r="U6" s="5">
        <f t="shared" si="2"/>
        <v>3.7147947237246828</v>
      </c>
    </row>
    <row r="7" spans="1:21" x14ac:dyDescent="0.25">
      <c r="A7" t="s">
        <v>10</v>
      </c>
      <c r="B7" s="2">
        <v>24862</v>
      </c>
      <c r="C7" s="2">
        <v>4502</v>
      </c>
      <c r="D7" s="2">
        <v>24296</v>
      </c>
      <c r="E7" s="2">
        <v>18495</v>
      </c>
      <c r="F7" s="2">
        <v>331757</v>
      </c>
      <c r="G7" s="2">
        <v>751676</v>
      </c>
      <c r="H7" s="2">
        <v>421815</v>
      </c>
      <c r="I7" s="2"/>
      <c r="J7" s="2"/>
      <c r="K7" s="1">
        <v>79.510000000000005</v>
      </c>
      <c r="L7" s="1">
        <v>85.03</v>
      </c>
      <c r="M7" s="1">
        <v>58.534999999999997</v>
      </c>
      <c r="N7" s="1">
        <v>61.316000000000003</v>
      </c>
      <c r="O7" s="1">
        <v>56.988999999999997</v>
      </c>
      <c r="P7" s="1">
        <v>111.91500000000001</v>
      </c>
      <c r="Q7" s="1">
        <v>98.337000000000003</v>
      </c>
      <c r="S7" s="5">
        <f t="shared" si="0"/>
        <v>5.574863529631628</v>
      </c>
      <c r="T7" s="5">
        <f t="shared" si="1"/>
        <v>3.906470340944769</v>
      </c>
      <c r="U7" s="5">
        <f t="shared" si="2"/>
        <v>3.1794760730457705</v>
      </c>
    </row>
    <row r="8" spans="1:21" x14ac:dyDescent="0.25">
      <c r="A8" t="s">
        <v>11</v>
      </c>
      <c r="B8" s="2">
        <v>23786</v>
      </c>
      <c r="C8" s="2">
        <v>4817</v>
      </c>
      <c r="D8" s="2">
        <v>31265</v>
      </c>
      <c r="E8" s="2">
        <v>25410</v>
      </c>
      <c r="F8" s="2">
        <v>338872</v>
      </c>
      <c r="G8" s="2">
        <v>716017</v>
      </c>
      <c r="H8" s="2">
        <v>418696</v>
      </c>
      <c r="I8" s="2"/>
      <c r="J8" s="2"/>
      <c r="K8" s="1">
        <v>79.741</v>
      </c>
      <c r="L8" s="1">
        <v>85.04</v>
      </c>
      <c r="M8" s="1">
        <v>58.91</v>
      </c>
      <c r="N8" s="1">
        <v>61.725999999999999</v>
      </c>
      <c r="O8" s="1">
        <v>57.841000000000001</v>
      </c>
      <c r="P8" s="1">
        <v>111.229</v>
      </c>
      <c r="Q8" s="1">
        <v>98.111000000000004</v>
      </c>
      <c r="S8" s="5">
        <f t="shared" si="0"/>
        <v>7.4984064779621802</v>
      </c>
      <c r="T8" s="5">
        <f t="shared" si="1"/>
        <v>3.994737555113915</v>
      </c>
      <c r="U8" s="5">
        <f t="shared" si="2"/>
        <v>3.6654146180912535</v>
      </c>
    </row>
    <row r="9" spans="1:21" x14ac:dyDescent="0.25">
      <c r="A9" t="s">
        <v>12</v>
      </c>
      <c r="B9" s="2">
        <v>21710</v>
      </c>
      <c r="C9" s="2">
        <v>4820</v>
      </c>
      <c r="D9" s="2">
        <v>33065</v>
      </c>
      <c r="E9" s="2">
        <v>27017</v>
      </c>
      <c r="F9" s="2">
        <v>347091</v>
      </c>
      <c r="G9" s="2">
        <v>692401</v>
      </c>
      <c r="H9" s="2">
        <v>413087</v>
      </c>
      <c r="I9" s="2"/>
      <c r="J9" s="2"/>
      <c r="K9" s="1">
        <v>79.540999999999997</v>
      </c>
      <c r="L9" s="1">
        <v>84.988</v>
      </c>
      <c r="M9" s="1">
        <v>59.228000000000002</v>
      </c>
      <c r="N9" s="1">
        <v>62.101999999999997</v>
      </c>
      <c r="O9" s="1">
        <v>58.764000000000003</v>
      </c>
      <c r="P9" s="1">
        <v>110.432</v>
      </c>
      <c r="Q9" s="1">
        <v>97.186000000000007</v>
      </c>
      <c r="S9" s="5">
        <f t="shared" si="0"/>
        <v>7.7838376679314649</v>
      </c>
      <c r="T9" s="5">
        <f t="shared" si="1"/>
        <v>3.831594697292465</v>
      </c>
      <c r="U9" s="5">
        <f t="shared" si="2"/>
        <v>3.6863399512177994</v>
      </c>
    </row>
    <row r="10" spans="1:21" x14ac:dyDescent="0.25">
      <c r="A10" t="s">
        <v>13</v>
      </c>
      <c r="B10" s="2">
        <v>21537</v>
      </c>
      <c r="C10" s="2">
        <v>4507</v>
      </c>
      <c r="D10" s="2">
        <v>37370</v>
      </c>
      <c r="E10" s="2">
        <v>30990</v>
      </c>
      <c r="F10" s="2">
        <v>316321</v>
      </c>
      <c r="G10" s="2">
        <v>685974</v>
      </c>
      <c r="H10" s="2">
        <v>406561</v>
      </c>
      <c r="I10" s="2"/>
      <c r="J10" s="2"/>
      <c r="K10" s="1">
        <v>79.555000000000007</v>
      </c>
      <c r="L10" s="1">
        <v>85.081000000000003</v>
      </c>
      <c r="M10" s="1">
        <v>59.54</v>
      </c>
      <c r="N10" s="1">
        <v>62.52</v>
      </c>
      <c r="O10" s="1">
        <v>59.118000000000002</v>
      </c>
      <c r="P10" s="1">
        <v>109.854</v>
      </c>
      <c r="Q10" s="1">
        <v>97.100999999999999</v>
      </c>
      <c r="S10" s="5">
        <f t="shared" si="0"/>
        <v>9.797009999336117</v>
      </c>
      <c r="T10" s="5">
        <f t="shared" si="1"/>
        <v>3.7966453539055416</v>
      </c>
      <c r="U10" s="5">
        <f t="shared" si="2"/>
        <v>4.0482490758459342</v>
      </c>
    </row>
    <row r="11" spans="1:21" x14ac:dyDescent="0.25">
      <c r="A11" t="s">
        <v>14</v>
      </c>
      <c r="B11" s="2">
        <v>20433</v>
      </c>
      <c r="C11" s="2">
        <v>4701</v>
      </c>
      <c r="D11" s="2">
        <v>38527</v>
      </c>
      <c r="E11" s="2">
        <v>31675</v>
      </c>
      <c r="F11" s="2">
        <v>302665</v>
      </c>
      <c r="G11" s="2">
        <v>667253</v>
      </c>
      <c r="H11" s="2">
        <v>404110</v>
      </c>
      <c r="I11" s="2"/>
      <c r="J11" s="2"/>
      <c r="K11" s="1">
        <v>78.680000000000007</v>
      </c>
      <c r="L11" s="1">
        <v>84.863</v>
      </c>
      <c r="M11" s="1">
        <v>59.914000000000001</v>
      </c>
      <c r="N11" s="1">
        <v>63.061</v>
      </c>
      <c r="O11" s="1">
        <v>59.67</v>
      </c>
      <c r="P11" s="1">
        <v>109.39700000000001</v>
      </c>
      <c r="Q11" s="1">
        <v>96.849000000000004</v>
      </c>
      <c r="S11" s="5">
        <f t="shared" si="0"/>
        <v>10.465365998711446</v>
      </c>
      <c r="T11" s="5">
        <f t="shared" si="1"/>
        <v>3.7667871107361077</v>
      </c>
      <c r="U11" s="5">
        <f t="shared" si="2"/>
        <v>4.13448634234528</v>
      </c>
    </row>
    <row r="12" spans="1:21" x14ac:dyDescent="0.25">
      <c r="A12" t="s">
        <v>15</v>
      </c>
      <c r="B12" s="2">
        <v>20616</v>
      </c>
      <c r="C12" s="2">
        <v>4909</v>
      </c>
      <c r="D12" s="2">
        <v>32771</v>
      </c>
      <c r="E12" s="2">
        <v>25562</v>
      </c>
      <c r="F12" s="2">
        <v>289347</v>
      </c>
      <c r="G12" s="2">
        <v>661929</v>
      </c>
      <c r="H12" s="2">
        <v>405991</v>
      </c>
      <c r="I12" s="2"/>
      <c r="J12" s="2"/>
      <c r="K12" s="1">
        <v>78.408000000000001</v>
      </c>
      <c r="L12" s="1">
        <v>84.628</v>
      </c>
      <c r="M12" s="1">
        <v>60.371000000000002</v>
      </c>
      <c r="N12" s="1">
        <v>63.465000000000003</v>
      </c>
      <c r="O12" s="1">
        <v>60.317</v>
      </c>
      <c r="P12" s="1">
        <v>109.045</v>
      </c>
      <c r="Q12" s="1">
        <v>96.302999999999997</v>
      </c>
      <c r="S12" s="5">
        <f t="shared" si="0"/>
        <v>8.834375334805614</v>
      </c>
      <c r="T12" s="5">
        <f t="shared" si="1"/>
        <v>3.8561537566717883</v>
      </c>
      <c r="U12" s="5">
        <f t="shared" si="2"/>
        <v>3.763960959781679</v>
      </c>
    </row>
    <row r="13" spans="1:21" x14ac:dyDescent="0.25">
      <c r="A13" t="s">
        <v>16</v>
      </c>
      <c r="B13" s="2">
        <v>20212</v>
      </c>
      <c r="C13" s="2">
        <v>5047</v>
      </c>
      <c r="D13" s="2">
        <v>28813</v>
      </c>
      <c r="E13" s="2">
        <v>21361</v>
      </c>
      <c r="F13" s="2">
        <v>278214</v>
      </c>
      <c r="G13" s="2">
        <v>661341</v>
      </c>
      <c r="H13" s="2">
        <v>409328</v>
      </c>
      <c r="I13" s="2"/>
      <c r="J13" s="2"/>
      <c r="K13" s="1">
        <v>78.361999999999995</v>
      </c>
      <c r="L13" s="1">
        <v>84.715000000000003</v>
      </c>
      <c r="M13" s="1">
        <v>60.887999999999998</v>
      </c>
      <c r="N13" s="1">
        <v>63.9</v>
      </c>
      <c r="O13" s="1">
        <v>60.856000000000002</v>
      </c>
      <c r="P13" s="1">
        <v>107.905</v>
      </c>
      <c r="Q13" s="1">
        <v>96.412000000000006</v>
      </c>
      <c r="S13" s="5">
        <f t="shared" si="0"/>
        <v>7.6779026217228461</v>
      </c>
      <c r="T13" s="5">
        <f t="shared" si="1"/>
        <v>3.8193609650694573</v>
      </c>
      <c r="U13" s="5">
        <f t="shared" si="2"/>
        <v>3.4561930130337473</v>
      </c>
    </row>
    <row r="14" spans="1:21" x14ac:dyDescent="0.25">
      <c r="A14" t="s">
        <v>17</v>
      </c>
      <c r="B14" s="2">
        <v>19847</v>
      </c>
      <c r="C14" s="2">
        <v>5250</v>
      </c>
      <c r="D14" s="2">
        <v>30321</v>
      </c>
      <c r="E14" s="2">
        <v>22742</v>
      </c>
      <c r="F14" s="2">
        <v>277719</v>
      </c>
      <c r="G14" s="2">
        <v>648036</v>
      </c>
      <c r="H14" s="2">
        <v>405460</v>
      </c>
      <c r="I14" s="2"/>
      <c r="J14" s="2"/>
      <c r="K14" s="1">
        <v>78.295000000000002</v>
      </c>
      <c r="L14" s="1">
        <v>84.43</v>
      </c>
      <c r="M14" s="1">
        <v>61.405000000000001</v>
      </c>
      <c r="N14" s="1">
        <v>64.349000000000004</v>
      </c>
      <c r="O14" s="1">
        <v>61.57</v>
      </c>
      <c r="P14" s="1">
        <v>107.77800000000001</v>
      </c>
      <c r="Q14" s="1">
        <v>95.94</v>
      </c>
      <c r="S14" s="5">
        <f t="shared" si="0"/>
        <v>8.188852761244279</v>
      </c>
      <c r="T14" s="5">
        <f t="shared" si="1"/>
        <v>3.8727786727897833</v>
      </c>
      <c r="U14" s="5">
        <f t="shared" si="2"/>
        <v>3.593634386631761</v>
      </c>
    </row>
    <row r="15" spans="1:21" x14ac:dyDescent="0.25">
      <c r="A15" t="s">
        <v>18</v>
      </c>
      <c r="B15" s="2">
        <v>19657</v>
      </c>
      <c r="C15" s="2">
        <v>5233</v>
      </c>
      <c r="D15" s="2">
        <v>37001</v>
      </c>
      <c r="E15" s="2">
        <v>29409</v>
      </c>
      <c r="F15" s="2">
        <v>279223</v>
      </c>
      <c r="G15" s="2">
        <v>644287</v>
      </c>
      <c r="H15" s="2">
        <v>409186</v>
      </c>
      <c r="I15" s="2"/>
      <c r="J15" s="2"/>
      <c r="K15" s="1">
        <v>78.287000000000006</v>
      </c>
      <c r="L15" s="1">
        <v>84.661000000000001</v>
      </c>
      <c r="M15" s="1">
        <v>61.521999999999998</v>
      </c>
      <c r="N15" s="1">
        <v>64.323999999999998</v>
      </c>
      <c r="O15" s="1">
        <v>62.302999999999997</v>
      </c>
      <c r="P15" s="1">
        <v>106.754</v>
      </c>
      <c r="Q15" s="1">
        <v>95.403000000000006</v>
      </c>
      <c r="S15" s="5">
        <f t="shared" si="0"/>
        <v>10.532441811741869</v>
      </c>
      <c r="T15" s="5">
        <f t="shared" si="1"/>
        <v>3.8631851954175702</v>
      </c>
      <c r="U15" s="5">
        <f t="shared" si="2"/>
        <v>4.0743725500789374</v>
      </c>
    </row>
    <row r="16" spans="1:21" x14ac:dyDescent="0.25">
      <c r="A16" t="s">
        <v>19</v>
      </c>
      <c r="B16" s="2">
        <v>20044</v>
      </c>
      <c r="C16" s="2">
        <v>5037</v>
      </c>
      <c r="D16" s="2">
        <v>34664</v>
      </c>
      <c r="E16" s="2">
        <v>27133</v>
      </c>
      <c r="F16" s="2">
        <v>286906</v>
      </c>
      <c r="G16" s="2">
        <v>665224</v>
      </c>
      <c r="H16" s="2">
        <v>414712</v>
      </c>
      <c r="I16" s="2"/>
      <c r="J16" s="2"/>
      <c r="K16" s="1">
        <v>78.381</v>
      </c>
      <c r="L16" s="1">
        <v>84.945999999999998</v>
      </c>
      <c r="M16" s="1">
        <v>61.78</v>
      </c>
      <c r="N16" s="1">
        <v>64.608999999999995</v>
      </c>
      <c r="O16" s="1">
        <v>62.341999999999999</v>
      </c>
      <c r="P16" s="1">
        <v>106.042</v>
      </c>
      <c r="Q16" s="1">
        <v>95.754999999999995</v>
      </c>
      <c r="S16" s="5">
        <f t="shared" si="0"/>
        <v>9.4571044174747136</v>
      </c>
      <c r="T16" s="5">
        <f t="shared" si="1"/>
        <v>3.7703089485646939</v>
      </c>
      <c r="U16" s="5">
        <f t="shared" si="2"/>
        <v>3.8200465013512899</v>
      </c>
    </row>
    <row r="17" spans="1:21" x14ac:dyDescent="0.25">
      <c r="A17" t="s">
        <v>20</v>
      </c>
      <c r="B17" s="2">
        <v>20431</v>
      </c>
      <c r="C17" s="2">
        <v>5028</v>
      </c>
      <c r="D17" s="2">
        <v>31572</v>
      </c>
      <c r="E17" s="2">
        <v>24176</v>
      </c>
      <c r="F17" s="2">
        <v>287938</v>
      </c>
      <c r="G17" s="2">
        <v>680669</v>
      </c>
      <c r="H17" s="2">
        <v>423514</v>
      </c>
      <c r="I17" s="2"/>
      <c r="J17" s="2"/>
      <c r="K17" s="1">
        <v>78.509</v>
      </c>
      <c r="L17" s="1">
        <v>85.168999999999997</v>
      </c>
      <c r="M17" s="1">
        <v>62.131</v>
      </c>
      <c r="N17" s="1">
        <v>65.088999999999999</v>
      </c>
      <c r="O17" s="1">
        <v>62.795999999999999</v>
      </c>
      <c r="P17" s="1">
        <v>105.074</v>
      </c>
      <c r="Q17" s="1">
        <v>95.858000000000004</v>
      </c>
      <c r="S17" s="5">
        <f t="shared" si="0"/>
        <v>8.396251970910404</v>
      </c>
      <c r="T17" s="5">
        <f t="shared" si="1"/>
        <v>3.7402908021373089</v>
      </c>
      <c r="U17" s="5">
        <f t="shared" si="2"/>
        <v>3.5654228332163656</v>
      </c>
    </row>
    <row r="18" spans="1:21" x14ac:dyDescent="0.25">
      <c r="A18" t="s">
        <v>21</v>
      </c>
      <c r="B18" s="2">
        <v>21795</v>
      </c>
      <c r="C18" s="2">
        <v>5558</v>
      </c>
      <c r="D18" s="2">
        <v>31236</v>
      </c>
      <c r="E18" s="2">
        <v>24050</v>
      </c>
      <c r="F18" s="2">
        <v>292354</v>
      </c>
      <c r="G18" s="2">
        <v>692293</v>
      </c>
      <c r="H18" s="2">
        <v>427212</v>
      </c>
      <c r="I18" s="2"/>
      <c r="J18" s="2"/>
      <c r="K18" s="1">
        <v>78.372</v>
      </c>
      <c r="L18" s="1">
        <v>85.346999999999994</v>
      </c>
      <c r="M18" s="1">
        <v>62.68</v>
      </c>
      <c r="N18" s="1">
        <v>65.856999999999999</v>
      </c>
      <c r="O18" s="1">
        <v>63.634</v>
      </c>
      <c r="P18" s="1">
        <v>105.03</v>
      </c>
      <c r="Q18" s="1">
        <v>95.572000000000003</v>
      </c>
      <c r="S18" s="5">
        <f t="shared" si="0"/>
        <v>8.2263283553500202</v>
      </c>
      <c r="T18" s="5">
        <f t="shared" si="1"/>
        <v>3.9510727394325813</v>
      </c>
      <c r="U18" s="5">
        <f t="shared" si="2"/>
        <v>3.6408026580557973</v>
      </c>
    </row>
    <row r="19" spans="1:21" x14ac:dyDescent="0.25">
      <c r="A19" t="s">
        <v>22</v>
      </c>
      <c r="B19" s="2">
        <v>22036</v>
      </c>
      <c r="C19" s="2">
        <v>5907</v>
      </c>
      <c r="D19" s="2">
        <v>30100</v>
      </c>
      <c r="E19" s="2">
        <v>23198</v>
      </c>
      <c r="F19" s="2">
        <v>292302</v>
      </c>
      <c r="G19" s="2">
        <v>681801</v>
      </c>
      <c r="H19" s="2">
        <v>427726</v>
      </c>
      <c r="I19" s="2"/>
      <c r="J19" s="2"/>
      <c r="K19" s="1">
        <v>78.62</v>
      </c>
      <c r="L19" s="1">
        <v>85.599000000000004</v>
      </c>
      <c r="M19" s="1">
        <v>63.761000000000003</v>
      </c>
      <c r="N19" s="1">
        <v>66.706000000000003</v>
      </c>
      <c r="O19" s="1">
        <v>64.927000000000007</v>
      </c>
      <c r="P19" s="1">
        <v>104.792</v>
      </c>
      <c r="Q19" s="1">
        <v>95.507999999999996</v>
      </c>
      <c r="S19" s="5">
        <f t="shared" si="0"/>
        <v>7.9363124439791726</v>
      </c>
      <c r="T19" s="5">
        <f t="shared" si="1"/>
        <v>4.0984099465973207</v>
      </c>
      <c r="U19" s="5">
        <f t="shared" si="2"/>
        <v>3.6481625076953037</v>
      </c>
    </row>
    <row r="20" spans="1:21" x14ac:dyDescent="0.25">
      <c r="A20" t="s">
        <v>23</v>
      </c>
      <c r="B20" s="2">
        <v>22866</v>
      </c>
      <c r="C20" s="2">
        <v>6198</v>
      </c>
      <c r="D20" s="2">
        <v>25073</v>
      </c>
      <c r="E20" s="2">
        <v>18375</v>
      </c>
      <c r="F20" s="2">
        <v>300777</v>
      </c>
      <c r="G20" s="2">
        <v>713497</v>
      </c>
      <c r="H20" s="2">
        <v>431184</v>
      </c>
      <c r="I20" s="2"/>
      <c r="J20" s="2"/>
      <c r="K20" s="1">
        <v>78.798000000000002</v>
      </c>
      <c r="L20" s="1">
        <v>85.828000000000003</v>
      </c>
      <c r="M20" s="1">
        <v>66.165000000000006</v>
      </c>
      <c r="N20" s="1">
        <v>67.917000000000002</v>
      </c>
      <c r="O20" s="1">
        <v>66.38</v>
      </c>
      <c r="P20" s="1">
        <v>105.181</v>
      </c>
      <c r="Q20" s="1">
        <v>95.364999999999995</v>
      </c>
      <c r="S20" s="5">
        <f t="shared" si="0"/>
        <v>6.1091772309717829</v>
      </c>
      <c r="T20" s="5">
        <f t="shared" si="1"/>
        <v>4.0734579122266803</v>
      </c>
      <c r="U20" s="5">
        <f t="shared" si="2"/>
        <v>3.2819355526068552</v>
      </c>
    </row>
    <row r="21" spans="1:21" x14ac:dyDescent="0.25">
      <c r="A21" t="s">
        <v>24</v>
      </c>
      <c r="B21" s="2">
        <v>23234</v>
      </c>
      <c r="C21" s="2">
        <v>6503</v>
      </c>
      <c r="D21" s="2">
        <v>27332</v>
      </c>
      <c r="E21" s="2">
        <v>20759</v>
      </c>
      <c r="F21" s="2">
        <v>313984</v>
      </c>
      <c r="G21" s="2">
        <v>734204</v>
      </c>
      <c r="H21" s="2">
        <v>442307</v>
      </c>
      <c r="I21" s="2"/>
      <c r="J21" s="2"/>
      <c r="K21" s="1">
        <v>79.192999999999998</v>
      </c>
      <c r="L21" s="1">
        <v>86.183000000000007</v>
      </c>
      <c r="M21" s="1">
        <v>68.191999999999993</v>
      </c>
      <c r="N21" s="1">
        <v>69.212000000000003</v>
      </c>
      <c r="O21" s="1">
        <v>68.168999999999997</v>
      </c>
      <c r="P21" s="1">
        <v>104.604</v>
      </c>
      <c r="Q21" s="1">
        <v>95.251999999999995</v>
      </c>
      <c r="S21" s="5">
        <f t="shared" si="0"/>
        <v>6.611483387688545</v>
      </c>
      <c r="T21" s="5">
        <f t="shared" si="1"/>
        <v>4.050236718950047</v>
      </c>
      <c r="U21" s="5">
        <f t="shared" si="2"/>
        <v>3.3878677888889261</v>
      </c>
    </row>
    <row r="22" spans="1:21" x14ac:dyDescent="0.25">
      <c r="A22" t="s">
        <v>25</v>
      </c>
      <c r="B22" s="2">
        <v>23442</v>
      </c>
      <c r="C22" s="2">
        <v>6412</v>
      </c>
      <c r="D22" s="2">
        <v>27907</v>
      </c>
      <c r="E22" s="2">
        <v>21381</v>
      </c>
      <c r="F22" s="2">
        <v>323550</v>
      </c>
      <c r="G22" s="2">
        <v>758084</v>
      </c>
      <c r="H22" s="2">
        <v>450058</v>
      </c>
      <c r="I22" s="2"/>
      <c r="J22" s="2"/>
      <c r="K22" s="1">
        <v>79.680000000000007</v>
      </c>
      <c r="L22" s="1">
        <v>86.551000000000002</v>
      </c>
      <c r="M22" s="1">
        <v>70.174000000000007</v>
      </c>
      <c r="N22" s="1">
        <v>70.837999999999994</v>
      </c>
      <c r="O22" s="1">
        <v>70.19</v>
      </c>
      <c r="P22" s="1">
        <v>104.78700000000001</v>
      </c>
      <c r="Q22" s="1">
        <v>95.213999999999999</v>
      </c>
      <c r="S22" s="5">
        <f t="shared" si="0"/>
        <v>6.6082522021325918</v>
      </c>
      <c r="T22" s="5">
        <f t="shared" si="1"/>
        <v>3.9380860168530138</v>
      </c>
      <c r="U22" s="5">
        <f t="shared" si="2"/>
        <v>3.3449936410192129</v>
      </c>
    </row>
    <row r="23" spans="1:21" x14ac:dyDescent="0.25">
      <c r="A23" t="s">
        <v>26</v>
      </c>
      <c r="B23" s="2">
        <v>24085</v>
      </c>
      <c r="C23" s="2">
        <v>6314</v>
      </c>
      <c r="D23" s="2">
        <v>27280</v>
      </c>
      <c r="E23" s="2">
        <v>20721</v>
      </c>
      <c r="F23" s="2">
        <v>337524</v>
      </c>
      <c r="G23" s="2">
        <v>768581</v>
      </c>
      <c r="H23" s="2">
        <v>462200</v>
      </c>
      <c r="I23" s="2"/>
      <c r="J23" s="2"/>
      <c r="K23" s="1">
        <v>80.442999999999998</v>
      </c>
      <c r="L23" s="1">
        <v>87.123000000000005</v>
      </c>
      <c r="M23" s="1">
        <v>71.715999999999994</v>
      </c>
      <c r="N23" s="1">
        <v>71.841999999999999</v>
      </c>
      <c r="O23" s="1">
        <v>72.23</v>
      </c>
      <c r="P23" s="1">
        <v>105.26600000000001</v>
      </c>
      <c r="Q23" s="1">
        <v>95.472999999999999</v>
      </c>
      <c r="S23" s="5">
        <f t="shared" si="0"/>
        <v>6.1391189959825079</v>
      </c>
      <c r="T23" s="5">
        <f t="shared" si="1"/>
        <v>3.9552109667035746</v>
      </c>
      <c r="U23" s="5">
        <f t="shared" si="2"/>
        <v>3.2595700453674508</v>
      </c>
    </row>
    <row r="24" spans="1:21" x14ac:dyDescent="0.25">
      <c r="A24" t="s">
        <v>27</v>
      </c>
      <c r="B24" s="2">
        <v>24604</v>
      </c>
      <c r="C24" s="2">
        <v>5989</v>
      </c>
      <c r="D24" s="2">
        <v>29083</v>
      </c>
      <c r="E24" s="2">
        <v>22521</v>
      </c>
      <c r="F24" s="2">
        <v>344955</v>
      </c>
      <c r="G24" s="2">
        <v>786904</v>
      </c>
      <c r="H24" s="2">
        <v>471979</v>
      </c>
      <c r="I24" s="2"/>
      <c r="J24" s="2"/>
      <c r="K24" s="1">
        <v>81.09</v>
      </c>
      <c r="L24" s="1">
        <v>87.3</v>
      </c>
      <c r="M24" s="1">
        <v>72.811000000000007</v>
      </c>
      <c r="N24" s="1">
        <v>72.747</v>
      </c>
      <c r="O24" s="1">
        <v>74.119</v>
      </c>
      <c r="P24" s="1">
        <v>105.15</v>
      </c>
      <c r="Q24" s="1">
        <v>95.897000000000006</v>
      </c>
      <c r="S24" s="5">
        <f t="shared" si="0"/>
        <v>6.5286776536069926</v>
      </c>
      <c r="T24" s="5">
        <f t="shared" si="1"/>
        <v>3.8877677582017629</v>
      </c>
      <c r="U24" s="5">
        <f t="shared" si="2"/>
        <v>3.3116811049495025</v>
      </c>
    </row>
    <row r="25" spans="1:21" x14ac:dyDescent="0.25">
      <c r="A25" t="s">
        <v>28</v>
      </c>
      <c r="B25" s="2">
        <v>25757</v>
      </c>
      <c r="C25" s="2">
        <v>5870</v>
      </c>
      <c r="D25" s="2">
        <v>29383</v>
      </c>
      <c r="E25" s="2">
        <v>22849</v>
      </c>
      <c r="F25" s="2">
        <v>355751</v>
      </c>
      <c r="G25" s="2">
        <v>808296</v>
      </c>
      <c r="H25" s="2">
        <v>479083</v>
      </c>
      <c r="I25" s="2"/>
      <c r="J25" s="2"/>
      <c r="K25" s="1">
        <v>81.427000000000007</v>
      </c>
      <c r="L25" s="1">
        <v>87.441000000000003</v>
      </c>
      <c r="M25" s="1">
        <v>73.293999999999997</v>
      </c>
      <c r="N25" s="1">
        <v>73.304000000000002</v>
      </c>
      <c r="O25" s="1">
        <v>76.772000000000006</v>
      </c>
      <c r="P25" s="1">
        <v>104.221</v>
      </c>
      <c r="Q25" s="1">
        <v>95.995000000000005</v>
      </c>
      <c r="S25" s="5">
        <f t="shared" si="0"/>
        <v>6.4227507442002976</v>
      </c>
      <c r="T25" s="5">
        <f t="shared" si="1"/>
        <v>3.9127992715539852</v>
      </c>
      <c r="U25" s="5">
        <f t="shared" si="2"/>
        <v>3.315379793443002</v>
      </c>
    </row>
    <row r="26" spans="1:21" x14ac:dyDescent="0.25">
      <c r="A26" t="s">
        <v>29</v>
      </c>
      <c r="B26" s="2">
        <v>27163</v>
      </c>
      <c r="C26" s="2">
        <v>5762</v>
      </c>
      <c r="D26" s="2">
        <v>31101</v>
      </c>
      <c r="E26" s="2">
        <v>24625</v>
      </c>
      <c r="F26" s="2">
        <v>373603</v>
      </c>
      <c r="G26" s="2">
        <v>815793</v>
      </c>
      <c r="H26" s="2">
        <v>479272</v>
      </c>
      <c r="I26" s="2"/>
      <c r="J26" s="2"/>
      <c r="K26" s="1">
        <v>82.073999999999998</v>
      </c>
      <c r="L26" s="1">
        <v>87.894999999999996</v>
      </c>
      <c r="M26" s="1">
        <v>74.278999999999996</v>
      </c>
      <c r="N26" s="1">
        <v>74.23</v>
      </c>
      <c r="O26" s="1">
        <v>79.808999999999997</v>
      </c>
      <c r="P26" s="1">
        <v>103.753</v>
      </c>
      <c r="Q26" s="1">
        <v>96.444000000000003</v>
      </c>
      <c r="S26" s="5">
        <f t="shared" si="0"/>
        <v>6.5912211625709647</v>
      </c>
      <c r="T26" s="5">
        <f t="shared" si="1"/>
        <v>4.0359502962148488</v>
      </c>
      <c r="U26" s="5">
        <f t="shared" si="2"/>
        <v>3.4488586105804151</v>
      </c>
    </row>
    <row r="27" spans="1:21" x14ac:dyDescent="0.25">
      <c r="A27" t="s">
        <v>30</v>
      </c>
      <c r="B27" s="2">
        <v>27948</v>
      </c>
      <c r="C27" s="2">
        <v>6010</v>
      </c>
      <c r="D27" s="2">
        <v>31763</v>
      </c>
      <c r="E27" s="2">
        <v>25375</v>
      </c>
      <c r="F27" s="2">
        <v>397604</v>
      </c>
      <c r="G27" s="2">
        <v>850152</v>
      </c>
      <c r="H27" s="2">
        <v>487552</v>
      </c>
      <c r="I27" s="2"/>
      <c r="J27" s="2"/>
      <c r="K27" s="1">
        <v>83.171999999999997</v>
      </c>
      <c r="L27" s="1">
        <v>88.409000000000006</v>
      </c>
      <c r="M27" s="1">
        <v>75.534999999999997</v>
      </c>
      <c r="N27" s="1">
        <v>75.602000000000004</v>
      </c>
      <c r="O27" s="1">
        <v>81.888999999999996</v>
      </c>
      <c r="P27" s="1">
        <v>103.529</v>
      </c>
      <c r="Q27" s="1">
        <v>96.906000000000006</v>
      </c>
      <c r="S27" s="5">
        <f t="shared" si="0"/>
        <v>6.3819780485105779</v>
      </c>
      <c r="T27" s="5">
        <f t="shared" si="1"/>
        <v>3.9943445407409497</v>
      </c>
      <c r="U27" s="5">
        <f t="shared" si="2"/>
        <v>3.4191624772086571</v>
      </c>
    </row>
    <row r="28" spans="1:21" x14ac:dyDescent="0.25">
      <c r="A28" t="s">
        <v>31</v>
      </c>
      <c r="B28" s="2">
        <v>29751</v>
      </c>
      <c r="C28" s="2">
        <v>6276</v>
      </c>
      <c r="D28" s="2">
        <v>32056</v>
      </c>
      <c r="E28" s="2">
        <v>25315</v>
      </c>
      <c r="F28" s="2">
        <v>420098</v>
      </c>
      <c r="G28" s="2">
        <v>857640</v>
      </c>
      <c r="H28" s="2">
        <v>496662</v>
      </c>
      <c r="I28" s="2"/>
      <c r="J28" s="2"/>
      <c r="K28" s="1">
        <v>84.183999999999997</v>
      </c>
      <c r="L28" s="1">
        <v>88.947000000000003</v>
      </c>
      <c r="M28" s="1">
        <v>77.003</v>
      </c>
      <c r="N28" s="1">
        <v>77.275000000000006</v>
      </c>
      <c r="O28" s="1">
        <v>83.938000000000002</v>
      </c>
      <c r="P28" s="1">
        <v>103.264</v>
      </c>
      <c r="Q28" s="1">
        <v>97.042000000000002</v>
      </c>
      <c r="S28" s="5">
        <f t="shared" si="0"/>
        <v>6.0259748915729183</v>
      </c>
      <c r="T28" s="5">
        <f t="shared" si="1"/>
        <v>4.2007135861200506</v>
      </c>
      <c r="U28" s="5">
        <f t="shared" si="2"/>
        <v>3.4570559062218216</v>
      </c>
    </row>
    <row r="29" spans="1:21" x14ac:dyDescent="0.25">
      <c r="A29" t="s">
        <v>32</v>
      </c>
      <c r="B29" s="2">
        <v>30772</v>
      </c>
      <c r="C29" s="2">
        <v>6084</v>
      </c>
      <c r="D29" s="2">
        <v>34016</v>
      </c>
      <c r="E29" s="2">
        <v>26480</v>
      </c>
      <c r="F29" s="2">
        <v>435822</v>
      </c>
      <c r="G29" s="2">
        <v>867410</v>
      </c>
      <c r="H29" s="2">
        <v>512716</v>
      </c>
      <c r="I29" s="2"/>
      <c r="J29" s="2"/>
      <c r="K29" s="1">
        <v>85.751999999999995</v>
      </c>
      <c r="L29" s="1">
        <v>89.807000000000002</v>
      </c>
      <c r="M29" s="1">
        <v>78.369</v>
      </c>
      <c r="N29" s="1">
        <v>78.906999999999996</v>
      </c>
      <c r="O29" s="1">
        <v>85.477999999999994</v>
      </c>
      <c r="P29" s="1">
        <v>103.608</v>
      </c>
      <c r="Q29" s="1">
        <v>97.106999999999999</v>
      </c>
      <c r="S29" s="5">
        <f t="shared" si="0"/>
        <v>6.0758750131934596</v>
      </c>
      <c r="T29" s="5">
        <f t="shared" si="1"/>
        <v>4.2489710748089138</v>
      </c>
      <c r="U29" s="5">
        <f t="shared" si="2"/>
        <v>3.4877650681627448</v>
      </c>
    </row>
    <row r="30" spans="1:21" x14ac:dyDescent="0.25">
      <c r="A30" t="s">
        <v>33</v>
      </c>
      <c r="B30" s="2">
        <v>31710</v>
      </c>
      <c r="C30" s="2">
        <v>5570</v>
      </c>
      <c r="D30" s="2">
        <v>36785</v>
      </c>
      <c r="E30" s="2">
        <v>28014</v>
      </c>
      <c r="F30" s="2">
        <v>447221</v>
      </c>
      <c r="G30" s="2">
        <v>873929</v>
      </c>
      <c r="H30" s="2">
        <v>528399</v>
      </c>
      <c r="I30" s="2"/>
      <c r="J30" s="2"/>
      <c r="K30" s="1">
        <v>86.403000000000006</v>
      </c>
      <c r="L30" s="1">
        <v>90.355999999999995</v>
      </c>
      <c r="M30" s="1">
        <v>79.45</v>
      </c>
      <c r="N30" s="1">
        <v>80.41</v>
      </c>
      <c r="O30" s="1">
        <v>87.69</v>
      </c>
      <c r="P30" s="1">
        <v>103.84</v>
      </c>
      <c r="Q30" s="1">
        <v>97.298000000000002</v>
      </c>
      <c r="S30" s="5">
        <f t="shared" si="0"/>
        <v>6.2640171190529959</v>
      </c>
      <c r="T30" s="5">
        <f t="shared" si="1"/>
        <v>4.265792758908332</v>
      </c>
      <c r="U30" s="5">
        <f t="shared" si="2"/>
        <v>3.5302660270152346</v>
      </c>
    </row>
    <row r="31" spans="1:21" x14ac:dyDescent="0.25">
      <c r="A31" t="s">
        <v>34</v>
      </c>
      <c r="B31" s="2">
        <v>31874</v>
      </c>
      <c r="C31" s="2">
        <v>5458</v>
      </c>
      <c r="D31" s="2">
        <v>42008</v>
      </c>
      <c r="E31" s="2">
        <v>31562</v>
      </c>
      <c r="F31" s="2">
        <v>469629</v>
      </c>
      <c r="G31" s="2">
        <v>886253</v>
      </c>
      <c r="H31" s="2">
        <v>536152</v>
      </c>
      <c r="I31" s="2"/>
      <c r="J31" s="2"/>
      <c r="K31" s="1">
        <v>87.924999999999997</v>
      </c>
      <c r="L31" s="1">
        <v>91.144999999999996</v>
      </c>
      <c r="M31" s="1">
        <v>80.075000000000003</v>
      </c>
      <c r="N31" s="1">
        <v>81.703999999999994</v>
      </c>
      <c r="O31" s="1">
        <v>88.772999999999996</v>
      </c>
      <c r="P31" s="1">
        <v>103.864</v>
      </c>
      <c r="Q31" s="1">
        <v>97.894999999999996</v>
      </c>
      <c r="S31" s="5">
        <f t="shared" si="0"/>
        <v>6.7206241522563559</v>
      </c>
      <c r="T31" s="5">
        <f t="shared" si="1"/>
        <v>4.2123411712005492</v>
      </c>
      <c r="U31" s="5">
        <f t="shared" si="2"/>
        <v>3.6412664888685931</v>
      </c>
    </row>
    <row r="32" spans="1:21" x14ac:dyDescent="0.25">
      <c r="A32" t="s">
        <v>35</v>
      </c>
      <c r="B32" s="2">
        <v>32915</v>
      </c>
      <c r="C32" s="2">
        <v>5301</v>
      </c>
      <c r="D32" s="2">
        <v>50171</v>
      </c>
      <c r="E32" s="2">
        <v>38172</v>
      </c>
      <c r="F32" s="2">
        <v>498116</v>
      </c>
      <c r="G32" s="2">
        <v>897845</v>
      </c>
      <c r="H32" s="2">
        <v>541758</v>
      </c>
      <c r="I32" s="2"/>
      <c r="J32" s="2"/>
      <c r="K32" s="1">
        <v>88.873999999999995</v>
      </c>
      <c r="L32" s="1">
        <v>91.796999999999997</v>
      </c>
      <c r="M32" s="1">
        <v>81.043000000000006</v>
      </c>
      <c r="N32" s="1">
        <v>83.106999999999999</v>
      </c>
      <c r="O32" s="1">
        <v>89.194999999999993</v>
      </c>
      <c r="P32" s="1">
        <v>103.774</v>
      </c>
      <c r="Q32" s="1">
        <v>98.254999999999995</v>
      </c>
      <c r="S32" s="5">
        <f t="shared" si="0"/>
        <v>7.6632752210328521</v>
      </c>
      <c r="T32" s="5">
        <f t="shared" si="1"/>
        <v>4.2564139690035585</v>
      </c>
      <c r="U32" s="5">
        <f t="shared" si="2"/>
        <v>3.9421608602692135</v>
      </c>
    </row>
    <row r="33" spans="1:21" x14ac:dyDescent="0.25">
      <c r="A33" t="s">
        <v>36</v>
      </c>
      <c r="B33" s="2">
        <v>33101</v>
      </c>
      <c r="C33" s="2">
        <v>5071</v>
      </c>
      <c r="D33" s="2">
        <v>58243</v>
      </c>
      <c r="E33" s="2">
        <v>44811</v>
      </c>
      <c r="F33" s="2">
        <v>526678</v>
      </c>
      <c r="G33" s="2">
        <v>896020</v>
      </c>
      <c r="H33" s="2">
        <v>544679</v>
      </c>
      <c r="I33" s="2"/>
      <c r="J33" s="2"/>
      <c r="K33" s="1">
        <v>89.631</v>
      </c>
      <c r="L33" s="1">
        <v>93.069000000000003</v>
      </c>
      <c r="M33" s="1">
        <v>82.31</v>
      </c>
      <c r="N33" s="1">
        <v>84.79</v>
      </c>
      <c r="O33" s="1">
        <v>89.974000000000004</v>
      </c>
      <c r="P33" s="1">
        <v>103.01900000000001</v>
      </c>
      <c r="Q33" s="1">
        <v>98.445999999999998</v>
      </c>
      <c r="S33" s="5">
        <f t="shared" si="0"/>
        <v>8.5082346329256211</v>
      </c>
      <c r="T33" s="5">
        <f t="shared" si="1"/>
        <v>4.2601727640008038</v>
      </c>
      <c r="U33" s="5">
        <f t="shared" si="2"/>
        <v>4.2179511095229838</v>
      </c>
    </row>
    <row r="34" spans="1:21" x14ac:dyDescent="0.25">
      <c r="A34" t="s">
        <v>37</v>
      </c>
      <c r="B34" s="2">
        <v>32868</v>
      </c>
      <c r="C34" s="2">
        <v>5211</v>
      </c>
      <c r="D34" s="2">
        <v>66038</v>
      </c>
      <c r="E34" s="2">
        <v>51295</v>
      </c>
      <c r="F34" s="2">
        <v>546786</v>
      </c>
      <c r="G34" s="2">
        <v>893612</v>
      </c>
      <c r="H34" s="2">
        <v>556724</v>
      </c>
      <c r="I34" s="2"/>
      <c r="J34" s="2"/>
      <c r="K34" s="1">
        <v>90.311000000000007</v>
      </c>
      <c r="L34" s="1">
        <v>93.99</v>
      </c>
      <c r="M34" s="1">
        <v>83.733000000000004</v>
      </c>
      <c r="N34" s="1">
        <v>86.498999999999995</v>
      </c>
      <c r="O34" s="1">
        <v>91.048000000000002</v>
      </c>
      <c r="P34" s="1">
        <v>102.107</v>
      </c>
      <c r="Q34" s="1">
        <v>98.54</v>
      </c>
      <c r="S34" s="5">
        <f t="shared" si="0"/>
        <v>9.3811838635224749</v>
      </c>
      <c r="T34" s="5">
        <f t="shared" si="1"/>
        <v>4.2612453727120947</v>
      </c>
      <c r="U34" s="5">
        <f t="shared" si="2"/>
        <v>4.4751397260658088</v>
      </c>
    </row>
    <row r="35" spans="1:21" x14ac:dyDescent="0.25">
      <c r="A35" t="s">
        <v>38</v>
      </c>
      <c r="B35" s="2">
        <v>32576</v>
      </c>
      <c r="C35" s="2">
        <v>5432</v>
      </c>
      <c r="D35" s="2">
        <v>68862</v>
      </c>
      <c r="E35" s="2">
        <v>52929</v>
      </c>
      <c r="F35" s="2">
        <v>556860</v>
      </c>
      <c r="G35" s="2">
        <v>885403</v>
      </c>
      <c r="H35" s="2">
        <v>571436</v>
      </c>
      <c r="I35" s="2"/>
      <c r="J35" s="2"/>
      <c r="K35" s="1">
        <v>91.081999999999994</v>
      </c>
      <c r="L35" s="1">
        <v>94.557000000000002</v>
      </c>
      <c r="M35" s="1">
        <v>85.623000000000005</v>
      </c>
      <c r="N35" s="1">
        <v>88.207999999999998</v>
      </c>
      <c r="O35" s="1">
        <v>92.27</v>
      </c>
      <c r="P35" s="1">
        <v>101.688</v>
      </c>
      <c r="Q35" s="1">
        <v>99.29</v>
      </c>
      <c r="S35" s="5">
        <f t="shared" si="0"/>
        <v>9.5049024889559313</v>
      </c>
      <c r="T35" s="5">
        <f t="shared" si="1"/>
        <v>4.2927344949136153</v>
      </c>
      <c r="U35" s="5">
        <f t="shared" si="2"/>
        <v>4.5159182181646811</v>
      </c>
    </row>
    <row r="36" spans="1:21" x14ac:dyDescent="0.25">
      <c r="A36" t="s">
        <v>39</v>
      </c>
      <c r="B36" s="2">
        <v>32521</v>
      </c>
      <c r="C36" s="2">
        <v>5627</v>
      </c>
      <c r="D36" s="2">
        <v>67041</v>
      </c>
      <c r="E36" s="2">
        <v>50429</v>
      </c>
      <c r="F36" s="2">
        <v>571937</v>
      </c>
      <c r="G36" s="2">
        <v>871824</v>
      </c>
      <c r="H36" s="2">
        <v>580278</v>
      </c>
      <c r="I36" s="2"/>
      <c r="J36" s="2"/>
      <c r="K36" s="1">
        <v>93.213999999999999</v>
      </c>
      <c r="L36" s="1">
        <v>95.378</v>
      </c>
      <c r="M36" s="1">
        <v>87.897999999999996</v>
      </c>
      <c r="N36" s="1">
        <v>89.542000000000002</v>
      </c>
      <c r="O36" s="1">
        <v>93.215999999999994</v>
      </c>
      <c r="P36" s="1">
        <v>101.33</v>
      </c>
      <c r="Q36" s="1">
        <v>99.850999999999999</v>
      </c>
      <c r="S36" s="5">
        <f t="shared" si="0"/>
        <v>8.8172298697234144</v>
      </c>
      <c r="T36" s="5">
        <f t="shared" si="1"/>
        <v>4.3756538016847433</v>
      </c>
      <c r="U36" s="5">
        <f t="shared" si="2"/>
        <v>4.376249667125979</v>
      </c>
    </row>
    <row r="37" spans="1:21" x14ac:dyDescent="0.25">
      <c r="A37" t="s">
        <v>40</v>
      </c>
      <c r="B37" s="2">
        <v>32396</v>
      </c>
      <c r="C37" s="2">
        <v>5820</v>
      </c>
      <c r="D37" s="2">
        <v>67998</v>
      </c>
      <c r="E37" s="2">
        <v>51215</v>
      </c>
      <c r="F37" s="2">
        <v>578839</v>
      </c>
      <c r="G37" s="2">
        <v>852110</v>
      </c>
      <c r="H37" s="2">
        <v>576058</v>
      </c>
      <c r="I37" s="2"/>
      <c r="J37" s="2"/>
      <c r="K37" s="1">
        <v>94.68</v>
      </c>
      <c r="L37" s="1">
        <v>96.108000000000004</v>
      </c>
      <c r="M37" s="1">
        <v>90.525999999999996</v>
      </c>
      <c r="N37" s="1">
        <v>91.5</v>
      </c>
      <c r="O37" s="1">
        <v>94.944999999999993</v>
      </c>
      <c r="P37" s="1">
        <v>102.25700000000001</v>
      </c>
      <c r="Q37" s="1">
        <v>100.292</v>
      </c>
      <c r="S37" s="5">
        <f t="shared" si="0"/>
        <v>8.8478834356358167</v>
      </c>
      <c r="T37" s="5">
        <f t="shared" si="1"/>
        <v>4.4848669772681928</v>
      </c>
      <c r="U37" s="5">
        <f t="shared" si="2"/>
        <v>4.4559386190481645</v>
      </c>
    </row>
    <row r="38" spans="1:21" x14ac:dyDescent="0.25">
      <c r="A38" t="s">
        <v>41</v>
      </c>
      <c r="B38" s="2">
        <v>29838</v>
      </c>
      <c r="C38" s="2">
        <v>5179</v>
      </c>
      <c r="D38" s="2">
        <v>73067</v>
      </c>
      <c r="E38" s="2">
        <v>56623</v>
      </c>
      <c r="F38" s="2">
        <v>576791</v>
      </c>
      <c r="G38" s="2">
        <v>772186</v>
      </c>
      <c r="H38" s="2">
        <v>569762</v>
      </c>
      <c r="I38" s="2"/>
      <c r="J38" s="2"/>
      <c r="K38" s="1">
        <v>94.082999999999998</v>
      </c>
      <c r="L38" s="1">
        <v>96.384</v>
      </c>
      <c r="M38" s="1">
        <v>92.049000000000007</v>
      </c>
      <c r="N38" s="1">
        <v>93.09</v>
      </c>
      <c r="O38" s="1">
        <v>96.909000000000006</v>
      </c>
      <c r="P38" s="1">
        <v>104.89100000000001</v>
      </c>
      <c r="Q38" s="1">
        <v>99.903000000000006</v>
      </c>
      <c r="S38" s="5">
        <f t="shared" si="0"/>
        <v>9.8169007491448372</v>
      </c>
      <c r="T38" s="5">
        <f t="shared" si="1"/>
        <v>4.5347882504992318</v>
      </c>
      <c r="U38" s="5">
        <f t="shared" si="2"/>
        <v>4.7760534392640164</v>
      </c>
    </row>
    <row r="39" spans="1:21" x14ac:dyDescent="0.25">
      <c r="A39" t="s">
        <v>42</v>
      </c>
      <c r="B39" s="2">
        <v>26482</v>
      </c>
      <c r="C39" s="2">
        <v>4489</v>
      </c>
      <c r="D39" s="2">
        <v>76880</v>
      </c>
      <c r="E39" s="2">
        <v>60680</v>
      </c>
      <c r="F39" s="2">
        <v>527728</v>
      </c>
      <c r="G39" s="2">
        <v>683537</v>
      </c>
      <c r="H39" s="2">
        <v>550136</v>
      </c>
      <c r="I39" s="2"/>
      <c r="J39" s="2"/>
      <c r="K39" s="1">
        <v>92.772000000000006</v>
      </c>
      <c r="L39" s="1">
        <v>96.265000000000001</v>
      </c>
      <c r="M39" s="1">
        <v>91.033000000000001</v>
      </c>
      <c r="N39" s="1">
        <v>92.56</v>
      </c>
      <c r="O39" s="1">
        <v>95.882999999999996</v>
      </c>
      <c r="P39" s="1">
        <v>104.52800000000001</v>
      </c>
      <c r="Q39" s="1">
        <v>99.168000000000006</v>
      </c>
      <c r="S39" s="5">
        <f t="shared" si="0"/>
        <v>11.498347633629445</v>
      </c>
      <c r="T39" s="5">
        <f t="shared" si="1"/>
        <v>4.5309910070705754</v>
      </c>
      <c r="U39" s="5">
        <f t="shared" si="2"/>
        <v>5.2033012357776567</v>
      </c>
    </row>
    <row r="40" spans="1:21" x14ac:dyDescent="0.25">
      <c r="A40" t="s">
        <v>43</v>
      </c>
      <c r="B40" s="2">
        <v>24987</v>
      </c>
      <c r="C40" s="2">
        <v>4324</v>
      </c>
      <c r="D40" s="2">
        <v>76752</v>
      </c>
      <c r="E40" s="2">
        <v>60711</v>
      </c>
      <c r="F40" s="2">
        <v>473070</v>
      </c>
      <c r="G40" s="2">
        <v>652184</v>
      </c>
      <c r="H40" s="2">
        <v>559711</v>
      </c>
      <c r="I40" s="2"/>
      <c r="J40" s="2"/>
      <c r="K40" s="1">
        <v>92.881</v>
      </c>
      <c r="L40" s="1">
        <v>96.343999999999994</v>
      </c>
      <c r="M40" s="1">
        <v>88.638999999999996</v>
      </c>
      <c r="N40" s="1">
        <v>90.641999999999996</v>
      </c>
      <c r="O40" s="1">
        <v>93.153000000000006</v>
      </c>
      <c r="P40" s="1">
        <v>103.861</v>
      </c>
      <c r="Q40" s="1">
        <v>98.426000000000002</v>
      </c>
      <c r="S40" s="5">
        <f t="shared" si="0"/>
        <v>12.833407318155876</v>
      </c>
      <c r="T40" s="5">
        <f t="shared" si="1"/>
        <v>4.494283821743557</v>
      </c>
      <c r="U40" s="5">
        <f t="shared" si="2"/>
        <v>5.3426629039772342</v>
      </c>
    </row>
    <row r="41" spans="1:21" x14ac:dyDescent="0.25">
      <c r="A41" t="s">
        <v>44</v>
      </c>
      <c r="B41" s="2">
        <v>25858</v>
      </c>
      <c r="C41" s="2">
        <v>4165</v>
      </c>
      <c r="D41" s="2">
        <v>79198</v>
      </c>
      <c r="E41" s="2">
        <v>63400</v>
      </c>
      <c r="F41" s="2">
        <v>429528</v>
      </c>
      <c r="G41" s="2">
        <v>662038</v>
      </c>
      <c r="H41" s="2">
        <v>564471</v>
      </c>
      <c r="I41" s="2"/>
      <c r="J41" s="2"/>
      <c r="K41" s="1">
        <v>93.462000000000003</v>
      </c>
      <c r="L41" s="1">
        <v>96.424999999999997</v>
      </c>
      <c r="M41" s="1">
        <v>86.242999999999995</v>
      </c>
      <c r="N41" s="1">
        <v>89</v>
      </c>
      <c r="O41" s="1">
        <v>90.754999999999995</v>
      </c>
      <c r="P41" s="1">
        <v>102.836</v>
      </c>
      <c r="Q41" s="1">
        <v>98.256</v>
      </c>
      <c r="S41" s="5">
        <f t="shared" si="0"/>
        <v>14.760388146989253</v>
      </c>
      <c r="T41" s="5">
        <f t="shared" si="1"/>
        <v>4.5349360610720231</v>
      </c>
      <c r="U41" s="5">
        <f t="shared" si="2"/>
        <v>5.6413594623791621</v>
      </c>
    </row>
    <row r="42" spans="1:21" x14ac:dyDescent="0.25">
      <c r="A42" t="s">
        <v>45</v>
      </c>
      <c r="B42" s="2">
        <v>26110</v>
      </c>
      <c r="C42" s="2">
        <v>4469</v>
      </c>
      <c r="D42" s="2">
        <v>71425</v>
      </c>
      <c r="E42" s="2">
        <v>56785</v>
      </c>
      <c r="F42" s="2">
        <v>392940</v>
      </c>
      <c r="G42" s="2">
        <v>683287</v>
      </c>
      <c r="H42" s="2">
        <v>583096</v>
      </c>
      <c r="I42" s="2"/>
      <c r="J42" s="2"/>
      <c r="K42" s="1">
        <v>94.468000000000004</v>
      </c>
      <c r="L42" s="1">
        <v>96.343999999999994</v>
      </c>
      <c r="M42" s="1">
        <v>86.768000000000001</v>
      </c>
      <c r="N42" s="1">
        <v>88.994</v>
      </c>
      <c r="O42" s="1">
        <v>90.662000000000006</v>
      </c>
      <c r="P42" s="1">
        <v>101.45</v>
      </c>
      <c r="Q42" s="1">
        <v>98.504999999999995</v>
      </c>
      <c r="S42" s="5">
        <f t="shared" si="0"/>
        <v>14.451315722502164</v>
      </c>
      <c r="T42" s="5">
        <f t="shared" si="1"/>
        <v>4.4752790555066904</v>
      </c>
      <c r="U42" s="5">
        <f t="shared" si="2"/>
        <v>5.2650388140223452</v>
      </c>
    </row>
    <row r="43" spans="1:21" x14ac:dyDescent="0.25">
      <c r="A43" t="s">
        <v>46</v>
      </c>
      <c r="B43" s="2">
        <v>26274</v>
      </c>
      <c r="C43" s="2">
        <v>4780</v>
      </c>
      <c r="D43" s="2">
        <v>55977</v>
      </c>
      <c r="E43" s="2">
        <v>41876</v>
      </c>
      <c r="F43" s="2">
        <v>368793</v>
      </c>
      <c r="G43" s="2">
        <v>719807</v>
      </c>
      <c r="H43" s="2">
        <v>571363</v>
      </c>
      <c r="I43" s="2"/>
      <c r="J43" s="2"/>
      <c r="K43" s="1">
        <v>95.775999999999996</v>
      </c>
      <c r="L43" s="1">
        <v>95.754000000000005</v>
      </c>
      <c r="M43" s="1">
        <v>88.62</v>
      </c>
      <c r="N43" s="1">
        <v>90.828000000000003</v>
      </c>
      <c r="O43" s="1">
        <v>91.090999999999994</v>
      </c>
      <c r="P43" s="1">
        <v>99.811000000000007</v>
      </c>
      <c r="Q43" s="1">
        <v>98.183000000000007</v>
      </c>
      <c r="S43" s="5">
        <f t="shared" si="0"/>
        <v>11.354879295431312</v>
      </c>
      <c r="T43" s="5">
        <f t="shared" si="1"/>
        <v>4.3142120040510861</v>
      </c>
      <c r="U43" s="5">
        <f t="shared" si="2"/>
        <v>4.3934714207485346</v>
      </c>
    </row>
    <row r="44" spans="1:21" x14ac:dyDescent="0.25">
      <c r="A44" t="s">
        <v>47</v>
      </c>
      <c r="B44" s="2">
        <v>27085</v>
      </c>
      <c r="C44" s="2">
        <v>5000</v>
      </c>
      <c r="D44" s="2">
        <v>65467</v>
      </c>
      <c r="E44" s="2">
        <v>47234</v>
      </c>
      <c r="F44" s="2">
        <v>382076</v>
      </c>
      <c r="G44" s="2">
        <v>763672</v>
      </c>
      <c r="H44" s="2">
        <v>569998</v>
      </c>
      <c r="I44" s="2"/>
      <c r="J44" s="2"/>
      <c r="K44" s="1">
        <v>95.867999999999995</v>
      </c>
      <c r="L44" s="1">
        <v>96.091999999999999</v>
      </c>
      <c r="M44" s="1">
        <v>90.929000000000002</v>
      </c>
      <c r="N44" s="1">
        <v>92.86</v>
      </c>
      <c r="O44" s="1">
        <v>91.674999999999997</v>
      </c>
      <c r="P44" s="1">
        <v>99.411000000000001</v>
      </c>
      <c r="Q44" s="1">
        <v>98.44</v>
      </c>
      <c r="S44" s="5">
        <f t="shared" si="0"/>
        <v>12.362461918571174</v>
      </c>
      <c r="T44" s="5">
        <f t="shared" si="1"/>
        <v>4.2014110770068829</v>
      </c>
      <c r="U44" s="5">
        <f t="shared" si="2"/>
        <v>4.6230036380676394</v>
      </c>
    </row>
    <row r="45" spans="1:21" x14ac:dyDescent="0.25">
      <c r="A45" t="s">
        <v>48</v>
      </c>
      <c r="B45" s="2">
        <v>28841</v>
      </c>
      <c r="C45" s="2">
        <v>5108</v>
      </c>
      <c r="D45" s="2">
        <v>64670</v>
      </c>
      <c r="E45" s="2">
        <v>45213</v>
      </c>
      <c r="F45" s="2">
        <v>379089</v>
      </c>
      <c r="G45" s="2">
        <v>804497</v>
      </c>
      <c r="H45" s="2">
        <v>578778</v>
      </c>
      <c r="I45" s="2"/>
      <c r="J45" s="2"/>
      <c r="K45" s="1">
        <v>96.228999999999999</v>
      </c>
      <c r="L45" s="1">
        <v>96.242000000000004</v>
      </c>
      <c r="M45" s="1">
        <v>92.346000000000004</v>
      </c>
      <c r="N45" s="1">
        <v>94.43</v>
      </c>
      <c r="O45" s="1">
        <v>92.278000000000006</v>
      </c>
      <c r="P45" s="1">
        <v>99.372</v>
      </c>
      <c r="Q45" s="1">
        <v>98.055999999999997</v>
      </c>
      <c r="S45" s="5">
        <f t="shared" si="0"/>
        <v>11.926750710255375</v>
      </c>
      <c r="T45" s="5">
        <f t="shared" si="1"/>
        <v>4.2199038653966392</v>
      </c>
      <c r="U45" s="5">
        <f t="shared" si="2"/>
        <v>4.4918075947988045</v>
      </c>
    </row>
    <row r="46" spans="1:21" x14ac:dyDescent="0.25">
      <c r="A46" t="s">
        <v>49</v>
      </c>
      <c r="B46" s="2">
        <v>31249</v>
      </c>
      <c r="C46" s="2">
        <v>5114</v>
      </c>
      <c r="D46" s="2">
        <v>78366</v>
      </c>
      <c r="E46" s="2">
        <v>61576</v>
      </c>
      <c r="F46" s="2">
        <v>389176</v>
      </c>
      <c r="G46" s="2">
        <v>820133</v>
      </c>
      <c r="H46" s="2">
        <v>592540</v>
      </c>
      <c r="I46" s="2"/>
      <c r="J46" s="2"/>
      <c r="K46" s="1">
        <v>96.724999999999994</v>
      </c>
      <c r="L46" s="1">
        <v>96.475999999999999</v>
      </c>
      <c r="M46" s="1">
        <v>93.307000000000002</v>
      </c>
      <c r="N46" s="1">
        <v>95.406000000000006</v>
      </c>
      <c r="O46" s="1">
        <v>92.977999999999994</v>
      </c>
      <c r="P46" s="1">
        <v>99.292000000000002</v>
      </c>
      <c r="Q46" s="1">
        <v>98.543000000000006</v>
      </c>
      <c r="S46" s="5">
        <f t="shared" si="0"/>
        <v>15.822147306103151</v>
      </c>
      <c r="T46" s="5">
        <f t="shared" si="1"/>
        <v>4.4337930555166052</v>
      </c>
      <c r="U46" s="5">
        <f t="shared" si="2"/>
        <v>5.4354721178078744</v>
      </c>
    </row>
    <row r="47" spans="1:21" x14ac:dyDescent="0.25">
      <c r="A47" t="s">
        <v>50</v>
      </c>
      <c r="B47" s="2">
        <v>30405</v>
      </c>
      <c r="C47" s="2">
        <v>5093</v>
      </c>
      <c r="D47" s="2">
        <v>55789</v>
      </c>
      <c r="E47" s="2">
        <v>43263</v>
      </c>
      <c r="F47" s="2">
        <v>362208</v>
      </c>
      <c r="G47" s="2">
        <v>839817</v>
      </c>
      <c r="H47" s="2">
        <v>603092</v>
      </c>
      <c r="I47" s="2"/>
      <c r="J47" s="2"/>
      <c r="K47" s="1">
        <v>97.83</v>
      </c>
      <c r="L47" s="1">
        <v>97.393000000000001</v>
      </c>
      <c r="M47" s="1">
        <v>94.194000000000003</v>
      </c>
      <c r="N47" s="1">
        <v>95.665999999999997</v>
      </c>
      <c r="O47" s="1">
        <v>93.451999999999998</v>
      </c>
      <c r="P47" s="1">
        <v>99.225999999999999</v>
      </c>
      <c r="Q47" s="1">
        <v>99.287999999999997</v>
      </c>
      <c r="S47" s="5">
        <f t="shared" si="0"/>
        <v>11.944241982507288</v>
      </c>
      <c r="T47" s="5">
        <f t="shared" si="1"/>
        <v>4.2268732354786813</v>
      </c>
      <c r="U47" s="5">
        <f t="shared" si="2"/>
        <v>4.3632074818418971</v>
      </c>
    </row>
    <row r="48" spans="1:21" x14ac:dyDescent="0.25">
      <c r="A48" t="s">
        <v>51</v>
      </c>
      <c r="B48" s="2">
        <v>30830</v>
      </c>
      <c r="C48" s="2">
        <v>5096</v>
      </c>
      <c r="D48" s="2">
        <v>62708</v>
      </c>
      <c r="E48" s="2">
        <v>49491</v>
      </c>
      <c r="F48" s="2">
        <v>392671</v>
      </c>
      <c r="G48" s="2">
        <v>854272</v>
      </c>
      <c r="H48" s="2">
        <v>615066</v>
      </c>
      <c r="I48" s="2"/>
      <c r="J48" s="2"/>
      <c r="K48" s="1">
        <v>99.087000000000003</v>
      </c>
      <c r="L48" s="1">
        <v>98.094999999999999</v>
      </c>
      <c r="M48" s="1">
        <v>95.531999999999996</v>
      </c>
      <c r="N48" s="1">
        <v>96.438999999999993</v>
      </c>
      <c r="O48" s="1">
        <v>94.766000000000005</v>
      </c>
      <c r="P48" s="1">
        <v>99.563000000000002</v>
      </c>
      <c r="Q48" s="1">
        <v>99.626999999999995</v>
      </c>
      <c r="S48" s="5">
        <f t="shared" si="0"/>
        <v>12.60368094409824</v>
      </c>
      <c r="T48" s="5">
        <f t="shared" si="1"/>
        <v>4.2054521276595747</v>
      </c>
      <c r="U48" s="5">
        <f t="shared" si="2"/>
        <v>4.5873569891445207</v>
      </c>
    </row>
    <row r="49" spans="1:21" x14ac:dyDescent="0.25">
      <c r="A49" t="s">
        <v>52</v>
      </c>
      <c r="B49" s="2">
        <v>31440</v>
      </c>
      <c r="C49" s="2">
        <v>5134</v>
      </c>
      <c r="D49" s="2">
        <v>68524</v>
      </c>
      <c r="E49" s="2">
        <v>54192</v>
      </c>
      <c r="F49" s="2">
        <v>421163</v>
      </c>
      <c r="G49" s="2">
        <v>904533</v>
      </c>
      <c r="H49" s="2">
        <v>628060</v>
      </c>
      <c r="I49" s="2"/>
      <c r="J49" s="2"/>
      <c r="K49" s="1">
        <v>99.64</v>
      </c>
      <c r="L49" s="1">
        <v>98.503</v>
      </c>
      <c r="M49" s="1">
        <v>96.734999999999999</v>
      </c>
      <c r="N49" s="1">
        <v>97.531999999999996</v>
      </c>
      <c r="O49" s="1">
        <v>95.95</v>
      </c>
      <c r="P49" s="1">
        <v>99.441999999999993</v>
      </c>
      <c r="Q49" s="1">
        <v>99.71</v>
      </c>
      <c r="S49" s="5">
        <f t="shared" si="0"/>
        <v>12.867227178075947</v>
      </c>
      <c r="T49" s="5">
        <f t="shared" si="1"/>
        <v>4.0434124570358403</v>
      </c>
      <c r="U49" s="5">
        <f t="shared" si="2"/>
        <v>4.6457182984978678</v>
      </c>
    </row>
    <row r="50" spans="1:21" x14ac:dyDescent="0.25">
      <c r="A50" t="s">
        <v>53</v>
      </c>
      <c r="B50" s="2">
        <v>33744</v>
      </c>
      <c r="C50" s="2">
        <v>5392</v>
      </c>
      <c r="D50" s="2">
        <v>70027</v>
      </c>
      <c r="E50" s="2">
        <v>54218</v>
      </c>
      <c r="F50" s="2">
        <v>441786</v>
      </c>
      <c r="G50" s="2">
        <v>926474</v>
      </c>
      <c r="H50" s="2">
        <v>640716</v>
      </c>
      <c r="I50" s="2"/>
      <c r="J50" s="2"/>
      <c r="K50" s="1">
        <v>99.594999999999999</v>
      </c>
      <c r="L50" s="1">
        <v>99.444000000000003</v>
      </c>
      <c r="M50" s="1">
        <v>98.013999999999996</v>
      </c>
      <c r="N50" s="1">
        <v>98.480999999999995</v>
      </c>
      <c r="O50" s="1">
        <v>97.278000000000006</v>
      </c>
      <c r="P50" s="1">
        <v>99.558000000000007</v>
      </c>
      <c r="Q50" s="1">
        <v>99.441000000000003</v>
      </c>
      <c r="S50" s="5">
        <f t="shared" si="0"/>
        <v>12.272457705767046</v>
      </c>
      <c r="T50" s="5">
        <f t="shared" si="1"/>
        <v>4.2241876188646419</v>
      </c>
      <c r="U50" s="5">
        <f t="shared" si="2"/>
        <v>4.6468449598203261</v>
      </c>
    </row>
    <row r="51" spans="1:21" x14ac:dyDescent="0.25">
      <c r="A51" t="s">
        <v>54</v>
      </c>
      <c r="B51" s="2">
        <v>32328</v>
      </c>
      <c r="C51" s="2">
        <v>5871</v>
      </c>
      <c r="D51" s="2">
        <v>85191</v>
      </c>
      <c r="E51" s="2">
        <v>67421</v>
      </c>
      <c r="F51" s="2">
        <v>470093</v>
      </c>
      <c r="G51" s="2">
        <v>957835</v>
      </c>
      <c r="H51" s="2">
        <v>645438</v>
      </c>
      <c r="I51" s="2"/>
      <c r="J51" s="2"/>
      <c r="K51" s="1">
        <v>100.10299999999999</v>
      </c>
      <c r="L51" s="1">
        <v>99.79</v>
      </c>
      <c r="M51" s="1">
        <v>99.114000000000004</v>
      </c>
      <c r="N51" s="1">
        <v>99.105000000000004</v>
      </c>
      <c r="O51" s="1">
        <v>98.783000000000001</v>
      </c>
      <c r="P51" s="1">
        <v>99.817999999999998</v>
      </c>
      <c r="Q51" s="1">
        <v>99.965000000000003</v>
      </c>
      <c r="S51" s="5">
        <f t="shared" si="0"/>
        <v>14.34205572088927</v>
      </c>
      <c r="T51" s="5">
        <f t="shared" si="1"/>
        <v>3.988056398022624</v>
      </c>
      <c r="U51" s="5">
        <f t="shared" si="2"/>
        <v>5.094131957406459</v>
      </c>
    </row>
    <row r="52" spans="1:21" x14ac:dyDescent="0.25">
      <c r="A52" t="s">
        <v>55</v>
      </c>
      <c r="B52" s="2">
        <v>33538</v>
      </c>
      <c r="C52" s="2">
        <v>6229</v>
      </c>
      <c r="D52" s="2">
        <v>88999</v>
      </c>
      <c r="E52" s="2">
        <v>72548</v>
      </c>
      <c r="F52" s="2">
        <v>488086</v>
      </c>
      <c r="G52" s="2">
        <v>984355</v>
      </c>
      <c r="H52" s="2">
        <v>653729</v>
      </c>
      <c r="I52" s="2"/>
      <c r="J52" s="2"/>
      <c r="K52" s="1">
        <v>100.03700000000001</v>
      </c>
      <c r="L52" s="1">
        <v>99.906999999999996</v>
      </c>
      <c r="M52" s="1">
        <v>99.983999999999995</v>
      </c>
      <c r="N52" s="1">
        <v>99.811999999999998</v>
      </c>
      <c r="O52" s="1">
        <v>100.14700000000001</v>
      </c>
      <c r="P52" s="1">
        <v>99.765000000000001</v>
      </c>
      <c r="Q52" s="1">
        <v>99.97</v>
      </c>
      <c r="S52" s="5">
        <f t="shared" si="0"/>
        <v>14.863774007039742</v>
      </c>
      <c r="T52" s="5">
        <f t="shared" si="1"/>
        <v>4.0399043028175807</v>
      </c>
      <c r="U52" s="5">
        <f t="shared" si="2"/>
        <v>5.2825032805467105</v>
      </c>
    </row>
    <row r="53" spans="1:21" x14ac:dyDescent="0.25">
      <c r="A53" t="s">
        <v>56</v>
      </c>
      <c r="B53" s="2">
        <v>32910</v>
      </c>
      <c r="C53" s="2">
        <v>6355</v>
      </c>
      <c r="D53" s="2">
        <v>87359</v>
      </c>
      <c r="E53" s="2">
        <v>70754</v>
      </c>
      <c r="F53" s="2">
        <v>484703</v>
      </c>
      <c r="G53" s="2">
        <v>984294</v>
      </c>
      <c r="H53" s="2">
        <v>656953</v>
      </c>
      <c r="I53" s="2"/>
      <c r="J53" s="2"/>
      <c r="K53" s="1">
        <v>99.834999999999994</v>
      </c>
      <c r="L53" s="1">
        <v>100.006</v>
      </c>
      <c r="M53" s="1">
        <v>100.316</v>
      </c>
      <c r="N53" s="1">
        <v>100.33</v>
      </c>
      <c r="O53" s="1">
        <v>100.58499999999999</v>
      </c>
      <c r="P53" s="1">
        <v>100.04900000000001</v>
      </c>
      <c r="Q53" s="1">
        <v>100.27</v>
      </c>
      <c r="S53" s="5">
        <f t="shared" si="0"/>
        <v>14.597392630126077</v>
      </c>
      <c r="T53" s="5">
        <f t="shared" si="1"/>
        <v>3.9891536471826505</v>
      </c>
      <c r="U53" s="5">
        <f t="shared" si="2"/>
        <v>5.1750511536019195</v>
      </c>
    </row>
    <row r="54" spans="1:21" x14ac:dyDescent="0.25">
      <c r="A54" t="s">
        <v>57</v>
      </c>
      <c r="B54" s="2">
        <v>34546</v>
      </c>
      <c r="C54" s="2">
        <v>6671</v>
      </c>
      <c r="D54" s="2">
        <v>84058</v>
      </c>
      <c r="E54" s="2">
        <v>65145</v>
      </c>
      <c r="F54" s="2">
        <v>474859</v>
      </c>
      <c r="G54" s="2">
        <v>1007118</v>
      </c>
      <c r="H54" s="2">
        <v>666645</v>
      </c>
      <c r="I54" s="2"/>
      <c r="J54" s="2"/>
      <c r="K54" s="1">
        <v>100.02500000000001</v>
      </c>
      <c r="L54" s="1">
        <v>100.297</v>
      </c>
      <c r="M54" s="1">
        <v>100.587</v>
      </c>
      <c r="N54" s="1">
        <v>100.753</v>
      </c>
      <c r="O54" s="1">
        <v>100.485</v>
      </c>
      <c r="P54" s="1">
        <v>100.367</v>
      </c>
      <c r="Q54" s="1">
        <v>99.795000000000002</v>
      </c>
      <c r="S54" s="5">
        <f t="shared" si="0"/>
        <v>13.718809162298703</v>
      </c>
      <c r="T54" s="5">
        <f t="shared" si="1"/>
        <v>4.0925690931946406</v>
      </c>
      <c r="U54" s="5">
        <f t="shared" si="2"/>
        <v>4.9502425275362532</v>
      </c>
    </row>
    <row r="55" spans="1:21" x14ac:dyDescent="0.25">
      <c r="A55" t="s">
        <v>58</v>
      </c>
      <c r="B55" s="2">
        <v>34392</v>
      </c>
      <c r="C55" s="2">
        <v>7316</v>
      </c>
      <c r="D55" s="2">
        <v>65602</v>
      </c>
      <c r="E55" s="2">
        <v>46093</v>
      </c>
      <c r="F55" s="2">
        <v>462990</v>
      </c>
      <c r="G55" s="2">
        <v>1022809</v>
      </c>
      <c r="H55" s="2">
        <v>685091</v>
      </c>
      <c r="I55" s="2"/>
      <c r="J55" s="2"/>
      <c r="K55" s="1">
        <v>100.271</v>
      </c>
      <c r="L55" s="1">
        <v>100.396</v>
      </c>
      <c r="M55" s="1">
        <v>100.73099999999999</v>
      </c>
      <c r="N55" s="1">
        <v>101.245</v>
      </c>
      <c r="O55" s="1">
        <v>100.202</v>
      </c>
      <c r="P55" s="1">
        <v>100.16</v>
      </c>
      <c r="Q55" s="1">
        <v>99.495000000000005</v>
      </c>
      <c r="S55" s="5">
        <f t="shared" si="0"/>
        <v>9.9555065984146527</v>
      </c>
      <c r="T55" s="5">
        <f t="shared" si="1"/>
        <v>4.0777896948501624</v>
      </c>
      <c r="U55" s="5">
        <f t="shared" si="2"/>
        <v>4.0444702403161834</v>
      </c>
    </row>
    <row r="56" spans="1:21" x14ac:dyDescent="0.25">
      <c r="A56" t="s">
        <v>59</v>
      </c>
      <c r="B56" s="2">
        <v>35142</v>
      </c>
      <c r="C56" s="2">
        <v>7283</v>
      </c>
      <c r="D56" s="2">
        <v>74584</v>
      </c>
      <c r="E56" s="2">
        <v>49869</v>
      </c>
      <c r="F56" s="2">
        <v>480030</v>
      </c>
      <c r="G56" s="2">
        <v>1017988</v>
      </c>
      <c r="H56" s="2">
        <v>682326</v>
      </c>
      <c r="I56" s="2"/>
      <c r="J56" s="2"/>
      <c r="K56" s="1">
        <v>100.193</v>
      </c>
      <c r="L56" s="1">
        <v>100.27200000000001</v>
      </c>
      <c r="M56" s="1">
        <v>101.16</v>
      </c>
      <c r="N56" s="1">
        <v>102.002</v>
      </c>
      <c r="O56" s="1">
        <v>100.92700000000001</v>
      </c>
      <c r="P56" s="1">
        <v>99.900999999999996</v>
      </c>
      <c r="Q56" s="1">
        <v>99.914000000000001</v>
      </c>
      <c r="S56" s="5">
        <f t="shared" si="0"/>
        <v>10.388725704643459</v>
      </c>
      <c r="T56" s="5">
        <f t="shared" si="1"/>
        <v>4.1675343913680711</v>
      </c>
      <c r="U56" s="5">
        <f t="shared" si="2"/>
        <v>4.2330017648591234</v>
      </c>
    </row>
    <row r="57" spans="1:21" x14ac:dyDescent="0.25">
      <c r="A57" t="s">
        <v>60</v>
      </c>
      <c r="B57" s="2">
        <v>35935</v>
      </c>
      <c r="C57" s="2">
        <v>7394</v>
      </c>
      <c r="D57" s="2">
        <v>87355</v>
      </c>
      <c r="E57" s="2">
        <v>56067</v>
      </c>
      <c r="F57" s="2">
        <v>507539</v>
      </c>
      <c r="G57" s="2">
        <v>1016528</v>
      </c>
      <c r="H57" s="2">
        <v>696656</v>
      </c>
      <c r="I57" s="2"/>
      <c r="J57" s="2"/>
      <c r="K57" s="1">
        <v>100.13500000000001</v>
      </c>
      <c r="L57" s="1">
        <v>100.24299999999999</v>
      </c>
      <c r="M57" s="1">
        <v>101.59</v>
      </c>
      <c r="N57" s="1">
        <v>102.476</v>
      </c>
      <c r="O57" s="1">
        <v>101.598</v>
      </c>
      <c r="P57" s="1">
        <v>99.75</v>
      </c>
      <c r="Q57" s="1">
        <v>100.125</v>
      </c>
      <c r="S57" s="5">
        <f t="shared" si="0"/>
        <v>11.046835809661918</v>
      </c>
      <c r="T57" s="5">
        <f t="shared" si="1"/>
        <v>4.2624502227189023</v>
      </c>
      <c r="U57" s="5">
        <f t="shared" si="2"/>
        <v>4.4758396252031432</v>
      </c>
    </row>
    <row r="58" spans="1:21" x14ac:dyDescent="0.25">
      <c r="A58" t="s">
        <v>61</v>
      </c>
      <c r="B58" s="2">
        <v>36194</v>
      </c>
      <c r="C58" s="2">
        <v>7388</v>
      </c>
      <c r="D58" s="2">
        <v>97571</v>
      </c>
      <c r="E58" s="2">
        <v>65615</v>
      </c>
      <c r="F58" s="2">
        <v>519526</v>
      </c>
      <c r="G58" s="2">
        <v>1050866</v>
      </c>
      <c r="H58" s="2">
        <v>703628</v>
      </c>
      <c r="I58" s="2"/>
      <c r="J58" s="2"/>
      <c r="K58" s="1">
        <v>100.197</v>
      </c>
      <c r="L58" s="1">
        <v>100.221</v>
      </c>
      <c r="M58" s="1">
        <v>101.75700000000001</v>
      </c>
      <c r="N58" s="1">
        <v>102.761</v>
      </c>
      <c r="O58" s="1">
        <v>103.092</v>
      </c>
      <c r="P58" s="1">
        <v>99.335999999999999</v>
      </c>
      <c r="Q58" s="1">
        <v>100.791</v>
      </c>
      <c r="S58" s="5">
        <f t="shared" si="0"/>
        <v>12.629781762606683</v>
      </c>
      <c r="T58" s="5">
        <f t="shared" si="1"/>
        <v>4.1472461760110235</v>
      </c>
      <c r="U58" s="5">
        <f t="shared" si="2"/>
        <v>4.8019366584286853</v>
      </c>
    </row>
    <row r="59" spans="1:21" x14ac:dyDescent="0.25">
      <c r="A59" t="s">
        <v>62</v>
      </c>
      <c r="B59" s="2">
        <v>36467</v>
      </c>
      <c r="C59" s="2">
        <v>7164</v>
      </c>
      <c r="D59" s="2">
        <v>109920</v>
      </c>
      <c r="E59" s="2">
        <v>79462</v>
      </c>
      <c r="F59" s="2">
        <v>546748</v>
      </c>
      <c r="G59" s="2">
        <v>1058153</v>
      </c>
      <c r="H59" s="2">
        <v>709976</v>
      </c>
      <c r="I59" s="2"/>
      <c r="J59" s="2"/>
      <c r="K59" s="1">
        <v>100.291</v>
      </c>
      <c r="L59" s="1">
        <v>100.13800000000001</v>
      </c>
      <c r="M59" s="1">
        <v>101.821</v>
      </c>
      <c r="N59" s="1">
        <v>102.95399999999999</v>
      </c>
      <c r="O59" s="1">
        <v>104.807</v>
      </c>
      <c r="P59" s="1">
        <v>99.177000000000007</v>
      </c>
      <c r="Q59" s="1">
        <v>101.07</v>
      </c>
      <c r="S59" s="5">
        <f t="shared" si="0"/>
        <v>14.533569395772824</v>
      </c>
      <c r="T59" s="5">
        <f t="shared" si="1"/>
        <v>4.1233167604306749</v>
      </c>
      <c r="U59" s="5">
        <f t="shared" si="2"/>
        <v>5.3174747513582794</v>
      </c>
    </row>
    <row r="60" spans="1:21" x14ac:dyDescent="0.25">
      <c r="A60" t="s">
        <v>63</v>
      </c>
      <c r="B60" s="2">
        <v>35487</v>
      </c>
      <c r="C60" s="2">
        <v>7041</v>
      </c>
      <c r="D60" s="2">
        <v>104671</v>
      </c>
      <c r="E60" s="2">
        <v>73260</v>
      </c>
      <c r="F60" s="2">
        <v>574732</v>
      </c>
      <c r="G60" s="2">
        <v>1085246</v>
      </c>
      <c r="H60" s="2">
        <v>723632</v>
      </c>
      <c r="I60" s="2"/>
      <c r="J60" s="2"/>
      <c r="K60" s="1">
        <v>100.468</v>
      </c>
      <c r="L60" s="1">
        <v>100.196</v>
      </c>
      <c r="M60" s="1">
        <v>102.506</v>
      </c>
      <c r="N60" s="1">
        <v>103.748</v>
      </c>
      <c r="O60" s="1">
        <v>106.40300000000001</v>
      </c>
      <c r="P60" s="1">
        <v>99.239000000000004</v>
      </c>
      <c r="Q60" s="1">
        <v>100.706</v>
      </c>
      <c r="S60" s="5">
        <f t="shared" si="0"/>
        <v>12.746810687416048</v>
      </c>
      <c r="T60" s="5">
        <f t="shared" si="1"/>
        <v>3.9187428472438506</v>
      </c>
      <c r="U60" s="5">
        <f t="shared" si="2"/>
        <v>4.8576738644325204</v>
      </c>
    </row>
    <row r="61" spans="1:21" x14ac:dyDescent="0.25">
      <c r="A61" t="s">
        <v>64</v>
      </c>
      <c r="B61" s="2">
        <v>35532</v>
      </c>
      <c r="C61" s="2">
        <v>7118</v>
      </c>
      <c r="D61" s="2">
        <v>95929</v>
      </c>
      <c r="E61" s="2">
        <v>67830</v>
      </c>
      <c r="F61" s="2">
        <v>586032</v>
      </c>
      <c r="G61" s="2">
        <v>1116993</v>
      </c>
      <c r="H61" s="2">
        <v>736736</v>
      </c>
      <c r="I61" s="2"/>
      <c r="J61" s="2"/>
      <c r="K61" s="1">
        <v>100.767</v>
      </c>
      <c r="L61" s="1">
        <v>100.27800000000001</v>
      </c>
      <c r="M61" s="1">
        <v>103.264</v>
      </c>
      <c r="N61" s="1">
        <v>104.595</v>
      </c>
      <c r="O61" s="1">
        <v>108.123</v>
      </c>
      <c r="P61" s="1">
        <v>99.111000000000004</v>
      </c>
      <c r="Q61" s="1">
        <v>100.721</v>
      </c>
      <c r="S61" s="5">
        <f t="shared" si="0"/>
        <v>11.574453272176264</v>
      </c>
      <c r="T61" s="5">
        <f t="shared" si="1"/>
        <v>3.8182871334019102</v>
      </c>
      <c r="U61" s="5">
        <f t="shared" si="2"/>
        <v>4.5283124043707561</v>
      </c>
    </row>
    <row r="62" spans="1:21" x14ac:dyDescent="0.25">
      <c r="A62" t="s">
        <v>65</v>
      </c>
      <c r="B62" s="2">
        <v>34915</v>
      </c>
      <c r="C62" s="2">
        <v>7170</v>
      </c>
      <c r="D62" s="2">
        <v>82304</v>
      </c>
      <c r="E62" s="2">
        <v>59328</v>
      </c>
      <c r="F62" s="2">
        <v>602985</v>
      </c>
      <c r="G62" s="2">
        <v>1107383</v>
      </c>
      <c r="H62" s="2">
        <v>751609</v>
      </c>
      <c r="I62" s="2"/>
      <c r="J62" s="2"/>
      <c r="K62" s="1">
        <v>100.592</v>
      </c>
      <c r="L62" s="1">
        <v>100.309</v>
      </c>
      <c r="M62" s="1">
        <v>104.28700000000001</v>
      </c>
      <c r="N62" s="1">
        <v>105.58799999999999</v>
      </c>
      <c r="O62" s="1">
        <v>109.46</v>
      </c>
      <c r="P62" s="1">
        <v>99.147999999999996</v>
      </c>
      <c r="Q62" s="1">
        <v>100.667</v>
      </c>
      <c r="S62" s="5">
        <f t="shared" si="0"/>
        <v>9.8390507226547932</v>
      </c>
      <c r="T62" s="5">
        <f t="shared" si="1"/>
        <v>3.8004014871096992</v>
      </c>
      <c r="U62" s="5">
        <f t="shared" si="2"/>
        <v>4.1191692692498751</v>
      </c>
    </row>
    <row r="63" spans="1:21" x14ac:dyDescent="0.25">
      <c r="A63" t="s">
        <v>66</v>
      </c>
      <c r="B63" s="2">
        <v>34655</v>
      </c>
      <c r="C63" s="2">
        <v>7445</v>
      </c>
      <c r="D63" s="2">
        <v>92156</v>
      </c>
      <c r="E63" s="2">
        <v>68270</v>
      </c>
      <c r="F63" s="2">
        <v>596891</v>
      </c>
      <c r="G63" s="2">
        <v>1115646</v>
      </c>
      <c r="H63" s="2">
        <v>751730</v>
      </c>
      <c r="I63" s="2"/>
      <c r="J63" s="2"/>
      <c r="K63" s="1">
        <v>100.00700000000001</v>
      </c>
      <c r="L63" s="1">
        <v>100.544</v>
      </c>
      <c r="M63" s="1">
        <v>104.866</v>
      </c>
      <c r="N63" s="1">
        <v>106.27200000000001</v>
      </c>
      <c r="O63" s="1">
        <v>109.51300000000001</v>
      </c>
      <c r="P63" s="1">
        <v>99.076999999999998</v>
      </c>
      <c r="Q63" s="1">
        <v>101.432</v>
      </c>
      <c r="S63" s="5">
        <f t="shared" si="0"/>
        <v>11.437599159645563</v>
      </c>
      <c r="T63" s="5">
        <f t="shared" si="1"/>
        <v>3.7735984353459791</v>
      </c>
      <c r="U63" s="5">
        <f t="shared" si="2"/>
        <v>4.4788166217378231</v>
      </c>
    </row>
    <row r="64" spans="1:21" x14ac:dyDescent="0.25">
      <c r="A64" t="s">
        <v>67</v>
      </c>
      <c r="B64" s="2">
        <v>33801</v>
      </c>
      <c r="C64" s="2">
        <v>7423</v>
      </c>
      <c r="D64" s="2">
        <v>106368</v>
      </c>
      <c r="E64" s="2">
        <v>79647</v>
      </c>
      <c r="F64" s="2">
        <v>598978</v>
      </c>
      <c r="G64" s="2">
        <v>1117437</v>
      </c>
      <c r="H64" s="2">
        <v>756107</v>
      </c>
      <c r="I64" s="2"/>
      <c r="J64" s="2"/>
      <c r="K64" s="1">
        <v>99.394000000000005</v>
      </c>
      <c r="L64" s="1">
        <v>100.52</v>
      </c>
      <c r="M64" s="1">
        <v>104.727</v>
      </c>
      <c r="N64" s="1">
        <v>106.70099999999999</v>
      </c>
      <c r="O64" s="1">
        <v>109.081</v>
      </c>
      <c r="P64" s="1">
        <v>98.856999999999999</v>
      </c>
      <c r="Q64" s="1">
        <v>101.678</v>
      </c>
      <c r="S64" s="5">
        <f t="shared" si="0"/>
        <v>13.297149477944098</v>
      </c>
      <c r="T64" s="5">
        <f t="shared" si="1"/>
        <v>3.6891565251553331</v>
      </c>
      <c r="U64" s="5">
        <f t="shared" si="2"/>
        <v>4.8885712644821764</v>
      </c>
    </row>
    <row r="65" spans="1:21" x14ac:dyDescent="0.25">
      <c r="A65" t="s">
        <v>68</v>
      </c>
      <c r="B65" s="2">
        <v>33676</v>
      </c>
      <c r="C65" s="2">
        <v>7140</v>
      </c>
      <c r="D65" s="2">
        <v>103482</v>
      </c>
      <c r="E65" s="2">
        <v>78781</v>
      </c>
      <c r="F65" s="2">
        <v>582656</v>
      </c>
      <c r="G65" s="2">
        <v>1130888</v>
      </c>
      <c r="H65" s="2">
        <v>765615</v>
      </c>
      <c r="I65" s="2"/>
      <c r="J65" s="2"/>
      <c r="K65" s="1">
        <v>99.251999999999995</v>
      </c>
      <c r="L65" s="1">
        <v>100.411</v>
      </c>
      <c r="M65" s="1">
        <v>104.72799999999999</v>
      </c>
      <c r="N65" s="1">
        <v>107.08799999999999</v>
      </c>
      <c r="O65" s="1">
        <v>109.554</v>
      </c>
      <c r="P65" s="1">
        <v>98.483999999999995</v>
      </c>
      <c r="Q65" s="1">
        <v>101.59</v>
      </c>
      <c r="S65" s="5">
        <f t="shared" si="0"/>
        <v>13.521014114674868</v>
      </c>
      <c r="T65" s="5">
        <f t="shared" si="1"/>
        <v>3.6091991426206662</v>
      </c>
      <c r="U65" s="5">
        <f t="shared" si="2"/>
        <v>4.8240955904804812</v>
      </c>
    </row>
    <row r="66" spans="1:21" x14ac:dyDescent="0.25">
      <c r="A66" t="s">
        <v>69</v>
      </c>
      <c r="B66" s="2">
        <v>34340</v>
      </c>
      <c r="C66" s="2">
        <v>7567</v>
      </c>
      <c r="D66" s="2">
        <v>96190</v>
      </c>
      <c r="E66" s="2">
        <v>73978</v>
      </c>
      <c r="F66" s="2">
        <v>558885</v>
      </c>
      <c r="G66" s="2">
        <v>1113944</v>
      </c>
      <c r="H66" s="2">
        <v>777444</v>
      </c>
      <c r="I66" s="2"/>
      <c r="J66" s="2"/>
      <c r="K66" s="1">
        <v>98.602999999999994</v>
      </c>
      <c r="L66" s="1">
        <v>100.511</v>
      </c>
      <c r="M66" s="1">
        <v>104.501</v>
      </c>
      <c r="N66" s="1">
        <v>107.434</v>
      </c>
      <c r="O66" s="1">
        <v>109.464</v>
      </c>
      <c r="P66" s="1">
        <v>98.265000000000001</v>
      </c>
      <c r="Q66" s="1">
        <v>100.795</v>
      </c>
      <c r="S66" s="5">
        <f t="shared" si="0"/>
        <v>13.236712382690536</v>
      </c>
      <c r="T66" s="5">
        <f t="shared" si="1"/>
        <v>3.7620383071321357</v>
      </c>
      <c r="U66" s="5">
        <f t="shared" si="2"/>
        <v>4.7294730015798239</v>
      </c>
    </row>
    <row r="67" spans="1:21" x14ac:dyDescent="0.25">
      <c r="A67" t="s">
        <v>70</v>
      </c>
      <c r="B67" s="2">
        <v>34248</v>
      </c>
      <c r="C67" s="2">
        <v>7474</v>
      </c>
      <c r="D67" s="2">
        <v>93645</v>
      </c>
      <c r="E67" s="2">
        <v>78063</v>
      </c>
      <c r="F67" s="2">
        <v>536018</v>
      </c>
      <c r="G67" s="2">
        <v>1104299</v>
      </c>
      <c r="H67" s="2">
        <v>795205</v>
      </c>
      <c r="I67" s="2"/>
      <c r="J67" s="2"/>
      <c r="K67" s="1">
        <v>98.388000000000005</v>
      </c>
      <c r="L67" s="1">
        <v>100.33799999999999</v>
      </c>
      <c r="M67" s="1">
        <v>104.58199999999999</v>
      </c>
      <c r="N67" s="1">
        <v>107.93600000000001</v>
      </c>
      <c r="O67" s="1">
        <v>108.979</v>
      </c>
      <c r="P67" s="1">
        <v>97.933000000000007</v>
      </c>
      <c r="Q67" s="1">
        <v>100.017</v>
      </c>
      <c r="S67" s="5">
        <f t="shared" si="0"/>
        <v>14.563503464435895</v>
      </c>
      <c r="T67" s="5">
        <f t="shared" si="1"/>
        <v>3.7781434194905548</v>
      </c>
      <c r="U67" s="5">
        <f t="shared" si="2"/>
        <v>4.9182475050523049</v>
      </c>
    </row>
    <row r="68" spans="1:21" x14ac:dyDescent="0.25">
      <c r="A68" t="s">
        <v>71</v>
      </c>
      <c r="B68" s="2">
        <v>35103</v>
      </c>
      <c r="C68" s="2">
        <v>7267</v>
      </c>
      <c r="D68" s="2">
        <v>98346</v>
      </c>
      <c r="E68" s="2">
        <v>79485</v>
      </c>
      <c r="F68" s="2">
        <v>550129</v>
      </c>
      <c r="G68" s="2">
        <v>1087025</v>
      </c>
      <c r="H68" s="2">
        <v>816908</v>
      </c>
      <c r="I68" s="2"/>
      <c r="J68" s="2"/>
      <c r="K68" s="1">
        <v>98.433000000000007</v>
      </c>
      <c r="L68" s="1">
        <v>100.081</v>
      </c>
      <c r="M68" s="1">
        <v>104.988</v>
      </c>
      <c r="N68" s="1">
        <v>108.384</v>
      </c>
      <c r="O68" s="1">
        <v>109.711</v>
      </c>
      <c r="P68" s="1">
        <v>97.628</v>
      </c>
      <c r="Q68" s="1">
        <v>100.32599999999999</v>
      </c>
      <c r="S68" s="5">
        <f t="shared" ref="S68:S94" si="3">100*E68/F68</f>
        <v>14.448429368384506</v>
      </c>
      <c r="T68" s="5">
        <f t="shared" ref="T68:T94" si="4">100*(B68+C68)/G68</f>
        <v>3.8977944389503461</v>
      </c>
      <c r="U68" s="5">
        <f t="shared" ref="U68:U94" si="5">100*SUM(B68,C68,E68)/SUM(F68:H68)</f>
        <v>4.9654409709290146</v>
      </c>
    </row>
    <row r="69" spans="1:21" x14ac:dyDescent="0.25">
      <c r="A69" t="s">
        <v>72</v>
      </c>
      <c r="B69" s="2">
        <v>35073</v>
      </c>
      <c r="C69" s="2">
        <v>6867</v>
      </c>
      <c r="D69" s="2">
        <v>105352</v>
      </c>
      <c r="E69" s="2">
        <v>83047</v>
      </c>
      <c r="F69" s="2">
        <v>571579</v>
      </c>
      <c r="G69" s="2">
        <v>1079976</v>
      </c>
      <c r="H69" s="2">
        <v>830033</v>
      </c>
      <c r="I69" s="2"/>
      <c r="J69" s="2"/>
      <c r="K69" s="1">
        <v>98.561000000000007</v>
      </c>
      <c r="L69" s="1">
        <v>100.059</v>
      </c>
      <c r="M69" s="1">
        <v>105.678</v>
      </c>
      <c r="N69" s="1">
        <v>109.15300000000001</v>
      </c>
      <c r="O69" s="1">
        <v>109.636</v>
      </c>
      <c r="P69" s="1">
        <v>97.447000000000003</v>
      </c>
      <c r="Q69" s="1">
        <v>100.083</v>
      </c>
      <c r="S69" s="5">
        <f t="shared" si="3"/>
        <v>14.529400135414352</v>
      </c>
      <c r="T69" s="5">
        <f t="shared" si="4"/>
        <v>3.8834196315473677</v>
      </c>
      <c r="U69" s="5">
        <f t="shared" si="5"/>
        <v>5.0365733554482048</v>
      </c>
    </row>
    <row r="70" spans="1:21" x14ac:dyDescent="0.25">
      <c r="A70" t="s">
        <v>73</v>
      </c>
      <c r="B70" s="2">
        <v>35640</v>
      </c>
      <c r="C70" s="2">
        <v>7370</v>
      </c>
      <c r="D70" s="2">
        <v>111709</v>
      </c>
      <c r="E70" s="2">
        <v>86937</v>
      </c>
      <c r="F70" s="2">
        <v>583714</v>
      </c>
      <c r="G70" s="2">
        <v>1079706</v>
      </c>
      <c r="H70" s="2">
        <v>842750</v>
      </c>
      <c r="I70" s="2"/>
      <c r="J70" s="2"/>
      <c r="K70" s="1">
        <v>98.655000000000001</v>
      </c>
      <c r="L70" s="1">
        <v>100.113</v>
      </c>
      <c r="M70" s="1">
        <v>106.264</v>
      </c>
      <c r="N70" s="1">
        <v>109.845</v>
      </c>
      <c r="O70" s="1">
        <v>110.35299999999999</v>
      </c>
      <c r="P70" s="1">
        <v>97.36</v>
      </c>
      <c r="Q70" s="1">
        <v>100.78</v>
      </c>
      <c r="S70" s="5">
        <f t="shared" si="3"/>
        <v>14.893766467824996</v>
      </c>
      <c r="T70" s="5">
        <f t="shared" si="4"/>
        <v>3.9834918023980603</v>
      </c>
      <c r="U70" s="5">
        <f t="shared" si="5"/>
        <v>5.1850832146263022</v>
      </c>
    </row>
    <row r="71" spans="1:21" x14ac:dyDescent="0.25">
      <c r="A71" t="s">
        <v>74</v>
      </c>
      <c r="B71" s="2">
        <v>35454</v>
      </c>
      <c r="C71" s="2">
        <v>7176</v>
      </c>
      <c r="D71" s="2">
        <v>107225</v>
      </c>
      <c r="E71" s="2">
        <v>81555</v>
      </c>
      <c r="F71" s="2">
        <v>595016</v>
      </c>
      <c r="G71" s="2">
        <v>1086813</v>
      </c>
      <c r="H71" s="2">
        <v>856720</v>
      </c>
      <c r="I71" s="2"/>
      <c r="J71" s="2"/>
      <c r="K71" s="1">
        <v>99.200999999999993</v>
      </c>
      <c r="L71" s="1">
        <v>100.38</v>
      </c>
      <c r="M71" s="1">
        <v>107.47</v>
      </c>
      <c r="N71" s="1">
        <v>110.253</v>
      </c>
      <c r="O71" s="1">
        <v>111.251</v>
      </c>
      <c r="P71" s="1">
        <v>97.596999999999994</v>
      </c>
      <c r="Q71" s="1">
        <v>100.70099999999999</v>
      </c>
      <c r="S71" s="5">
        <f t="shared" si="3"/>
        <v>13.706354114847333</v>
      </c>
      <c r="T71" s="5">
        <f t="shared" si="4"/>
        <v>3.9224779239850829</v>
      </c>
      <c r="U71" s="5">
        <f t="shared" si="5"/>
        <v>4.8919678131089848</v>
      </c>
    </row>
    <row r="72" spans="1:21" x14ac:dyDescent="0.25">
      <c r="A72" t="s">
        <v>75</v>
      </c>
      <c r="B72" s="2">
        <v>36295</v>
      </c>
      <c r="C72" s="2">
        <v>7078</v>
      </c>
      <c r="D72" s="2">
        <v>99134</v>
      </c>
      <c r="E72" s="2">
        <v>74016</v>
      </c>
      <c r="F72" s="2">
        <v>604396</v>
      </c>
      <c r="G72" s="2">
        <v>1105585</v>
      </c>
      <c r="H72" s="2">
        <v>864248</v>
      </c>
      <c r="I72" s="2"/>
      <c r="J72" s="2"/>
      <c r="K72" s="1">
        <v>99.507000000000005</v>
      </c>
      <c r="L72" s="1">
        <v>100.708</v>
      </c>
      <c r="M72" s="1">
        <v>108.154</v>
      </c>
      <c r="N72" s="1">
        <v>110.47</v>
      </c>
      <c r="O72" s="1">
        <v>112.21899999999999</v>
      </c>
      <c r="P72" s="1">
        <v>97.597999999999999</v>
      </c>
      <c r="Q72" s="1">
        <v>101.211</v>
      </c>
      <c r="S72" s="5">
        <f t="shared" si="3"/>
        <v>12.246275620619594</v>
      </c>
      <c r="T72" s="5">
        <f t="shared" si="4"/>
        <v>3.9230814455695402</v>
      </c>
      <c r="U72" s="5">
        <f t="shared" si="5"/>
        <v>4.5601615085526577</v>
      </c>
    </row>
    <row r="73" spans="1:21" x14ac:dyDescent="0.25">
      <c r="A73" t="s">
        <v>76</v>
      </c>
      <c r="B73" s="2">
        <v>36782</v>
      </c>
      <c r="C73" s="2">
        <v>7108</v>
      </c>
      <c r="D73" s="2">
        <v>93467</v>
      </c>
      <c r="E73" s="2">
        <v>69256</v>
      </c>
      <c r="F73" s="2">
        <v>595562</v>
      </c>
      <c r="G73" s="2">
        <v>1123045</v>
      </c>
      <c r="H73" s="2">
        <v>881472</v>
      </c>
      <c r="I73" s="2"/>
      <c r="J73" s="2"/>
      <c r="K73" s="1">
        <v>99.631</v>
      </c>
      <c r="L73" s="1">
        <v>101.169</v>
      </c>
      <c r="M73" s="1">
        <v>108.76300000000001</v>
      </c>
      <c r="N73" s="1">
        <v>111.14400000000001</v>
      </c>
      <c r="O73" s="1">
        <v>113.096</v>
      </c>
      <c r="P73" s="1">
        <v>97.588999999999999</v>
      </c>
      <c r="Q73" s="1">
        <v>101.31100000000001</v>
      </c>
      <c r="S73" s="5">
        <f t="shared" si="3"/>
        <v>11.628680137416424</v>
      </c>
      <c r="T73" s="5">
        <f t="shared" si="4"/>
        <v>3.9081247857387726</v>
      </c>
      <c r="U73" s="5">
        <f t="shared" si="5"/>
        <v>4.3516370079524505</v>
      </c>
    </row>
    <row r="74" spans="1:21" x14ac:dyDescent="0.25">
      <c r="A74" t="s">
        <v>77</v>
      </c>
      <c r="B74" s="2">
        <v>38698</v>
      </c>
      <c r="C74" s="2">
        <v>7336</v>
      </c>
      <c r="D74" s="2">
        <v>91270</v>
      </c>
      <c r="E74" s="2">
        <v>67717</v>
      </c>
      <c r="F74" s="2">
        <v>603152</v>
      </c>
      <c r="G74" s="2">
        <v>1157728</v>
      </c>
      <c r="H74" s="2">
        <v>898868</v>
      </c>
      <c r="I74" s="2"/>
      <c r="J74" s="2"/>
      <c r="K74" s="1">
        <v>100.14</v>
      </c>
      <c r="L74" s="1">
        <v>101.711</v>
      </c>
      <c r="M74" s="1">
        <v>109.307</v>
      </c>
      <c r="N74" s="1">
        <v>111.98</v>
      </c>
      <c r="O74" s="1">
        <v>113.081</v>
      </c>
      <c r="P74" s="1">
        <v>97.531999999999996</v>
      </c>
      <c r="Q74" s="1">
        <v>101.584</v>
      </c>
      <c r="S74" s="5">
        <f t="shared" si="3"/>
        <v>11.227186513515665</v>
      </c>
      <c r="T74" s="5">
        <f t="shared" si="4"/>
        <v>3.9762362143785071</v>
      </c>
      <c r="U74" s="5">
        <f t="shared" si="5"/>
        <v>4.2767585500581262</v>
      </c>
    </row>
    <row r="75" spans="1:21" x14ac:dyDescent="0.25">
      <c r="A75" t="s">
        <v>78</v>
      </c>
      <c r="B75" s="2">
        <v>41986</v>
      </c>
      <c r="C75" s="2">
        <v>7804</v>
      </c>
      <c r="D75" s="2">
        <v>95817</v>
      </c>
      <c r="E75" s="2">
        <v>71372</v>
      </c>
      <c r="F75" s="2">
        <v>625065</v>
      </c>
      <c r="G75" s="2">
        <v>1173601</v>
      </c>
      <c r="H75" s="2">
        <v>923422</v>
      </c>
      <c r="I75" s="2"/>
      <c r="J75" s="2"/>
      <c r="K75" s="1">
        <v>100.66800000000001</v>
      </c>
      <c r="L75" s="1">
        <v>102.423</v>
      </c>
      <c r="M75" s="1">
        <v>110.178</v>
      </c>
      <c r="N75" s="1">
        <v>113.072</v>
      </c>
      <c r="O75" s="1">
        <v>112.92400000000001</v>
      </c>
      <c r="P75" s="1">
        <v>97.546999999999997</v>
      </c>
      <c r="Q75" s="1">
        <v>102.202</v>
      </c>
      <c r="S75" s="5">
        <f t="shared" si="3"/>
        <v>11.418332493420685</v>
      </c>
      <c r="T75" s="5">
        <f t="shared" si="4"/>
        <v>4.2424980892143074</v>
      </c>
      <c r="U75" s="5">
        <f t="shared" si="5"/>
        <v>4.451068444517591</v>
      </c>
    </row>
    <row r="76" spans="1:21" x14ac:dyDescent="0.25">
      <c r="A76" t="s">
        <v>79</v>
      </c>
      <c r="B76" s="2">
        <v>43261</v>
      </c>
      <c r="C76" s="2">
        <v>8257</v>
      </c>
      <c r="D76" s="2">
        <v>99604</v>
      </c>
      <c r="E76" s="2">
        <v>74219</v>
      </c>
      <c r="F76" s="2">
        <v>641720</v>
      </c>
      <c r="G76" s="2">
        <v>1179544</v>
      </c>
      <c r="H76" s="2">
        <v>952745</v>
      </c>
      <c r="I76" s="2"/>
      <c r="J76" s="2"/>
      <c r="K76" s="1">
        <v>101.258</v>
      </c>
      <c r="L76" s="1">
        <v>103.16800000000001</v>
      </c>
      <c r="M76" s="1">
        <v>111.78400000000001</v>
      </c>
      <c r="N76" s="1">
        <v>114.175</v>
      </c>
      <c r="O76" s="1">
        <v>113.58</v>
      </c>
      <c r="P76" s="1">
        <v>97.596000000000004</v>
      </c>
      <c r="Q76" s="1">
        <v>102.604</v>
      </c>
      <c r="S76" s="5">
        <f t="shared" si="3"/>
        <v>11.56563610297326</v>
      </c>
      <c r="T76" s="5">
        <f t="shared" si="4"/>
        <v>4.3676200294351037</v>
      </c>
      <c r="U76" s="5">
        <f t="shared" si="5"/>
        <v>4.5326817613064705</v>
      </c>
    </row>
    <row r="77" spans="1:21" x14ac:dyDescent="0.25">
      <c r="A77" t="s">
        <v>80</v>
      </c>
      <c r="B77" s="2">
        <v>45549</v>
      </c>
      <c r="C77" s="2">
        <v>8199</v>
      </c>
      <c r="D77" s="2">
        <v>92398</v>
      </c>
      <c r="E77" s="2">
        <v>69609</v>
      </c>
      <c r="F77" s="2">
        <v>639646</v>
      </c>
      <c r="G77" s="2">
        <v>1199976</v>
      </c>
      <c r="H77" s="2">
        <v>966262</v>
      </c>
      <c r="I77" s="2"/>
      <c r="J77" s="2"/>
      <c r="K77" s="1">
        <v>101.96599999999999</v>
      </c>
      <c r="L77" s="1">
        <v>104.24299999999999</v>
      </c>
      <c r="M77" s="1">
        <v>113.52</v>
      </c>
      <c r="N77" s="1">
        <v>115.474</v>
      </c>
      <c r="O77" s="1">
        <v>114.149</v>
      </c>
      <c r="P77" s="1">
        <v>97.897000000000006</v>
      </c>
      <c r="Q77" s="1">
        <v>102.61199999999999</v>
      </c>
      <c r="S77" s="5">
        <f t="shared" si="3"/>
        <v>10.882425591655384</v>
      </c>
      <c r="T77" s="5">
        <f t="shared" si="4"/>
        <v>4.4790895817916354</v>
      </c>
      <c r="U77" s="5">
        <f t="shared" si="5"/>
        <v>4.3963684885048702</v>
      </c>
    </row>
    <row r="78" spans="1:21" x14ac:dyDescent="0.25">
      <c r="A78" t="s">
        <v>81</v>
      </c>
      <c r="B78" s="2">
        <v>47046</v>
      </c>
      <c r="C78" s="2">
        <v>8583</v>
      </c>
      <c r="D78" s="2">
        <v>89369</v>
      </c>
      <c r="E78" s="2">
        <v>66515</v>
      </c>
      <c r="F78" s="2">
        <v>628082</v>
      </c>
      <c r="G78" s="2">
        <v>1219829</v>
      </c>
      <c r="H78" s="2">
        <v>989036</v>
      </c>
      <c r="I78" s="2"/>
      <c r="J78" s="2"/>
      <c r="K78" s="1">
        <v>102.295</v>
      </c>
      <c r="L78" s="1">
        <v>105.027</v>
      </c>
      <c r="M78" s="1">
        <v>114.803</v>
      </c>
      <c r="N78" s="1">
        <v>116.879</v>
      </c>
      <c r="O78" s="1">
        <v>115.812</v>
      </c>
      <c r="P78" s="1">
        <v>97.802999999999997</v>
      </c>
      <c r="Q78" s="1">
        <v>102.27200000000001</v>
      </c>
      <c r="S78" s="5">
        <f t="shared" si="3"/>
        <v>10.590177715648593</v>
      </c>
      <c r="T78" s="5">
        <f t="shared" si="4"/>
        <v>4.5603933010282587</v>
      </c>
      <c r="U78" s="5">
        <f t="shared" si="5"/>
        <v>4.305473454386</v>
      </c>
    </row>
    <row r="79" spans="1:21" x14ac:dyDescent="0.25">
      <c r="A79" t="s">
        <v>82</v>
      </c>
      <c r="B79" s="2">
        <v>47502</v>
      </c>
      <c r="C79" s="2">
        <v>8341</v>
      </c>
      <c r="D79" s="2">
        <v>86752</v>
      </c>
      <c r="E79" s="2">
        <v>64255</v>
      </c>
      <c r="F79" s="2">
        <v>635640</v>
      </c>
      <c r="G79" s="2">
        <v>1226907</v>
      </c>
      <c r="H79" s="2">
        <v>1004445</v>
      </c>
      <c r="I79" s="2"/>
      <c r="J79" s="2"/>
      <c r="K79" s="1">
        <v>102.524</v>
      </c>
      <c r="L79" s="1">
        <v>105.398</v>
      </c>
      <c r="M79" s="1">
        <v>115.758</v>
      </c>
      <c r="N79" s="1">
        <v>117.92100000000001</v>
      </c>
      <c r="O79" s="1">
        <v>116.992</v>
      </c>
      <c r="P79" s="1">
        <v>98.153999999999996</v>
      </c>
      <c r="Q79" s="1">
        <v>102.943</v>
      </c>
      <c r="S79" s="5">
        <f t="shared" si="3"/>
        <v>10.108709332326475</v>
      </c>
      <c r="T79" s="5">
        <f t="shared" si="4"/>
        <v>4.5515267253345204</v>
      </c>
      <c r="U79" s="5">
        <f t="shared" si="5"/>
        <v>4.188989714655639</v>
      </c>
    </row>
    <row r="80" spans="1:21" x14ac:dyDescent="0.25">
      <c r="A80" t="s">
        <v>83</v>
      </c>
      <c r="B80" s="2">
        <v>49770</v>
      </c>
      <c r="C80" s="2">
        <v>8347</v>
      </c>
      <c r="D80" s="2">
        <v>106246</v>
      </c>
      <c r="E80" s="2">
        <v>76979</v>
      </c>
      <c r="F80" s="2">
        <v>668010</v>
      </c>
      <c r="G80" s="2">
        <v>1228162</v>
      </c>
      <c r="H80" s="2">
        <v>1028711</v>
      </c>
      <c r="I80" s="2"/>
      <c r="J80" s="2"/>
      <c r="K80" s="1">
        <v>102.599</v>
      </c>
      <c r="L80" s="1">
        <v>105.74</v>
      </c>
      <c r="M80" s="1">
        <v>116.652</v>
      </c>
      <c r="N80" s="1">
        <v>118.821</v>
      </c>
      <c r="O80" s="1">
        <v>118.629</v>
      </c>
      <c r="P80" s="1">
        <v>98.069000000000003</v>
      </c>
      <c r="Q80" s="1">
        <v>103.596</v>
      </c>
      <c r="S80" s="5">
        <f t="shared" si="3"/>
        <v>11.523629885780153</v>
      </c>
      <c r="T80" s="5">
        <f t="shared" si="4"/>
        <v>4.7320304650363711</v>
      </c>
      <c r="U80" s="5">
        <f t="shared" si="5"/>
        <v>4.6188514207234954</v>
      </c>
    </row>
    <row r="81" spans="1:21" x14ac:dyDescent="0.25">
      <c r="A81" t="s">
        <v>84</v>
      </c>
      <c r="B81" s="2">
        <v>50839</v>
      </c>
      <c r="C81" s="2">
        <v>8089</v>
      </c>
      <c r="D81" s="2">
        <v>120303</v>
      </c>
      <c r="E81" s="2">
        <v>84191</v>
      </c>
      <c r="F81" s="2">
        <v>700995</v>
      </c>
      <c r="G81" s="2">
        <v>1206221</v>
      </c>
      <c r="H81" s="2">
        <v>1047943</v>
      </c>
      <c r="I81" s="2"/>
      <c r="J81" s="2"/>
      <c r="K81" s="1">
        <v>102.863</v>
      </c>
      <c r="L81" s="1">
        <v>106.256</v>
      </c>
      <c r="M81" s="1">
        <v>117.60899999999999</v>
      </c>
      <c r="N81" s="1">
        <v>119.52200000000001</v>
      </c>
      <c r="O81" s="1">
        <v>119.483</v>
      </c>
      <c r="P81" s="1">
        <v>97.674000000000007</v>
      </c>
      <c r="Q81" s="1">
        <v>103.68899999999999</v>
      </c>
      <c r="S81" s="5">
        <f t="shared" si="3"/>
        <v>12.010214052881976</v>
      </c>
      <c r="T81" s="5">
        <f t="shared" si="4"/>
        <v>4.885340248594578</v>
      </c>
      <c r="U81" s="5">
        <f t="shared" si="5"/>
        <v>4.8430219829119174</v>
      </c>
    </row>
    <row r="82" spans="1:21" x14ac:dyDescent="0.25">
      <c r="A82" t="s">
        <v>85</v>
      </c>
      <c r="B82" s="2">
        <v>49976</v>
      </c>
      <c r="C82" s="2">
        <v>7899</v>
      </c>
      <c r="D82" s="2">
        <v>128367</v>
      </c>
      <c r="E82" s="2">
        <v>89536</v>
      </c>
      <c r="F82" s="2">
        <v>694161</v>
      </c>
      <c r="G82" s="2">
        <v>1178076</v>
      </c>
      <c r="H82" s="2">
        <v>1065244</v>
      </c>
      <c r="I82" s="2"/>
      <c r="J82" s="2"/>
      <c r="K82" s="1">
        <v>103.565</v>
      </c>
      <c r="L82" s="1">
        <v>106.57899999999999</v>
      </c>
      <c r="M82" s="1">
        <v>118.95</v>
      </c>
      <c r="N82" s="1">
        <v>120.32899999999999</v>
      </c>
      <c r="O82" s="1">
        <v>120.11499999999999</v>
      </c>
      <c r="P82" s="1">
        <v>97.465000000000003</v>
      </c>
      <c r="Q82" s="1">
        <v>103.07899999999999</v>
      </c>
      <c r="S82" s="5">
        <f t="shared" si="3"/>
        <v>12.898448630793144</v>
      </c>
      <c r="T82" s="5">
        <f t="shared" si="4"/>
        <v>4.9126711689228877</v>
      </c>
      <c r="U82" s="5">
        <f t="shared" si="5"/>
        <v>5.0182792671680261</v>
      </c>
    </row>
    <row r="83" spans="1:21" x14ac:dyDescent="0.25">
      <c r="A83" t="s">
        <v>86</v>
      </c>
      <c r="B83" s="2">
        <v>50253</v>
      </c>
      <c r="C83" s="2">
        <v>7495</v>
      </c>
      <c r="D83" s="2">
        <v>118198</v>
      </c>
      <c r="E83" s="2">
        <v>92624</v>
      </c>
      <c r="F83" s="2">
        <v>691608</v>
      </c>
      <c r="G83" s="2">
        <v>1103199</v>
      </c>
      <c r="H83" s="2">
        <v>1089551</v>
      </c>
      <c r="I83" s="2"/>
      <c r="J83" s="2"/>
      <c r="K83" s="1">
        <v>104.095</v>
      </c>
      <c r="L83" s="1">
        <v>106.521</v>
      </c>
      <c r="M83" s="1">
        <v>120.49</v>
      </c>
      <c r="N83" s="1">
        <v>121.072</v>
      </c>
      <c r="O83" s="1">
        <v>120.717</v>
      </c>
      <c r="P83" s="1">
        <v>97.694000000000003</v>
      </c>
      <c r="Q83" s="1">
        <v>103.447</v>
      </c>
      <c r="S83" s="5">
        <f t="shared" si="3"/>
        <v>13.39255763380412</v>
      </c>
      <c r="T83" s="5">
        <f t="shared" si="4"/>
        <v>5.2345950277329836</v>
      </c>
      <c r="U83" s="5">
        <f t="shared" si="5"/>
        <v>5.2133611708394039</v>
      </c>
    </row>
    <row r="84" spans="1:21" x14ac:dyDescent="0.25">
      <c r="A84" t="s">
        <v>87</v>
      </c>
      <c r="B84" s="2">
        <v>44316</v>
      </c>
      <c r="C84" s="2">
        <v>6847</v>
      </c>
      <c r="D84" s="2">
        <v>109539</v>
      </c>
      <c r="E84" s="2">
        <v>88103</v>
      </c>
      <c r="F84" s="2">
        <v>599663</v>
      </c>
      <c r="G84" s="2">
        <v>979383</v>
      </c>
      <c r="H84" s="2">
        <v>1078010</v>
      </c>
      <c r="I84" s="2"/>
      <c r="J84" s="2"/>
      <c r="K84" s="1">
        <v>104.078</v>
      </c>
      <c r="L84" s="1">
        <v>107.015</v>
      </c>
      <c r="M84" s="1">
        <v>121.155</v>
      </c>
      <c r="N84" s="1">
        <v>121.60299999999999</v>
      </c>
      <c r="O84" s="1">
        <v>120.425</v>
      </c>
      <c r="P84" s="1">
        <v>97.734999999999999</v>
      </c>
      <c r="Q84" s="1">
        <v>104.89100000000001</v>
      </c>
      <c r="S84" s="5">
        <f t="shared" si="3"/>
        <v>14.692085387959571</v>
      </c>
      <c r="T84" s="5">
        <f t="shared" si="4"/>
        <v>5.2240032755316355</v>
      </c>
      <c r="U84" s="5">
        <f t="shared" si="5"/>
        <v>5.2413648790240028</v>
      </c>
    </row>
    <row r="85" spans="1:21" x14ac:dyDescent="0.25">
      <c r="A85" t="s">
        <v>88</v>
      </c>
      <c r="B85" s="2">
        <v>48813</v>
      </c>
      <c r="C85" s="2">
        <v>7837</v>
      </c>
      <c r="D85" s="2">
        <v>107060</v>
      </c>
      <c r="E85" s="2">
        <v>87011</v>
      </c>
      <c r="F85" s="2">
        <v>583572</v>
      </c>
      <c r="G85" s="2">
        <v>1089928</v>
      </c>
      <c r="H85" s="2">
        <v>1108444</v>
      </c>
      <c r="I85" s="2"/>
      <c r="J85" s="2"/>
      <c r="K85" s="1">
        <v>104.506</v>
      </c>
      <c r="L85" s="1">
        <v>107.578</v>
      </c>
      <c r="M85" s="1">
        <v>121.655</v>
      </c>
      <c r="N85" s="1">
        <v>122.304</v>
      </c>
      <c r="O85" s="1">
        <v>120.434</v>
      </c>
      <c r="P85" s="1">
        <v>97.150999999999996</v>
      </c>
      <c r="Q85" s="1">
        <v>105.44499999999999</v>
      </c>
      <c r="S85" s="5">
        <f t="shared" si="3"/>
        <v>14.910071079489763</v>
      </c>
      <c r="T85" s="5">
        <f t="shared" si="4"/>
        <v>5.1975910335361606</v>
      </c>
      <c r="U85" s="5">
        <f t="shared" si="5"/>
        <v>5.1640507501229358</v>
      </c>
    </row>
    <row r="86" spans="1:21" x14ac:dyDescent="0.25">
      <c r="A86" t="s">
        <v>89</v>
      </c>
      <c r="B86" s="2">
        <v>51123</v>
      </c>
      <c r="C86" s="2">
        <v>8420</v>
      </c>
      <c r="D86" s="2">
        <v>107563</v>
      </c>
      <c r="E86" s="2">
        <v>86162</v>
      </c>
      <c r="F86" s="2">
        <v>582674</v>
      </c>
      <c r="G86" s="2">
        <v>1138812</v>
      </c>
      <c r="H86" s="2">
        <v>1146831</v>
      </c>
      <c r="I86" s="2"/>
      <c r="J86" s="2"/>
      <c r="K86" s="1">
        <v>104.792</v>
      </c>
      <c r="L86" s="1">
        <v>107.764</v>
      </c>
      <c r="M86" s="1">
        <v>122.319</v>
      </c>
      <c r="N86" s="1">
        <v>123.17700000000001</v>
      </c>
      <c r="O86" s="1">
        <v>119.946</v>
      </c>
      <c r="P86" s="1">
        <v>96.778999999999996</v>
      </c>
      <c r="Q86" s="1">
        <v>106.95</v>
      </c>
      <c r="S86" s="5">
        <f t="shared" si="3"/>
        <v>14.787342493401113</v>
      </c>
      <c r="T86" s="5">
        <f t="shared" si="4"/>
        <v>5.2285188424428259</v>
      </c>
      <c r="U86" s="5">
        <f t="shared" si="5"/>
        <v>5.0798081244158162</v>
      </c>
    </row>
    <row r="87" spans="1:21" x14ac:dyDescent="0.25">
      <c r="A87" t="s">
        <v>90</v>
      </c>
      <c r="B87" s="2">
        <v>52346</v>
      </c>
      <c r="C87" s="2">
        <v>8746</v>
      </c>
      <c r="D87" s="2">
        <v>108061</v>
      </c>
      <c r="E87" s="2">
        <v>87765</v>
      </c>
      <c r="F87" s="2">
        <v>587467</v>
      </c>
      <c r="G87" s="2">
        <v>1166142</v>
      </c>
      <c r="H87" s="2">
        <v>1181001</v>
      </c>
      <c r="I87" s="2"/>
      <c r="J87" s="2"/>
      <c r="K87" s="1">
        <v>105.59</v>
      </c>
      <c r="L87" s="1">
        <v>107.998</v>
      </c>
      <c r="M87" s="1">
        <v>123.64</v>
      </c>
      <c r="N87" s="1">
        <v>124.60899999999999</v>
      </c>
      <c r="O87" s="1">
        <v>120.33199999999999</v>
      </c>
      <c r="P87" s="1">
        <v>97.641000000000005</v>
      </c>
      <c r="Q87" s="1">
        <v>106.22</v>
      </c>
      <c r="S87" s="5">
        <f t="shared" si="3"/>
        <v>14.939562562663093</v>
      </c>
      <c r="T87" s="5">
        <f t="shared" si="4"/>
        <v>5.2388131119537755</v>
      </c>
      <c r="U87" s="5">
        <f t="shared" si="5"/>
        <v>5.0724627804035292</v>
      </c>
    </row>
    <row r="88" spans="1:21" x14ac:dyDescent="0.25">
      <c r="A88" t="s">
        <v>91</v>
      </c>
      <c r="B88" s="2">
        <v>54018</v>
      </c>
      <c r="C88" s="2">
        <v>8964</v>
      </c>
      <c r="D88" s="2">
        <v>107783</v>
      </c>
      <c r="E88" s="2">
        <v>86055</v>
      </c>
      <c r="F88" s="2">
        <v>595385</v>
      </c>
      <c r="G88" s="2">
        <v>1191533</v>
      </c>
      <c r="H88" s="2">
        <v>1220362</v>
      </c>
      <c r="I88" s="2"/>
      <c r="J88" s="2"/>
      <c r="K88" s="1">
        <v>108.661</v>
      </c>
      <c r="L88" s="1">
        <v>109.31699999999999</v>
      </c>
      <c r="M88" s="1">
        <v>126.964</v>
      </c>
      <c r="N88" s="1">
        <v>127.38</v>
      </c>
      <c r="O88" s="1">
        <v>122.702</v>
      </c>
      <c r="P88" s="1">
        <v>96.56</v>
      </c>
      <c r="Q88" s="1">
        <v>106.556</v>
      </c>
      <c r="S88" s="5">
        <f t="shared" si="3"/>
        <v>14.453672833544681</v>
      </c>
      <c r="T88" s="5">
        <f t="shared" si="4"/>
        <v>5.2857956934470129</v>
      </c>
      <c r="U88" s="5">
        <f t="shared" si="5"/>
        <v>4.9558737463754623</v>
      </c>
    </row>
    <row r="89" spans="1:21" x14ac:dyDescent="0.25">
      <c r="A89" t="s">
        <v>92</v>
      </c>
      <c r="B89" s="2">
        <v>54769</v>
      </c>
      <c r="C89" s="2">
        <v>9083</v>
      </c>
      <c r="D89" s="2">
        <v>108124</v>
      </c>
      <c r="E89" s="2">
        <v>86264</v>
      </c>
      <c r="F89" s="2">
        <v>599729</v>
      </c>
      <c r="G89" s="2">
        <v>1197346</v>
      </c>
      <c r="H89" s="2">
        <v>1249238</v>
      </c>
      <c r="I89" s="2"/>
      <c r="J89" s="2"/>
      <c r="K89" s="1">
        <v>111.473</v>
      </c>
      <c r="L89" s="1">
        <v>110.925</v>
      </c>
      <c r="M89" s="1">
        <v>131.30600000000001</v>
      </c>
      <c r="N89" s="1">
        <v>130.62200000000001</v>
      </c>
      <c r="O89" s="1">
        <v>125.729</v>
      </c>
      <c r="P89" s="1">
        <v>97.576999999999998</v>
      </c>
      <c r="Q89" s="1">
        <v>107.15600000000001</v>
      </c>
      <c r="S89" s="5">
        <f t="shared" si="3"/>
        <v>14.383830029896837</v>
      </c>
      <c r="T89" s="5">
        <f t="shared" si="4"/>
        <v>5.332794363534016</v>
      </c>
      <c r="U89" s="5">
        <f t="shared" si="5"/>
        <v>4.927793040308071</v>
      </c>
    </row>
    <row r="90" spans="1:21" x14ac:dyDescent="0.25">
      <c r="A90" t="s">
        <v>93</v>
      </c>
      <c r="B90" s="2">
        <v>58430</v>
      </c>
      <c r="C90" s="2">
        <v>9367</v>
      </c>
      <c r="D90" s="2">
        <v>102328</v>
      </c>
      <c r="E90" s="2">
        <v>81129</v>
      </c>
      <c r="F90" s="2">
        <v>610311</v>
      </c>
      <c r="G90" s="2">
        <v>1221154</v>
      </c>
      <c r="H90" s="2">
        <v>1280374</v>
      </c>
      <c r="I90" s="2"/>
      <c r="J90" s="2"/>
      <c r="K90" s="1">
        <v>114.52</v>
      </c>
      <c r="L90" s="1">
        <v>115.038</v>
      </c>
      <c r="M90" s="1">
        <v>136.52500000000001</v>
      </c>
      <c r="N90" s="1">
        <v>135.11099999999999</v>
      </c>
      <c r="O90" s="1">
        <v>132.34</v>
      </c>
      <c r="P90" s="1">
        <v>99.125</v>
      </c>
      <c r="Q90" s="1">
        <v>107.721</v>
      </c>
      <c r="S90" s="5">
        <f t="shared" si="3"/>
        <v>13.293058784783495</v>
      </c>
      <c r="T90" s="5">
        <f t="shared" si="4"/>
        <v>5.5518796155112291</v>
      </c>
      <c r="U90" s="5">
        <f t="shared" si="5"/>
        <v>4.7857874395172759</v>
      </c>
    </row>
    <row r="91" spans="1:21" x14ac:dyDescent="0.25">
      <c r="A91" t="s">
        <v>94</v>
      </c>
      <c r="B91" s="2">
        <v>61289</v>
      </c>
      <c r="C91" s="2">
        <v>9965</v>
      </c>
      <c r="D91" s="2">
        <v>101277</v>
      </c>
      <c r="E91" s="2">
        <v>79676</v>
      </c>
      <c r="F91" s="2">
        <v>627282</v>
      </c>
      <c r="G91" s="2">
        <v>1277782</v>
      </c>
      <c r="H91" s="2">
        <v>1319940</v>
      </c>
      <c r="I91" s="2"/>
      <c r="J91" s="2"/>
      <c r="K91" s="1">
        <v>119.316</v>
      </c>
      <c r="L91" s="1">
        <v>118.575</v>
      </c>
      <c r="M91" s="1">
        <v>141.5</v>
      </c>
      <c r="N91" s="1">
        <v>139.87700000000001</v>
      </c>
      <c r="O91" s="1">
        <v>137.535</v>
      </c>
      <c r="P91" s="1">
        <v>100.96299999999999</v>
      </c>
      <c r="Q91" s="1">
        <v>108.238</v>
      </c>
      <c r="S91" s="5">
        <f t="shared" si="3"/>
        <v>12.701783249001247</v>
      </c>
      <c r="T91" s="5">
        <f t="shared" si="4"/>
        <v>5.5763815736956692</v>
      </c>
      <c r="U91" s="5">
        <f t="shared" si="5"/>
        <v>4.6799941953560369</v>
      </c>
    </row>
    <row r="92" spans="1:21" x14ac:dyDescent="0.25">
      <c r="A92" t="s">
        <v>95</v>
      </c>
      <c r="B92" s="2">
        <v>62555</v>
      </c>
      <c r="C92" s="2">
        <v>9852</v>
      </c>
      <c r="D92" s="2">
        <v>94386</v>
      </c>
      <c r="E92" s="2">
        <v>73118</v>
      </c>
      <c r="F92" s="2">
        <v>631222</v>
      </c>
      <c r="G92" s="2">
        <v>1299519</v>
      </c>
      <c r="H92" s="2">
        <v>1361413</v>
      </c>
      <c r="I92" s="2"/>
      <c r="J92" s="2"/>
      <c r="K92" s="1">
        <v>123.506</v>
      </c>
      <c r="L92" s="1">
        <v>121.842</v>
      </c>
      <c r="M92" s="1">
        <v>146.18299999999999</v>
      </c>
      <c r="N92" s="1">
        <v>144.83799999999999</v>
      </c>
      <c r="O92" s="1">
        <v>143.19399999999999</v>
      </c>
      <c r="P92" s="1">
        <v>103.211</v>
      </c>
      <c r="Q92" s="1">
        <v>109.282</v>
      </c>
      <c r="S92" s="5">
        <f t="shared" si="3"/>
        <v>11.583563310531002</v>
      </c>
      <c r="T92" s="5">
        <f t="shared" si="4"/>
        <v>5.5718308081682526</v>
      </c>
      <c r="U92" s="5">
        <f t="shared" si="5"/>
        <v>4.4203582213954755</v>
      </c>
    </row>
    <row r="93" spans="1:21" x14ac:dyDescent="0.25">
      <c r="A93" t="s">
        <v>96</v>
      </c>
      <c r="B93" s="2">
        <v>64143</v>
      </c>
      <c r="C93" s="2">
        <v>9694</v>
      </c>
      <c r="D93" s="2">
        <v>91556</v>
      </c>
      <c r="E93" s="2">
        <v>71802</v>
      </c>
      <c r="F93" s="2">
        <v>654816</v>
      </c>
      <c r="G93" s="2">
        <v>1351972</v>
      </c>
      <c r="H93" s="2">
        <v>1396620</v>
      </c>
      <c r="I93" s="2"/>
      <c r="J93" s="2"/>
      <c r="K93" s="1">
        <v>126.265</v>
      </c>
      <c r="L93" s="1">
        <v>123.202</v>
      </c>
      <c r="M93" s="1">
        <v>150.042</v>
      </c>
      <c r="N93" s="1">
        <v>149.02099999999999</v>
      </c>
      <c r="O93" s="1">
        <v>149.90899999999999</v>
      </c>
      <c r="P93" s="1">
        <v>104.70699999999999</v>
      </c>
      <c r="Q93" s="1">
        <v>110.267</v>
      </c>
      <c r="S93" s="5">
        <f t="shared" si="3"/>
        <v>10.965217710013194</v>
      </c>
      <c r="T93" s="5">
        <f t="shared" si="4"/>
        <v>5.4614296745790591</v>
      </c>
      <c r="U93" s="5">
        <f t="shared" si="5"/>
        <v>4.2792107205483445</v>
      </c>
    </row>
    <row r="94" spans="1:21" x14ac:dyDescent="0.25">
      <c r="A94" t="s">
        <v>97</v>
      </c>
      <c r="B94" s="2">
        <v>63662</v>
      </c>
      <c r="C94" s="2">
        <v>9274</v>
      </c>
      <c r="D94" s="2">
        <v>90554</v>
      </c>
      <c r="E94" s="2">
        <v>71467</v>
      </c>
      <c r="F94" s="2">
        <v>666160</v>
      </c>
      <c r="G94" s="2">
        <v>1359540</v>
      </c>
      <c r="H94" s="2">
        <v>1412851</v>
      </c>
      <c r="I94" s="2"/>
      <c r="J94" s="2"/>
      <c r="K94" s="1">
        <v>126.434</v>
      </c>
      <c r="L94" s="1">
        <v>123.29300000000001</v>
      </c>
      <c r="M94" s="1">
        <v>152.03899999999999</v>
      </c>
      <c r="N94" s="1">
        <v>151.744</v>
      </c>
      <c r="O94" s="1">
        <v>152.35599999999999</v>
      </c>
      <c r="P94" s="1">
        <v>106.298</v>
      </c>
      <c r="Q94" s="1">
        <v>110.126</v>
      </c>
      <c r="S94" s="5">
        <f t="shared" si="3"/>
        <v>10.728203434610304</v>
      </c>
      <c r="T94" s="5">
        <f t="shared" si="4"/>
        <v>5.3647557262015093</v>
      </c>
      <c r="U94" s="5">
        <f t="shared" si="5"/>
        <v>4.1995305580751889</v>
      </c>
    </row>
    <row r="96" spans="1:21" x14ac:dyDescent="0.25">
      <c r="B96">
        <f>AVERAGE(B75:B94)</f>
        <v>52082.3</v>
      </c>
      <c r="C96">
        <f t="shared" ref="C96:H96" si="6">AVERAGE(C75:C94)</f>
        <v>8553.15</v>
      </c>
      <c r="D96">
        <f t="shared" si="6"/>
        <v>103264.25</v>
      </c>
      <c r="E96">
        <f t="shared" si="6"/>
        <v>79392.600000000006</v>
      </c>
      <c r="F96">
        <f t="shared" si="6"/>
        <v>633160.4</v>
      </c>
      <c r="G96">
        <f t="shared" si="6"/>
        <v>1199431.3</v>
      </c>
      <c r="H96">
        <f t="shared" si="6"/>
        <v>1141122.1499999999</v>
      </c>
      <c r="K96" s="5">
        <f>100*((K94/K54)^(1/10)-1)</f>
        <v>2.3706667247215707</v>
      </c>
      <c r="L96" s="5">
        <f t="shared" ref="L96:Q96" si="7">100*((L94/L54)^(1/10)-1)</f>
        <v>2.085732117514616</v>
      </c>
      <c r="M96" s="5">
        <f t="shared" si="7"/>
        <v>4.2176593210593305</v>
      </c>
      <c r="N96" s="5">
        <f t="shared" si="7"/>
        <v>4.1802401361663133</v>
      </c>
      <c r="O96" s="5">
        <f t="shared" si="7"/>
        <v>4.2499445194091434</v>
      </c>
      <c r="P96" s="5">
        <f t="shared" si="7"/>
        <v>0.57578131034778934</v>
      </c>
      <c r="Q96" s="5">
        <f t="shared" si="7"/>
        <v>0.98993862273668576</v>
      </c>
    </row>
  </sheetData>
  <mergeCells count="2">
    <mergeCell ref="B1:H1"/>
    <mergeCell ref="K1:Q1"/>
  </mergeCells>
  <pageMargins left="0.7" right="0.7" top="0.75" bottom="0.75" header="0.3" footer="0.3"/>
  <pageSetup orientation="portrait" horizontalDpi="1200" verticalDpi="1200" r:id="rId1"/>
  <headerFooter>
    <oddHeader>&amp;L&amp;"Calibri"&amp;11&amp;K000000 NONCONFIDENTIAL // EXTERNAL&amp;1#_x000D_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510F7-980D-43E1-9020-68A3E4B7EB6E}">
  <dimension ref="A1:M98"/>
  <sheetViews>
    <sheetView topLeftCell="A49" workbookViewId="0">
      <selection activeCell="H34" sqref="H34"/>
    </sheetView>
  </sheetViews>
  <sheetFormatPr defaultRowHeight="15" x14ac:dyDescent="0.25"/>
  <cols>
    <col min="3" max="3" width="12" bestFit="1" customWidth="1"/>
    <col min="4" max="4" width="8.7109375" customWidth="1"/>
  </cols>
  <sheetData>
    <row r="1" spans="1:13" x14ac:dyDescent="0.25">
      <c r="A1" s="7" t="s">
        <v>119</v>
      </c>
      <c r="B1" t="s">
        <v>108</v>
      </c>
      <c r="C1" t="s">
        <v>109</v>
      </c>
      <c r="D1" t="s">
        <v>234</v>
      </c>
      <c r="E1" t="s">
        <v>110</v>
      </c>
      <c r="F1" t="s">
        <v>114</v>
      </c>
      <c r="G1" t="s">
        <v>111</v>
      </c>
      <c r="H1" t="s">
        <v>112</v>
      </c>
      <c r="I1" t="s">
        <v>113</v>
      </c>
      <c r="J1" t="s">
        <v>116</v>
      </c>
      <c r="K1" t="s">
        <v>115</v>
      </c>
      <c r="L1" t="s">
        <v>117</v>
      </c>
      <c r="M1" t="s">
        <v>118</v>
      </c>
    </row>
    <row r="2" spans="1:13" x14ac:dyDescent="0.25">
      <c r="A2" t="s">
        <v>214</v>
      </c>
      <c r="B2" t="s">
        <v>217</v>
      </c>
      <c r="C2" t="s">
        <v>218</v>
      </c>
      <c r="D2" t="s">
        <v>235</v>
      </c>
      <c r="E2" t="s">
        <v>219</v>
      </c>
      <c r="F2" t="s">
        <v>220</v>
      </c>
      <c r="G2" t="s">
        <v>221</v>
      </c>
      <c r="H2" t="s">
        <v>222</v>
      </c>
      <c r="I2" t="s">
        <v>223</v>
      </c>
      <c r="J2" t="s">
        <v>224</v>
      </c>
      <c r="K2" t="s">
        <v>225</v>
      </c>
      <c r="L2" t="s">
        <v>226</v>
      </c>
      <c r="M2" t="s">
        <v>227</v>
      </c>
    </row>
    <row r="3" spans="1:13" x14ac:dyDescent="0.25">
      <c r="A3" t="s">
        <v>213</v>
      </c>
      <c r="B3" t="s">
        <v>216</v>
      </c>
      <c r="C3" t="s">
        <v>216</v>
      </c>
      <c r="D3" t="s">
        <v>216</v>
      </c>
      <c r="E3" t="s">
        <v>216</v>
      </c>
      <c r="F3" t="s">
        <v>216</v>
      </c>
      <c r="G3" t="s">
        <v>216</v>
      </c>
      <c r="H3" t="s">
        <v>216</v>
      </c>
      <c r="I3" t="s">
        <v>216</v>
      </c>
      <c r="J3" t="s">
        <v>216</v>
      </c>
      <c r="K3" t="s">
        <v>216</v>
      </c>
      <c r="L3" t="s">
        <v>216</v>
      </c>
      <c r="M3" t="s">
        <v>216</v>
      </c>
    </row>
    <row r="4" spans="1:13" x14ac:dyDescent="0.25">
      <c r="A4" t="s">
        <v>212</v>
      </c>
      <c r="B4" t="s">
        <v>215</v>
      </c>
      <c r="C4" t="s">
        <v>215</v>
      </c>
      <c r="D4" t="s">
        <v>215</v>
      </c>
      <c r="E4" t="s">
        <v>215</v>
      </c>
      <c r="F4" t="s">
        <v>215</v>
      </c>
      <c r="G4" t="s">
        <v>215</v>
      </c>
      <c r="H4" t="s">
        <v>215</v>
      </c>
      <c r="I4" t="s">
        <v>215</v>
      </c>
      <c r="J4" t="s">
        <v>215</v>
      </c>
      <c r="K4" t="s">
        <v>215</v>
      </c>
      <c r="L4" t="s">
        <v>215</v>
      </c>
      <c r="M4" t="s">
        <v>215</v>
      </c>
    </row>
    <row r="5" spans="1:13" x14ac:dyDescent="0.25">
      <c r="A5" t="s">
        <v>120</v>
      </c>
      <c r="B5" s="5">
        <v>10002.200000000001</v>
      </c>
      <c r="C5" s="4">
        <v>77.317999999999998</v>
      </c>
      <c r="D5" s="4">
        <v>92.432000000000002</v>
      </c>
      <c r="E5" s="5">
        <v>12935.3</v>
      </c>
      <c r="F5" s="5">
        <v>1569</v>
      </c>
      <c r="G5" s="5">
        <v>552.20000000000005</v>
      </c>
      <c r="H5" s="5">
        <v>651.79999999999995</v>
      </c>
      <c r="I5" s="5">
        <v>414</v>
      </c>
      <c r="J5" s="8">
        <v>46772</v>
      </c>
      <c r="K5" s="8">
        <v>34826</v>
      </c>
      <c r="L5" s="8">
        <v>31261</v>
      </c>
      <c r="M5" s="8">
        <v>5907</v>
      </c>
    </row>
    <row r="6" spans="1:13" x14ac:dyDescent="0.25">
      <c r="A6" t="s">
        <v>121</v>
      </c>
      <c r="B6" s="5">
        <v>10247.700000000001</v>
      </c>
      <c r="C6" s="4">
        <v>77.783000000000001</v>
      </c>
      <c r="D6" s="4">
        <v>92.63</v>
      </c>
      <c r="E6" s="5">
        <v>13170.7</v>
      </c>
      <c r="F6" s="5">
        <v>1618</v>
      </c>
      <c r="G6" s="5">
        <v>575.70000000000005</v>
      </c>
      <c r="H6" s="5">
        <v>675.9</v>
      </c>
      <c r="I6" s="5">
        <v>419.1</v>
      </c>
      <c r="J6" s="8">
        <v>46879</v>
      </c>
      <c r="K6" s="8">
        <v>34951</v>
      </c>
      <c r="L6" s="8">
        <v>30763</v>
      </c>
      <c r="M6" s="8">
        <v>5314</v>
      </c>
    </row>
    <row r="7" spans="1:13" x14ac:dyDescent="0.25">
      <c r="A7" t="s">
        <v>122</v>
      </c>
      <c r="B7" s="5">
        <v>10318.200000000001</v>
      </c>
      <c r="C7" s="4">
        <v>78.27</v>
      </c>
      <c r="D7" s="4">
        <v>92.914000000000001</v>
      </c>
      <c r="E7" s="5">
        <v>13183.9</v>
      </c>
      <c r="F7" s="5">
        <v>1635.6</v>
      </c>
      <c r="G7" s="5">
        <v>596.20000000000005</v>
      </c>
      <c r="H7" s="5">
        <v>678.2</v>
      </c>
      <c r="I7" s="5">
        <v>421.5</v>
      </c>
      <c r="J7" s="8">
        <v>54697</v>
      </c>
      <c r="K7" s="8">
        <v>42480</v>
      </c>
      <c r="L7" s="8">
        <v>31640</v>
      </c>
      <c r="M7" s="8">
        <v>4222</v>
      </c>
    </row>
    <row r="8" spans="1:13" x14ac:dyDescent="0.25">
      <c r="A8" t="s">
        <v>123</v>
      </c>
      <c r="B8" s="5">
        <v>10435.700000000001</v>
      </c>
      <c r="C8" s="4">
        <v>78.694000000000003</v>
      </c>
      <c r="D8" s="4">
        <v>92.897000000000006</v>
      </c>
      <c r="E8" s="5">
        <v>13262.3</v>
      </c>
      <c r="F8" s="5">
        <v>1641.8</v>
      </c>
      <c r="G8" s="5">
        <v>598.5</v>
      </c>
      <c r="H8" s="5">
        <v>676.9</v>
      </c>
      <c r="I8" s="5">
        <v>427.5</v>
      </c>
      <c r="J8" s="8">
        <v>55866</v>
      </c>
      <c r="K8" s="8">
        <v>43706</v>
      </c>
      <c r="L8" s="8">
        <v>32666</v>
      </c>
      <c r="M8" s="8">
        <v>4917</v>
      </c>
    </row>
    <row r="9" spans="1:13" x14ac:dyDescent="0.25">
      <c r="A9" t="s">
        <v>124</v>
      </c>
      <c r="B9" s="5">
        <v>10470.200000000001</v>
      </c>
      <c r="C9" s="4">
        <v>79.233000000000004</v>
      </c>
      <c r="D9" s="4">
        <v>92.518000000000001</v>
      </c>
      <c r="E9" s="5">
        <v>13219.3</v>
      </c>
      <c r="F9" s="5">
        <v>1627.1</v>
      </c>
      <c r="G9" s="5">
        <v>582.1</v>
      </c>
      <c r="H9" s="5">
        <v>671.8</v>
      </c>
      <c r="I9" s="5">
        <v>429</v>
      </c>
      <c r="J9" s="8">
        <v>41507</v>
      </c>
      <c r="K9" s="8">
        <v>30163</v>
      </c>
      <c r="L9" s="8">
        <v>31269</v>
      </c>
      <c r="M9" s="8">
        <v>5295</v>
      </c>
    </row>
    <row r="10" spans="1:13" x14ac:dyDescent="0.25">
      <c r="A10" t="s">
        <v>125</v>
      </c>
      <c r="B10" s="5">
        <v>10599</v>
      </c>
      <c r="C10" s="4">
        <v>79.760999999999996</v>
      </c>
      <c r="D10" s="4">
        <v>92.483999999999995</v>
      </c>
      <c r="E10" s="5">
        <v>13301.4</v>
      </c>
      <c r="F10" s="5">
        <v>1593.4</v>
      </c>
      <c r="G10" s="5">
        <v>585.70000000000005</v>
      </c>
      <c r="H10" s="5">
        <v>643.9</v>
      </c>
      <c r="I10" s="5">
        <v>426.8</v>
      </c>
      <c r="J10" s="8">
        <v>53072</v>
      </c>
      <c r="K10" s="8">
        <v>41166</v>
      </c>
      <c r="L10" s="8">
        <v>29829</v>
      </c>
      <c r="M10" s="8">
        <v>5664</v>
      </c>
    </row>
    <row r="11" spans="1:13" x14ac:dyDescent="0.25">
      <c r="A11" t="s">
        <v>126</v>
      </c>
      <c r="B11" s="5">
        <v>10598</v>
      </c>
      <c r="C11" s="4">
        <v>80.003</v>
      </c>
      <c r="D11" s="4">
        <v>92.256</v>
      </c>
      <c r="E11" s="5">
        <v>13248.1</v>
      </c>
      <c r="F11" s="5">
        <v>1574.6</v>
      </c>
      <c r="G11" s="5">
        <v>590.4</v>
      </c>
      <c r="H11" s="5">
        <v>627.1</v>
      </c>
      <c r="I11" s="5">
        <v>425.1</v>
      </c>
      <c r="J11" s="8">
        <v>55827</v>
      </c>
      <c r="K11" s="8">
        <v>43504</v>
      </c>
      <c r="L11" s="8">
        <v>27294</v>
      </c>
      <c r="M11" s="8">
        <v>5671</v>
      </c>
    </row>
    <row r="12" spans="1:13" x14ac:dyDescent="0.25">
      <c r="A12" t="s">
        <v>127</v>
      </c>
      <c r="B12" s="5">
        <v>10660.5</v>
      </c>
      <c r="C12" s="4">
        <v>80.260999999999996</v>
      </c>
      <c r="D12" s="4">
        <v>92.125</v>
      </c>
      <c r="E12" s="5">
        <v>13284.9</v>
      </c>
      <c r="F12" s="5">
        <v>1529.3</v>
      </c>
      <c r="G12" s="5">
        <v>534.79999999999995</v>
      </c>
      <c r="H12" s="5">
        <v>624.6</v>
      </c>
      <c r="I12" s="5">
        <v>418.7</v>
      </c>
      <c r="J12" s="8">
        <v>62765</v>
      </c>
      <c r="K12" s="8">
        <v>49568</v>
      </c>
      <c r="L12" s="8">
        <v>27072</v>
      </c>
      <c r="M12" s="8">
        <v>5297</v>
      </c>
    </row>
    <row r="13" spans="1:13" x14ac:dyDescent="0.25">
      <c r="A13" t="s">
        <v>128</v>
      </c>
      <c r="B13" s="5">
        <v>10783.5</v>
      </c>
      <c r="C13" s="4">
        <v>80.474999999999994</v>
      </c>
      <c r="D13" s="4">
        <v>92.055999999999997</v>
      </c>
      <c r="E13" s="5">
        <v>13394.9</v>
      </c>
      <c r="F13" s="5">
        <v>1492.6</v>
      </c>
      <c r="G13" s="5">
        <v>506.9</v>
      </c>
      <c r="H13" s="5">
        <v>610</v>
      </c>
      <c r="I13" s="5">
        <v>417.3</v>
      </c>
      <c r="J13" s="8">
        <v>64266</v>
      </c>
      <c r="K13" s="8">
        <v>50203</v>
      </c>
      <c r="L13" s="8">
        <v>25971</v>
      </c>
      <c r="M13" s="8">
        <v>5539</v>
      </c>
    </row>
    <row r="14" spans="1:13" x14ac:dyDescent="0.25">
      <c r="A14" t="s">
        <v>129</v>
      </c>
      <c r="B14" s="5">
        <v>10887.5</v>
      </c>
      <c r="C14" s="4">
        <v>80.793999999999997</v>
      </c>
      <c r="D14" s="4">
        <v>91.97</v>
      </c>
      <c r="E14" s="5">
        <v>13477.4</v>
      </c>
      <c r="F14" s="5">
        <v>1475.8</v>
      </c>
      <c r="G14" s="5">
        <v>479.4</v>
      </c>
      <c r="H14" s="5">
        <v>607.1</v>
      </c>
      <c r="I14" s="5">
        <v>421.6</v>
      </c>
      <c r="J14" s="8">
        <v>54222</v>
      </c>
      <c r="K14" s="8">
        <v>40230</v>
      </c>
      <c r="L14" s="8">
        <v>26293</v>
      </c>
      <c r="M14" s="8">
        <v>5800</v>
      </c>
    </row>
    <row r="15" spans="1:13" x14ac:dyDescent="0.25">
      <c r="A15" t="s">
        <v>130</v>
      </c>
      <c r="B15" s="5">
        <v>10984</v>
      </c>
      <c r="C15" s="4">
        <v>81.155000000000001</v>
      </c>
      <c r="D15" s="4">
        <v>91.698999999999998</v>
      </c>
      <c r="E15" s="5">
        <v>13531.7</v>
      </c>
      <c r="F15" s="5">
        <v>1471</v>
      </c>
      <c r="G15" s="5">
        <v>456.9</v>
      </c>
      <c r="H15" s="5">
        <v>612.9</v>
      </c>
      <c r="I15" s="5">
        <v>424.6</v>
      </c>
      <c r="J15" s="8">
        <v>47261</v>
      </c>
      <c r="K15" s="8">
        <v>33380</v>
      </c>
      <c r="L15" s="8">
        <v>25794</v>
      </c>
      <c r="M15" s="8">
        <v>5957</v>
      </c>
    </row>
    <row r="16" spans="1:13" x14ac:dyDescent="0.25">
      <c r="A16" t="s">
        <v>131</v>
      </c>
      <c r="B16" s="5">
        <v>11061.4</v>
      </c>
      <c r="C16" s="4">
        <v>81.626999999999995</v>
      </c>
      <c r="D16" s="4">
        <v>91.73</v>
      </c>
      <c r="E16" s="5">
        <v>13549.4</v>
      </c>
      <c r="F16" s="5">
        <v>1451.2</v>
      </c>
      <c r="G16" s="5">
        <v>450.9</v>
      </c>
      <c r="H16" s="5">
        <v>601.20000000000005</v>
      </c>
      <c r="I16" s="5">
        <v>422.6</v>
      </c>
      <c r="J16" s="8">
        <v>49326</v>
      </c>
      <c r="K16" s="8">
        <v>35292</v>
      </c>
      <c r="L16" s="8">
        <v>25349</v>
      </c>
      <c r="M16" s="8">
        <v>6218</v>
      </c>
    </row>
    <row r="17" spans="1:13" x14ac:dyDescent="0.25">
      <c r="A17" t="s">
        <v>132</v>
      </c>
      <c r="B17" s="5">
        <v>11174.1</v>
      </c>
      <c r="C17" s="4">
        <v>82.067999999999998</v>
      </c>
      <c r="D17" s="4">
        <v>91.375</v>
      </c>
      <c r="E17" s="5">
        <v>13619.4</v>
      </c>
      <c r="F17" s="5">
        <v>1458.4</v>
      </c>
      <c r="G17" s="5">
        <v>448.1</v>
      </c>
      <c r="H17" s="5">
        <v>603.4</v>
      </c>
      <c r="I17" s="5">
        <v>428.9</v>
      </c>
      <c r="J17" s="8">
        <v>60115</v>
      </c>
      <c r="K17" s="8">
        <v>45677</v>
      </c>
      <c r="L17" s="8">
        <v>25108</v>
      </c>
      <c r="M17" s="8">
        <v>6181</v>
      </c>
    </row>
    <row r="18" spans="1:13" x14ac:dyDescent="0.25">
      <c r="A18" t="s">
        <v>133</v>
      </c>
      <c r="B18" s="5">
        <v>11312.8</v>
      </c>
      <c r="C18" s="4">
        <v>82.349000000000004</v>
      </c>
      <c r="D18" s="4">
        <v>91.192999999999998</v>
      </c>
      <c r="E18" s="5">
        <v>13741.1</v>
      </c>
      <c r="F18" s="5">
        <v>1498.7</v>
      </c>
      <c r="G18" s="5">
        <v>460.2</v>
      </c>
      <c r="H18" s="5">
        <v>627.20000000000005</v>
      </c>
      <c r="I18" s="5">
        <v>433.1</v>
      </c>
      <c r="J18" s="8">
        <v>56095</v>
      </c>
      <c r="K18" s="8">
        <v>41966</v>
      </c>
      <c r="L18" s="8">
        <v>25573</v>
      </c>
      <c r="M18" s="8">
        <v>5930</v>
      </c>
    </row>
    <row r="19" spans="1:13" x14ac:dyDescent="0.25">
      <c r="A19" t="s">
        <v>134</v>
      </c>
      <c r="B19" s="5">
        <v>11566.7</v>
      </c>
      <c r="C19" s="4">
        <v>82.822000000000003</v>
      </c>
      <c r="D19" s="4">
        <v>90.953999999999994</v>
      </c>
      <c r="E19" s="5">
        <v>13970.2</v>
      </c>
      <c r="F19" s="5">
        <v>1530.5</v>
      </c>
      <c r="G19" s="5">
        <v>458.6</v>
      </c>
      <c r="H19" s="5">
        <v>647.6</v>
      </c>
      <c r="I19" s="5">
        <v>441.8</v>
      </c>
      <c r="J19" s="8">
        <v>50795</v>
      </c>
      <c r="K19" s="8">
        <v>37121</v>
      </c>
      <c r="L19" s="8">
        <v>26024</v>
      </c>
      <c r="M19" s="8">
        <v>5904</v>
      </c>
    </row>
    <row r="20" spans="1:13" x14ac:dyDescent="0.25">
      <c r="A20" t="s">
        <v>135</v>
      </c>
      <c r="B20" s="5">
        <v>11772.2</v>
      </c>
      <c r="C20" s="4">
        <v>83.302000000000007</v>
      </c>
      <c r="D20" s="4">
        <v>91.102999999999994</v>
      </c>
      <c r="E20" s="5">
        <v>14131.4</v>
      </c>
      <c r="F20" s="5">
        <v>1549.8</v>
      </c>
      <c r="G20" s="5">
        <v>459.5</v>
      </c>
      <c r="H20" s="5">
        <v>659</v>
      </c>
      <c r="I20" s="5">
        <v>447</v>
      </c>
      <c r="J20" s="8">
        <v>49786</v>
      </c>
      <c r="K20" s="8">
        <v>36492</v>
      </c>
      <c r="L20" s="8">
        <v>27810</v>
      </c>
      <c r="M20" s="8">
        <v>6512</v>
      </c>
    </row>
    <row r="21" spans="1:13" x14ac:dyDescent="0.25">
      <c r="A21" t="s">
        <v>136</v>
      </c>
      <c r="B21" s="5">
        <v>11923.4</v>
      </c>
      <c r="C21" s="4">
        <v>83.899000000000001</v>
      </c>
      <c r="D21" s="4">
        <v>91.367000000000004</v>
      </c>
      <c r="E21" s="5">
        <v>14212.3</v>
      </c>
      <c r="F21" s="5">
        <v>1534.4</v>
      </c>
      <c r="G21" s="5">
        <v>450.3</v>
      </c>
      <c r="H21" s="5">
        <v>650.6</v>
      </c>
      <c r="I21" s="5">
        <v>447.8</v>
      </c>
      <c r="J21" s="8">
        <v>47117</v>
      </c>
      <c r="K21" s="8">
        <v>34741</v>
      </c>
      <c r="L21" s="8">
        <v>28030</v>
      </c>
      <c r="M21" s="8">
        <v>6902</v>
      </c>
    </row>
    <row r="22" spans="1:13" x14ac:dyDescent="0.25">
      <c r="A22" t="s">
        <v>137</v>
      </c>
      <c r="B22" s="5">
        <v>12112.8</v>
      </c>
      <c r="C22" s="4">
        <v>84.58</v>
      </c>
      <c r="D22" s="4">
        <v>91.917000000000002</v>
      </c>
      <c r="E22" s="5">
        <v>14323</v>
      </c>
      <c r="F22" s="5">
        <v>1572.8</v>
      </c>
      <c r="G22" s="5">
        <v>453.3</v>
      </c>
      <c r="H22" s="5">
        <v>678.4</v>
      </c>
      <c r="I22" s="5">
        <v>452.1</v>
      </c>
      <c r="J22" s="8">
        <v>37804</v>
      </c>
      <c r="K22" s="8">
        <v>27027</v>
      </c>
      <c r="L22" s="8">
        <v>29020</v>
      </c>
      <c r="M22" s="8">
        <v>7222</v>
      </c>
    </row>
    <row r="23" spans="1:13" x14ac:dyDescent="0.25">
      <c r="A23" t="s">
        <v>138</v>
      </c>
      <c r="B23" s="5">
        <v>12305.3</v>
      </c>
      <c r="C23" s="4">
        <v>85.116</v>
      </c>
      <c r="D23" s="4">
        <v>92.149000000000001</v>
      </c>
      <c r="E23" s="5">
        <v>14457.8</v>
      </c>
      <c r="F23" s="5">
        <v>1617.8</v>
      </c>
      <c r="G23" s="5">
        <v>460.7</v>
      </c>
      <c r="H23" s="5">
        <v>701.9</v>
      </c>
      <c r="I23" s="5">
        <v>464.3</v>
      </c>
      <c r="J23" s="8">
        <v>39989</v>
      </c>
      <c r="K23" s="8">
        <v>29969</v>
      </c>
      <c r="L23" s="8">
        <v>29341</v>
      </c>
      <c r="M23" s="8">
        <v>7547</v>
      </c>
    </row>
    <row r="24" spans="1:13" x14ac:dyDescent="0.25">
      <c r="A24" t="s">
        <v>139</v>
      </c>
      <c r="B24" s="5">
        <v>12527.2</v>
      </c>
      <c r="C24" s="4">
        <v>85.772000000000006</v>
      </c>
      <c r="D24" s="4">
        <v>92.789000000000001</v>
      </c>
      <c r="E24" s="5">
        <v>14605.6</v>
      </c>
      <c r="F24" s="5">
        <v>1651</v>
      </c>
      <c r="G24" s="5">
        <v>461.1</v>
      </c>
      <c r="H24" s="5">
        <v>723.4</v>
      </c>
      <c r="I24" s="5">
        <v>472.7</v>
      </c>
      <c r="J24" s="8">
        <v>39704</v>
      </c>
      <c r="K24" s="8">
        <v>30171</v>
      </c>
      <c r="L24" s="8">
        <v>29424</v>
      </c>
      <c r="M24" s="8">
        <v>7409</v>
      </c>
    </row>
    <row r="25" spans="1:13" x14ac:dyDescent="0.25">
      <c r="A25" t="s">
        <v>140</v>
      </c>
      <c r="B25" s="5">
        <v>12767.3</v>
      </c>
      <c r="C25" s="4">
        <v>86.43</v>
      </c>
      <c r="D25" s="4">
        <v>93.644000000000005</v>
      </c>
      <c r="E25" s="5">
        <v>14767.8</v>
      </c>
      <c r="F25" s="5">
        <v>1675</v>
      </c>
      <c r="G25" s="5">
        <v>467.3</v>
      </c>
      <c r="H25" s="5">
        <v>730</v>
      </c>
      <c r="I25" s="5">
        <v>484.1</v>
      </c>
      <c r="J25" s="8">
        <v>38024</v>
      </c>
      <c r="K25" s="8">
        <v>28852</v>
      </c>
      <c r="L25" s="8">
        <v>29946</v>
      </c>
      <c r="M25" s="8">
        <v>7247</v>
      </c>
    </row>
    <row r="26" spans="1:13" x14ac:dyDescent="0.25">
      <c r="A26" t="s">
        <v>141</v>
      </c>
      <c r="B26" s="5">
        <v>12922.7</v>
      </c>
      <c r="C26" s="4">
        <v>87.061999999999998</v>
      </c>
      <c r="D26" s="4">
        <v>94.241</v>
      </c>
      <c r="E26" s="5">
        <v>14839.7</v>
      </c>
      <c r="F26" s="5">
        <v>1702</v>
      </c>
      <c r="G26" s="5">
        <v>465.4</v>
      </c>
      <c r="H26" s="5">
        <v>748.2</v>
      </c>
      <c r="I26" s="5">
        <v>492.2</v>
      </c>
      <c r="J26" s="8">
        <v>39960</v>
      </c>
      <c r="K26" s="8">
        <v>30980</v>
      </c>
      <c r="L26" s="8">
        <v>30349</v>
      </c>
      <c r="M26" s="8">
        <v>6860</v>
      </c>
    </row>
    <row r="27" spans="1:13" x14ac:dyDescent="0.25">
      <c r="A27" t="s">
        <v>142</v>
      </c>
      <c r="B27" s="5">
        <v>13142.6</v>
      </c>
      <c r="C27" s="4">
        <v>87.884</v>
      </c>
      <c r="D27" s="4">
        <v>94.576999999999998</v>
      </c>
      <c r="E27" s="5">
        <v>14956.3</v>
      </c>
      <c r="F27" s="5">
        <v>1737.5</v>
      </c>
      <c r="G27" s="5">
        <v>463.4</v>
      </c>
      <c r="H27" s="5">
        <v>775.4</v>
      </c>
      <c r="I27" s="5">
        <v>499.1</v>
      </c>
      <c r="J27" s="8">
        <v>40123</v>
      </c>
      <c r="K27" s="8">
        <v>31194</v>
      </c>
      <c r="L27" s="8">
        <v>31642</v>
      </c>
      <c r="M27" s="8">
        <v>6712</v>
      </c>
    </row>
    <row r="28" spans="1:13" x14ac:dyDescent="0.25">
      <c r="A28" t="s">
        <v>143</v>
      </c>
      <c r="B28" s="5">
        <v>13324.2</v>
      </c>
      <c r="C28" s="4">
        <v>88.584000000000003</v>
      </c>
      <c r="D28" s="4">
        <v>95.311000000000007</v>
      </c>
      <c r="E28" s="5">
        <v>15041.2</v>
      </c>
      <c r="F28" s="5">
        <v>1750.9</v>
      </c>
      <c r="G28" s="5">
        <v>468.2</v>
      </c>
      <c r="H28" s="5">
        <v>786.2</v>
      </c>
      <c r="I28" s="5">
        <v>497</v>
      </c>
      <c r="J28" s="8">
        <v>41905</v>
      </c>
      <c r="K28" s="8">
        <v>33190</v>
      </c>
      <c r="L28" s="8">
        <v>33109</v>
      </c>
      <c r="M28" s="8">
        <v>6554</v>
      </c>
    </row>
    <row r="29" spans="1:13" x14ac:dyDescent="0.25">
      <c r="A29" t="s">
        <v>144</v>
      </c>
      <c r="B29" s="5">
        <v>13599.2</v>
      </c>
      <c r="C29" s="4">
        <v>89.203999999999994</v>
      </c>
      <c r="D29" s="4">
        <v>95.900999999999996</v>
      </c>
      <c r="E29" s="5">
        <v>15244.1</v>
      </c>
      <c r="F29" s="5">
        <v>1809.7</v>
      </c>
      <c r="G29" s="5">
        <v>485.7</v>
      </c>
      <c r="H29" s="5">
        <v>821.1</v>
      </c>
      <c r="I29" s="5">
        <v>503.1</v>
      </c>
      <c r="J29" s="8">
        <v>42068</v>
      </c>
      <c r="K29" s="8">
        <v>33560</v>
      </c>
      <c r="L29" s="8">
        <v>33619</v>
      </c>
      <c r="M29" s="8">
        <v>6797</v>
      </c>
    </row>
    <row r="30" spans="1:13" x14ac:dyDescent="0.25">
      <c r="A30" t="s">
        <v>145</v>
      </c>
      <c r="B30" s="5">
        <v>13753.4</v>
      </c>
      <c r="C30" s="4">
        <v>89.992999999999995</v>
      </c>
      <c r="D30" s="4">
        <v>96.376999999999995</v>
      </c>
      <c r="E30" s="5">
        <v>15281.5</v>
      </c>
      <c r="F30" s="5">
        <v>1841.3</v>
      </c>
      <c r="G30" s="5">
        <v>500.7</v>
      </c>
      <c r="H30" s="5">
        <v>830.5</v>
      </c>
      <c r="I30" s="5">
        <v>511.8</v>
      </c>
      <c r="J30" s="8">
        <v>41643</v>
      </c>
      <c r="K30" s="8">
        <v>32753</v>
      </c>
      <c r="L30" s="8">
        <v>35359</v>
      </c>
      <c r="M30" s="8">
        <v>7053</v>
      </c>
    </row>
    <row r="31" spans="1:13" x14ac:dyDescent="0.25">
      <c r="A31" t="s">
        <v>146</v>
      </c>
      <c r="B31" s="5">
        <v>13870.2</v>
      </c>
      <c r="C31" s="4">
        <v>90.652000000000001</v>
      </c>
      <c r="D31" s="4">
        <v>96.971999999999994</v>
      </c>
      <c r="E31" s="5">
        <v>15304.5</v>
      </c>
      <c r="F31" s="5">
        <v>1872.9</v>
      </c>
      <c r="G31" s="5">
        <v>510.1</v>
      </c>
      <c r="H31" s="5">
        <v>837.2</v>
      </c>
      <c r="I31" s="5">
        <v>528</v>
      </c>
      <c r="J31" s="8">
        <v>43432</v>
      </c>
      <c r="K31" s="8">
        <v>33569</v>
      </c>
      <c r="L31" s="8">
        <v>35902</v>
      </c>
      <c r="M31" s="8">
        <v>6772</v>
      </c>
    </row>
    <row r="32" spans="1:13" x14ac:dyDescent="0.25">
      <c r="A32" t="s">
        <v>147</v>
      </c>
      <c r="B32" s="5">
        <v>14039.6</v>
      </c>
      <c r="C32" s="4">
        <v>90.997</v>
      </c>
      <c r="D32" s="4">
        <v>97.73</v>
      </c>
      <c r="E32" s="5">
        <v>15433.6</v>
      </c>
      <c r="F32" s="5">
        <v>1892.7</v>
      </c>
      <c r="G32" s="5">
        <v>510.3</v>
      </c>
      <c r="H32" s="5">
        <v>841.7</v>
      </c>
      <c r="I32" s="5">
        <v>543.1</v>
      </c>
      <c r="J32" s="8">
        <v>46360</v>
      </c>
      <c r="K32" s="8">
        <v>34885</v>
      </c>
      <c r="L32" s="8">
        <v>36715</v>
      </c>
      <c r="M32" s="8">
        <v>6162</v>
      </c>
    </row>
    <row r="33" spans="1:13" x14ac:dyDescent="0.25">
      <c r="A33" t="s">
        <v>148</v>
      </c>
      <c r="B33" s="5">
        <v>14215.7</v>
      </c>
      <c r="C33" s="4">
        <v>91.908000000000001</v>
      </c>
      <c r="D33" s="4">
        <v>98.206999999999994</v>
      </c>
      <c r="E33" s="5">
        <v>15479</v>
      </c>
      <c r="F33" s="5">
        <v>1926.8</v>
      </c>
      <c r="G33" s="5">
        <v>529.4</v>
      </c>
      <c r="H33" s="5">
        <v>853.4</v>
      </c>
      <c r="I33" s="5">
        <v>547.70000000000005</v>
      </c>
      <c r="J33" s="8">
        <v>52586</v>
      </c>
      <c r="K33" s="8">
        <v>38742</v>
      </c>
      <c r="L33" s="8">
        <v>36260</v>
      </c>
      <c r="M33" s="8">
        <v>5986</v>
      </c>
    </row>
    <row r="34" spans="1:13" x14ac:dyDescent="0.25">
      <c r="A34" t="s">
        <v>149</v>
      </c>
      <c r="B34" s="5">
        <v>14402.1</v>
      </c>
      <c r="C34" s="4">
        <v>92.491</v>
      </c>
      <c r="D34" s="4">
        <v>98.39</v>
      </c>
      <c r="E34" s="5">
        <v>15577.8</v>
      </c>
      <c r="F34" s="5">
        <v>1969.6</v>
      </c>
      <c r="G34" s="5">
        <v>558.79999999999995</v>
      </c>
      <c r="H34" s="5">
        <v>865.3</v>
      </c>
      <c r="I34" s="5">
        <v>551.4</v>
      </c>
      <c r="J34" s="8">
        <v>62083</v>
      </c>
      <c r="K34" s="8">
        <v>46101</v>
      </c>
      <c r="L34" s="8">
        <v>37039</v>
      </c>
      <c r="M34" s="8">
        <v>5772</v>
      </c>
    </row>
    <row r="35" spans="1:13" x14ac:dyDescent="0.25">
      <c r="A35" t="s">
        <v>150</v>
      </c>
      <c r="B35" s="5">
        <v>14564.1</v>
      </c>
      <c r="C35" s="4">
        <v>92.882000000000005</v>
      </c>
      <c r="D35" s="4">
        <v>98.343999999999994</v>
      </c>
      <c r="E35" s="5">
        <v>15671.6</v>
      </c>
      <c r="F35" s="5">
        <v>2000.5</v>
      </c>
      <c r="G35" s="5">
        <v>585.6</v>
      </c>
      <c r="H35" s="5">
        <v>869.7</v>
      </c>
      <c r="I35" s="5">
        <v>553.29999999999995</v>
      </c>
      <c r="J35" s="8">
        <v>70954</v>
      </c>
      <c r="K35" s="8">
        <v>53047</v>
      </c>
      <c r="L35" s="8">
        <v>36928</v>
      </c>
      <c r="M35" s="8">
        <v>5446</v>
      </c>
    </row>
    <row r="36" spans="1:13" x14ac:dyDescent="0.25">
      <c r="A36" t="s">
        <v>151</v>
      </c>
      <c r="B36" s="5">
        <v>14715.1</v>
      </c>
      <c r="C36" s="4">
        <v>93.331999999999994</v>
      </c>
      <c r="D36" s="4">
        <v>98.301000000000002</v>
      </c>
      <c r="E36" s="5">
        <v>15767.1</v>
      </c>
      <c r="F36" s="5">
        <v>2031.3</v>
      </c>
      <c r="G36" s="5">
        <v>600.6</v>
      </c>
      <c r="H36" s="5">
        <v>874.8</v>
      </c>
      <c r="I36" s="5">
        <v>565</v>
      </c>
      <c r="J36" s="8">
        <v>79030</v>
      </c>
      <c r="K36" s="8">
        <v>59480</v>
      </c>
      <c r="L36" s="8">
        <v>36387</v>
      </c>
      <c r="M36" s="8">
        <v>5542</v>
      </c>
    </row>
    <row r="37" spans="1:13" x14ac:dyDescent="0.25">
      <c r="A37" t="s">
        <v>152</v>
      </c>
      <c r="B37" s="5">
        <v>14706.5</v>
      </c>
      <c r="C37" s="4">
        <v>93.734999999999999</v>
      </c>
      <c r="D37" s="4">
        <v>98.706000000000003</v>
      </c>
      <c r="E37" s="5">
        <v>15702.9</v>
      </c>
      <c r="F37" s="5">
        <v>2039.4</v>
      </c>
      <c r="G37" s="5">
        <v>603.29999999999995</v>
      </c>
      <c r="H37" s="5">
        <v>870</v>
      </c>
      <c r="I37" s="5">
        <v>575.5</v>
      </c>
      <c r="J37" s="8">
        <v>80490</v>
      </c>
      <c r="K37" s="8">
        <v>60092</v>
      </c>
      <c r="L37" s="8">
        <v>35752</v>
      </c>
      <c r="M37" s="8">
        <v>5743</v>
      </c>
    </row>
    <row r="38" spans="1:13" x14ac:dyDescent="0.25">
      <c r="A38" t="s">
        <v>153</v>
      </c>
      <c r="B38" s="5">
        <v>14865.7</v>
      </c>
      <c r="C38" s="4">
        <v>94.075000000000003</v>
      </c>
      <c r="D38" s="4">
        <v>99.004999999999995</v>
      </c>
      <c r="E38" s="5">
        <v>15792.8</v>
      </c>
      <c r="F38" s="5">
        <v>2043.5</v>
      </c>
      <c r="G38" s="5">
        <v>613.29999999999995</v>
      </c>
      <c r="H38" s="5">
        <v>859.5</v>
      </c>
      <c r="I38" s="5">
        <v>581.1</v>
      </c>
      <c r="J38" s="8">
        <v>76263</v>
      </c>
      <c r="K38" s="8">
        <v>56334</v>
      </c>
      <c r="L38" s="8">
        <v>34872</v>
      </c>
      <c r="M38" s="8">
        <v>5899</v>
      </c>
    </row>
    <row r="39" spans="1:13" x14ac:dyDescent="0.25">
      <c r="A39" t="s">
        <v>154</v>
      </c>
      <c r="B39" s="5">
        <v>14899</v>
      </c>
      <c r="C39" s="4">
        <v>94.804000000000002</v>
      </c>
      <c r="D39" s="4">
        <v>100.04300000000001</v>
      </c>
      <c r="E39" s="5">
        <v>15709.6</v>
      </c>
      <c r="F39" s="5">
        <v>2005.4</v>
      </c>
      <c r="G39" s="5">
        <v>609.6</v>
      </c>
      <c r="H39" s="5">
        <v>832.5</v>
      </c>
      <c r="I39" s="5">
        <v>574.4</v>
      </c>
      <c r="J39" s="8">
        <v>75062</v>
      </c>
      <c r="K39" s="8">
        <v>55946</v>
      </c>
      <c r="L39" s="8">
        <v>34200</v>
      </c>
      <c r="M39" s="8">
        <v>6056</v>
      </c>
    </row>
    <row r="40" spans="1:13" x14ac:dyDescent="0.25">
      <c r="A40" t="s">
        <v>155</v>
      </c>
      <c r="B40" s="5">
        <v>14608.2</v>
      </c>
      <c r="C40" s="4">
        <v>94.974999999999994</v>
      </c>
      <c r="D40" s="4">
        <v>101.57299999999999</v>
      </c>
      <c r="E40" s="5">
        <v>15366.6</v>
      </c>
      <c r="F40" s="5">
        <v>1888.6</v>
      </c>
      <c r="G40" s="5">
        <v>595.5</v>
      </c>
      <c r="H40" s="5">
        <v>735.7</v>
      </c>
      <c r="I40" s="5">
        <v>570.29999999999995</v>
      </c>
      <c r="J40" s="8">
        <v>79300</v>
      </c>
      <c r="K40" s="8">
        <v>60775</v>
      </c>
      <c r="L40" s="8">
        <v>31702</v>
      </c>
      <c r="M40" s="8">
        <v>5374</v>
      </c>
    </row>
    <row r="41" spans="1:13" x14ac:dyDescent="0.25">
      <c r="A41" t="s">
        <v>156</v>
      </c>
      <c r="B41" s="5">
        <v>14430.9</v>
      </c>
      <c r="C41" s="4">
        <v>95.001000000000005</v>
      </c>
      <c r="D41" s="4">
        <v>100.864</v>
      </c>
      <c r="E41" s="5">
        <v>15187.5</v>
      </c>
      <c r="F41" s="5">
        <v>1746.3</v>
      </c>
      <c r="G41" s="5">
        <v>551.29999999999995</v>
      </c>
      <c r="H41" s="5">
        <v>653.70000000000005</v>
      </c>
      <c r="I41" s="5">
        <v>554.70000000000005</v>
      </c>
      <c r="J41" s="8">
        <v>84378</v>
      </c>
      <c r="K41" s="8">
        <v>65506</v>
      </c>
      <c r="L41" s="8">
        <v>28540</v>
      </c>
      <c r="M41" s="8">
        <v>4663</v>
      </c>
    </row>
    <row r="42" spans="1:13" x14ac:dyDescent="0.25">
      <c r="A42" t="s">
        <v>157</v>
      </c>
      <c r="B42" s="5">
        <v>14381.2</v>
      </c>
      <c r="C42" s="4">
        <v>94.87</v>
      </c>
      <c r="D42" s="4">
        <v>99.528999999999996</v>
      </c>
      <c r="E42" s="5">
        <v>15161.8</v>
      </c>
      <c r="F42" s="5">
        <v>1693.2</v>
      </c>
      <c r="G42" s="5">
        <v>509</v>
      </c>
      <c r="H42" s="5">
        <v>627.79999999999995</v>
      </c>
      <c r="I42" s="5">
        <v>568.6</v>
      </c>
      <c r="J42" s="8">
        <v>86535</v>
      </c>
      <c r="K42" s="8">
        <v>66944</v>
      </c>
      <c r="L42" s="8">
        <v>26901</v>
      </c>
      <c r="M42" s="8">
        <v>4488</v>
      </c>
    </row>
    <row r="43" spans="1:13" x14ac:dyDescent="0.25">
      <c r="A43" t="s">
        <v>158</v>
      </c>
      <c r="B43" s="5">
        <v>14448.9</v>
      </c>
      <c r="C43" s="4">
        <v>94.927999999999997</v>
      </c>
      <c r="D43" s="4">
        <v>98.4</v>
      </c>
      <c r="E43" s="5">
        <v>15216.6</v>
      </c>
      <c r="F43" s="5">
        <v>1683.3</v>
      </c>
      <c r="G43" s="5">
        <v>474.3</v>
      </c>
      <c r="H43" s="5">
        <v>643.70000000000005</v>
      </c>
      <c r="I43" s="5">
        <v>574.5</v>
      </c>
      <c r="J43" s="8">
        <v>91812</v>
      </c>
      <c r="K43" s="8">
        <v>71233</v>
      </c>
      <c r="L43" s="8">
        <v>27668</v>
      </c>
      <c r="M43" s="8">
        <v>4319</v>
      </c>
    </row>
    <row r="44" spans="1:13" x14ac:dyDescent="0.25">
      <c r="A44" t="s">
        <v>159</v>
      </c>
      <c r="B44" s="5">
        <v>14651.2</v>
      </c>
      <c r="C44" s="4">
        <v>95.277000000000001</v>
      </c>
      <c r="D44" s="4">
        <v>97.941000000000003</v>
      </c>
      <c r="E44" s="5">
        <v>15379.2</v>
      </c>
      <c r="F44" s="5">
        <v>1694.5</v>
      </c>
      <c r="G44" s="5">
        <v>434.1</v>
      </c>
      <c r="H44" s="5">
        <v>673.5</v>
      </c>
      <c r="I44" s="5">
        <v>591.9</v>
      </c>
      <c r="J44" s="8">
        <v>82351</v>
      </c>
      <c r="K44" s="8">
        <v>63846</v>
      </c>
      <c r="L44" s="8">
        <v>27643</v>
      </c>
      <c r="M44" s="8">
        <v>4639</v>
      </c>
    </row>
    <row r="45" spans="1:13" x14ac:dyDescent="0.25">
      <c r="A45" t="s">
        <v>160</v>
      </c>
      <c r="B45" s="5">
        <v>14764.6</v>
      </c>
      <c r="C45" s="4">
        <v>95.518000000000001</v>
      </c>
      <c r="D45" s="4">
        <v>97.289000000000001</v>
      </c>
      <c r="E45" s="5">
        <v>15456.1</v>
      </c>
      <c r="F45" s="5">
        <v>1706.4</v>
      </c>
      <c r="G45" s="5">
        <v>405.1</v>
      </c>
      <c r="H45" s="5">
        <v>721.1</v>
      </c>
      <c r="I45" s="5">
        <v>581.9</v>
      </c>
      <c r="J45" s="8">
        <v>63240</v>
      </c>
      <c r="K45" s="8">
        <v>46171</v>
      </c>
      <c r="L45" s="8">
        <v>27439</v>
      </c>
      <c r="M45" s="8">
        <v>4991</v>
      </c>
    </row>
    <row r="46" spans="1:13" x14ac:dyDescent="0.25">
      <c r="A46" t="s">
        <v>161</v>
      </c>
      <c r="B46" s="5">
        <v>14980.2</v>
      </c>
      <c r="C46" s="4">
        <v>95.962999999999994</v>
      </c>
      <c r="D46" s="4">
        <v>97.358999999999995</v>
      </c>
      <c r="E46" s="5">
        <v>15605.6</v>
      </c>
      <c r="F46" s="5">
        <v>1762.3</v>
      </c>
      <c r="G46" s="5">
        <v>416.8</v>
      </c>
      <c r="H46" s="5">
        <v>768.1</v>
      </c>
      <c r="I46" s="5">
        <v>579</v>
      </c>
      <c r="J46" s="8">
        <v>72121</v>
      </c>
      <c r="K46" s="8">
        <v>50965</v>
      </c>
      <c r="L46" s="8">
        <v>28260</v>
      </c>
      <c r="M46" s="8">
        <v>5203</v>
      </c>
    </row>
    <row r="47" spans="1:13" x14ac:dyDescent="0.25">
      <c r="A47" t="s">
        <v>162</v>
      </c>
      <c r="B47" s="5">
        <v>15141.6</v>
      </c>
      <c r="C47" s="4">
        <v>96.311999999999998</v>
      </c>
      <c r="D47" s="4">
        <v>97.364999999999995</v>
      </c>
      <c r="E47" s="5">
        <v>15726.3</v>
      </c>
      <c r="F47" s="5">
        <v>1810.1</v>
      </c>
      <c r="G47" s="5">
        <v>410.7</v>
      </c>
      <c r="H47" s="5">
        <v>809.5</v>
      </c>
      <c r="I47" s="5">
        <v>590.29999999999995</v>
      </c>
      <c r="J47" s="8">
        <v>70168</v>
      </c>
      <c r="K47" s="8">
        <v>47982</v>
      </c>
      <c r="L47" s="8">
        <v>29979</v>
      </c>
      <c r="M47" s="8">
        <v>5308</v>
      </c>
    </row>
    <row r="48" spans="1:13" x14ac:dyDescent="0.25">
      <c r="A48" t="s">
        <v>163</v>
      </c>
      <c r="B48" s="5">
        <v>15309.5</v>
      </c>
      <c r="C48" s="4">
        <v>96.864000000000004</v>
      </c>
      <c r="D48" s="4">
        <v>97.652000000000001</v>
      </c>
      <c r="E48" s="5">
        <v>15808</v>
      </c>
      <c r="F48" s="5">
        <v>1845.2</v>
      </c>
      <c r="G48" s="5">
        <v>418.6</v>
      </c>
      <c r="H48" s="5">
        <v>825.9</v>
      </c>
      <c r="I48" s="5">
        <v>601.29999999999995</v>
      </c>
      <c r="J48" s="8">
        <v>84151</v>
      </c>
      <c r="K48" s="8">
        <v>64668</v>
      </c>
      <c r="L48" s="8">
        <v>32315</v>
      </c>
      <c r="M48" s="8">
        <v>5302</v>
      </c>
    </row>
    <row r="49" spans="1:13" x14ac:dyDescent="0.25">
      <c r="A49" t="s">
        <v>164</v>
      </c>
      <c r="B49" s="5">
        <v>15351.4</v>
      </c>
      <c r="C49" s="4">
        <v>97.338999999999999</v>
      </c>
      <c r="D49" s="4">
        <v>97.97</v>
      </c>
      <c r="E49" s="5">
        <v>15769.9</v>
      </c>
      <c r="F49" s="5">
        <v>1842.7</v>
      </c>
      <c r="G49" s="5">
        <v>387.8</v>
      </c>
      <c r="H49" s="5">
        <v>846.3</v>
      </c>
      <c r="I49" s="5">
        <v>607.4</v>
      </c>
      <c r="J49" s="8">
        <v>59324</v>
      </c>
      <c r="K49" s="8">
        <v>45290</v>
      </c>
      <c r="L49" s="8">
        <v>31086</v>
      </c>
      <c r="M49" s="8">
        <v>5230</v>
      </c>
    </row>
    <row r="50" spans="1:13" x14ac:dyDescent="0.25">
      <c r="A50" t="s">
        <v>165</v>
      </c>
      <c r="B50" s="5">
        <v>15557.5</v>
      </c>
      <c r="C50" s="4">
        <v>98.042000000000002</v>
      </c>
      <c r="D50" s="4">
        <v>98.515000000000001</v>
      </c>
      <c r="E50" s="5">
        <v>15876.8</v>
      </c>
      <c r="F50" s="5">
        <v>1890.4</v>
      </c>
      <c r="G50" s="5">
        <v>414.8</v>
      </c>
      <c r="H50" s="5">
        <v>858</v>
      </c>
      <c r="I50" s="5">
        <v>617.4</v>
      </c>
      <c r="J50" s="8">
        <v>65725</v>
      </c>
      <c r="K50" s="8">
        <v>51371</v>
      </c>
      <c r="L50" s="8">
        <v>31119</v>
      </c>
      <c r="M50" s="8">
        <v>5196</v>
      </c>
    </row>
    <row r="51" spans="1:13" x14ac:dyDescent="0.25">
      <c r="A51" t="s">
        <v>166</v>
      </c>
      <c r="B51" s="5">
        <v>15647.7</v>
      </c>
      <c r="C51" s="4">
        <v>98.561000000000007</v>
      </c>
      <c r="D51" s="4">
        <v>98.745999999999995</v>
      </c>
      <c r="E51" s="5">
        <v>15870.7</v>
      </c>
      <c r="F51" s="5">
        <v>1978.9</v>
      </c>
      <c r="G51" s="5">
        <v>439.4</v>
      </c>
      <c r="H51" s="5">
        <v>909.7</v>
      </c>
      <c r="I51" s="5">
        <v>629.9</v>
      </c>
      <c r="J51" s="8">
        <v>70899</v>
      </c>
      <c r="K51" s="8">
        <v>55596</v>
      </c>
      <c r="L51" s="8">
        <v>31557</v>
      </c>
      <c r="M51" s="8">
        <v>5213</v>
      </c>
    </row>
    <row r="52" spans="1:13" x14ac:dyDescent="0.25">
      <c r="A52" t="s">
        <v>167</v>
      </c>
      <c r="B52" s="5">
        <v>15842.3</v>
      </c>
      <c r="C52" s="4">
        <v>98.686999999999998</v>
      </c>
      <c r="D52" s="4">
        <v>99.006</v>
      </c>
      <c r="E52" s="5">
        <v>16048.7</v>
      </c>
      <c r="F52" s="5">
        <v>2029.4</v>
      </c>
      <c r="G52" s="5">
        <v>454.5</v>
      </c>
      <c r="H52" s="5">
        <v>930.7</v>
      </c>
      <c r="I52" s="5">
        <v>644.29999999999995</v>
      </c>
      <c r="J52" s="8">
        <v>71479</v>
      </c>
      <c r="K52" s="8">
        <v>55066</v>
      </c>
      <c r="L52" s="8">
        <v>33884</v>
      </c>
      <c r="M52" s="8">
        <v>5423</v>
      </c>
    </row>
    <row r="53" spans="1:13" x14ac:dyDescent="0.25">
      <c r="A53" t="s">
        <v>168</v>
      </c>
      <c r="B53" s="5">
        <v>16068.8</v>
      </c>
      <c r="C53" s="4">
        <v>99.277000000000001</v>
      </c>
      <c r="D53" s="4">
        <v>99.628</v>
      </c>
      <c r="E53" s="5">
        <v>16180</v>
      </c>
      <c r="F53" s="5">
        <v>2081.3000000000002</v>
      </c>
      <c r="G53" s="5">
        <v>476</v>
      </c>
      <c r="H53" s="5">
        <v>959.6</v>
      </c>
      <c r="I53" s="5">
        <v>645.70000000000005</v>
      </c>
      <c r="J53" s="8">
        <v>85956</v>
      </c>
      <c r="K53" s="8">
        <v>68020</v>
      </c>
      <c r="L53" s="8">
        <v>32296</v>
      </c>
      <c r="M53" s="8">
        <v>5884</v>
      </c>
    </row>
    <row r="54" spans="1:13" x14ac:dyDescent="0.25">
      <c r="A54" t="s">
        <v>169</v>
      </c>
      <c r="B54" s="5">
        <v>16207.1</v>
      </c>
      <c r="C54" s="4">
        <v>99.69</v>
      </c>
      <c r="D54" s="4">
        <v>99.915000000000006</v>
      </c>
      <c r="E54" s="5">
        <v>16253.7</v>
      </c>
      <c r="F54" s="5">
        <v>2128</v>
      </c>
      <c r="G54" s="5">
        <v>487.4</v>
      </c>
      <c r="H54" s="5">
        <v>986.7</v>
      </c>
      <c r="I54" s="5">
        <v>653.9</v>
      </c>
      <c r="J54" s="8">
        <v>88999</v>
      </c>
      <c r="K54" s="8">
        <v>72666</v>
      </c>
      <c r="L54" s="8">
        <v>33526</v>
      </c>
      <c r="M54" s="8">
        <v>6235</v>
      </c>
    </row>
    <row r="55" spans="1:13" x14ac:dyDescent="0.25">
      <c r="A55" t="s">
        <v>170</v>
      </c>
      <c r="B55" s="5">
        <v>16319.5</v>
      </c>
      <c r="C55" s="4">
        <v>100.304</v>
      </c>
      <c r="D55" s="4">
        <v>100.239</v>
      </c>
      <c r="E55" s="5">
        <v>16282.2</v>
      </c>
      <c r="F55" s="5">
        <v>2120.9</v>
      </c>
      <c r="G55" s="5">
        <v>481.8</v>
      </c>
      <c r="H55" s="5">
        <v>983.8</v>
      </c>
      <c r="I55" s="5">
        <v>655.20000000000005</v>
      </c>
      <c r="J55" s="8">
        <v>87073</v>
      </c>
      <c r="K55" s="8">
        <v>70511</v>
      </c>
      <c r="L55" s="8">
        <v>32964</v>
      </c>
      <c r="M55" s="8">
        <v>6355</v>
      </c>
    </row>
    <row r="56" spans="1:13" x14ac:dyDescent="0.25">
      <c r="A56" t="s">
        <v>171</v>
      </c>
      <c r="B56" s="5">
        <v>16420.400000000001</v>
      </c>
      <c r="C56" s="4">
        <v>100.73</v>
      </c>
      <c r="D56" s="4">
        <v>100.218</v>
      </c>
      <c r="E56" s="5">
        <v>16300</v>
      </c>
      <c r="F56" s="5">
        <v>2144</v>
      </c>
      <c r="G56" s="5">
        <v>472.5</v>
      </c>
      <c r="H56" s="5">
        <v>1003.4</v>
      </c>
      <c r="I56" s="5">
        <v>668</v>
      </c>
      <c r="J56" s="8">
        <v>83580</v>
      </c>
      <c r="K56" s="8">
        <v>64671</v>
      </c>
      <c r="L56" s="8">
        <v>34537</v>
      </c>
      <c r="M56" s="8">
        <v>6651</v>
      </c>
    </row>
    <row r="57" spans="1:13" x14ac:dyDescent="0.25">
      <c r="A57" t="s">
        <v>172</v>
      </c>
      <c r="B57" s="5">
        <v>16629.099999999999</v>
      </c>
      <c r="C57" s="4">
        <v>101.124</v>
      </c>
      <c r="D57" s="4">
        <v>99.966999999999999</v>
      </c>
      <c r="E57" s="5">
        <v>16441.5</v>
      </c>
      <c r="F57" s="5">
        <v>2171.6</v>
      </c>
      <c r="G57" s="5">
        <v>462.1</v>
      </c>
      <c r="H57" s="5">
        <v>1021.1</v>
      </c>
      <c r="I57" s="5">
        <v>688.6</v>
      </c>
      <c r="J57" s="8">
        <v>65169</v>
      </c>
      <c r="K57" s="8">
        <v>45562</v>
      </c>
      <c r="L57" s="8">
        <v>34298</v>
      </c>
      <c r="M57" s="8">
        <v>7287</v>
      </c>
    </row>
    <row r="58" spans="1:13" x14ac:dyDescent="0.25">
      <c r="A58" t="s">
        <v>173</v>
      </c>
      <c r="B58" s="5">
        <v>16699.599999999999</v>
      </c>
      <c r="C58" s="4">
        <v>101.428</v>
      </c>
      <c r="D58" s="4">
        <v>100.134</v>
      </c>
      <c r="E58" s="5">
        <v>16464.400000000001</v>
      </c>
      <c r="F58" s="5">
        <v>2177.5</v>
      </c>
      <c r="G58" s="5">
        <v>475.8</v>
      </c>
      <c r="H58" s="5">
        <v>1019</v>
      </c>
      <c r="I58" s="5">
        <v>682.9</v>
      </c>
      <c r="J58" s="8">
        <v>73790</v>
      </c>
      <c r="K58" s="8">
        <v>48938</v>
      </c>
      <c r="L58" s="8">
        <v>35074</v>
      </c>
      <c r="M58" s="8">
        <v>7263</v>
      </c>
    </row>
    <row r="59" spans="1:13" x14ac:dyDescent="0.25">
      <c r="A59" t="s">
        <v>174</v>
      </c>
      <c r="B59" s="5">
        <v>16911.099999999999</v>
      </c>
      <c r="C59" s="4">
        <v>101.973</v>
      </c>
      <c r="D59" s="4">
        <v>100.277</v>
      </c>
      <c r="E59" s="5">
        <v>16594.7</v>
      </c>
      <c r="F59" s="5">
        <v>2214.6999999999998</v>
      </c>
      <c r="G59" s="5">
        <v>499.8</v>
      </c>
      <c r="H59" s="5">
        <v>1019</v>
      </c>
      <c r="I59" s="5">
        <v>695.8</v>
      </c>
      <c r="J59" s="8">
        <v>86046</v>
      </c>
      <c r="K59" s="8">
        <v>54756</v>
      </c>
      <c r="L59" s="8">
        <v>35886</v>
      </c>
      <c r="M59" s="8">
        <v>7376</v>
      </c>
    </row>
    <row r="60" spans="1:13" x14ac:dyDescent="0.25">
      <c r="A60" t="s">
        <v>175</v>
      </c>
      <c r="B60" s="5">
        <v>17133.099999999999</v>
      </c>
      <c r="C60" s="4">
        <v>102.55</v>
      </c>
      <c r="D60" s="4">
        <v>100.625</v>
      </c>
      <c r="E60" s="5">
        <v>16712.8</v>
      </c>
      <c r="F60" s="5">
        <v>2260</v>
      </c>
      <c r="G60" s="5">
        <v>504.2</v>
      </c>
      <c r="H60" s="5">
        <v>1057.9000000000001</v>
      </c>
      <c r="I60" s="5">
        <v>698.1</v>
      </c>
      <c r="J60" s="8">
        <v>95904</v>
      </c>
      <c r="K60" s="8">
        <v>63868</v>
      </c>
      <c r="L60" s="8">
        <v>36122</v>
      </c>
      <c r="M60" s="8">
        <v>7371</v>
      </c>
    </row>
    <row r="61" spans="1:13" x14ac:dyDescent="0.25">
      <c r="A61" t="s">
        <v>176</v>
      </c>
      <c r="B61" s="5">
        <v>17144.3</v>
      </c>
      <c r="C61" s="4">
        <v>102.965</v>
      </c>
      <c r="D61" s="4">
        <v>101.018</v>
      </c>
      <c r="E61" s="5">
        <v>16654.2</v>
      </c>
      <c r="F61" s="5">
        <v>2291.6999999999998</v>
      </c>
      <c r="G61" s="5">
        <v>521.9</v>
      </c>
      <c r="H61" s="5">
        <v>1066.9000000000001</v>
      </c>
      <c r="I61" s="5">
        <v>702.5</v>
      </c>
      <c r="J61" s="8">
        <v>107885</v>
      </c>
      <c r="K61" s="8">
        <v>77131</v>
      </c>
      <c r="L61" s="8">
        <v>36361</v>
      </c>
      <c r="M61" s="8">
        <v>7154</v>
      </c>
    </row>
    <row r="62" spans="1:13" x14ac:dyDescent="0.25">
      <c r="A62" t="s">
        <v>177</v>
      </c>
      <c r="B62" s="5">
        <v>17462.7</v>
      </c>
      <c r="C62" s="4">
        <v>103.55200000000001</v>
      </c>
      <c r="D62" s="4">
        <v>101.297</v>
      </c>
      <c r="E62" s="5">
        <v>16868.099999999999</v>
      </c>
      <c r="F62" s="5">
        <v>2353.3000000000002</v>
      </c>
      <c r="G62" s="5">
        <v>540.29999999999995</v>
      </c>
      <c r="H62" s="5">
        <v>1093.5999999999999</v>
      </c>
      <c r="I62" s="5">
        <v>718.5</v>
      </c>
      <c r="J62" s="8">
        <v>101996</v>
      </c>
      <c r="K62" s="8">
        <v>70527</v>
      </c>
      <c r="L62" s="8">
        <v>35321</v>
      </c>
      <c r="M62" s="8">
        <v>7027</v>
      </c>
    </row>
    <row r="63" spans="1:13" x14ac:dyDescent="0.25">
      <c r="A63" t="s">
        <v>178</v>
      </c>
      <c r="B63" s="5">
        <v>17743.2</v>
      </c>
      <c r="C63" s="4">
        <v>104.029</v>
      </c>
      <c r="D63" s="4">
        <v>101.63</v>
      </c>
      <c r="E63" s="5">
        <v>17064.599999999999</v>
      </c>
      <c r="F63" s="5">
        <v>2400.8000000000002</v>
      </c>
      <c r="G63" s="5">
        <v>542.20000000000005</v>
      </c>
      <c r="H63" s="5">
        <v>1127</v>
      </c>
      <c r="I63" s="5">
        <v>731.4</v>
      </c>
      <c r="J63" s="8">
        <v>92778</v>
      </c>
      <c r="K63" s="8">
        <v>64762</v>
      </c>
      <c r="L63" s="8">
        <v>35261</v>
      </c>
      <c r="M63" s="8">
        <v>7099</v>
      </c>
    </row>
    <row r="64" spans="1:13" x14ac:dyDescent="0.25">
      <c r="A64" t="s">
        <v>179</v>
      </c>
      <c r="B64" s="5">
        <v>17852.5</v>
      </c>
      <c r="C64" s="4">
        <v>104.104</v>
      </c>
      <c r="D64" s="4">
        <v>101.93</v>
      </c>
      <c r="E64" s="5">
        <v>17141.2</v>
      </c>
      <c r="F64" s="5">
        <v>2415.5</v>
      </c>
      <c r="G64" s="5">
        <v>551</v>
      </c>
      <c r="H64" s="5">
        <v>1116.9000000000001</v>
      </c>
      <c r="I64" s="5">
        <v>746.6</v>
      </c>
      <c r="J64" s="8">
        <v>78836</v>
      </c>
      <c r="K64" s="8">
        <v>56124</v>
      </c>
      <c r="L64" s="8">
        <v>34709</v>
      </c>
      <c r="M64" s="8">
        <v>7148</v>
      </c>
    </row>
    <row r="65" spans="1:13" x14ac:dyDescent="0.25">
      <c r="A65" t="s">
        <v>180</v>
      </c>
      <c r="B65" s="5">
        <v>17991.3</v>
      </c>
      <c r="C65" s="4">
        <v>104.092</v>
      </c>
      <c r="D65" s="4">
        <v>102.145</v>
      </c>
      <c r="E65" s="5">
        <v>17280.599999999999</v>
      </c>
      <c r="F65" s="5">
        <v>2412.6</v>
      </c>
      <c r="G65" s="5">
        <v>545.1</v>
      </c>
      <c r="H65" s="5">
        <v>1126</v>
      </c>
      <c r="I65" s="5">
        <v>741.1</v>
      </c>
      <c r="J65" s="8">
        <v>87832</v>
      </c>
      <c r="K65" s="8">
        <v>64210</v>
      </c>
      <c r="L65" s="8">
        <v>34652</v>
      </c>
      <c r="M65" s="8">
        <v>7404</v>
      </c>
    </row>
    <row r="66" spans="1:13" x14ac:dyDescent="0.25">
      <c r="A66" t="s">
        <v>181</v>
      </c>
      <c r="B66" s="5">
        <v>18193.7</v>
      </c>
      <c r="C66" s="4">
        <v>104.68300000000001</v>
      </c>
      <c r="D66" s="4">
        <v>102.01900000000001</v>
      </c>
      <c r="E66" s="5">
        <v>17380.900000000001</v>
      </c>
      <c r="F66" s="5">
        <v>2423.6</v>
      </c>
      <c r="G66" s="5">
        <v>549.1</v>
      </c>
      <c r="H66" s="5">
        <v>1130.3</v>
      </c>
      <c r="I66" s="5">
        <v>743.6</v>
      </c>
      <c r="J66" s="8">
        <v>101555</v>
      </c>
      <c r="K66" s="8">
        <v>74646</v>
      </c>
      <c r="L66" s="8">
        <v>34007</v>
      </c>
      <c r="M66" s="8">
        <v>7384</v>
      </c>
    </row>
    <row r="67" spans="1:13" x14ac:dyDescent="0.25">
      <c r="A67" t="s">
        <v>182</v>
      </c>
      <c r="B67" s="5">
        <v>18307</v>
      </c>
      <c r="C67" s="4">
        <v>104.93899999999999</v>
      </c>
      <c r="D67" s="4">
        <v>101.922</v>
      </c>
      <c r="E67" s="5">
        <v>17437.099999999999</v>
      </c>
      <c r="F67" s="5">
        <v>2432.4</v>
      </c>
      <c r="G67" s="5">
        <v>531.79999999999995</v>
      </c>
      <c r="H67" s="5">
        <v>1148.3</v>
      </c>
      <c r="I67" s="5">
        <v>753.6</v>
      </c>
      <c r="J67" s="8">
        <v>98830</v>
      </c>
      <c r="K67" s="8">
        <v>73591</v>
      </c>
      <c r="L67" s="8">
        <v>33929</v>
      </c>
      <c r="M67" s="8">
        <v>7111</v>
      </c>
    </row>
    <row r="68" spans="1:13" x14ac:dyDescent="0.25">
      <c r="A68" t="s">
        <v>183</v>
      </c>
      <c r="B68" s="5">
        <v>18332.099999999999</v>
      </c>
      <c r="C68" s="4">
        <v>104.932</v>
      </c>
      <c r="D68" s="4">
        <v>101.55</v>
      </c>
      <c r="E68" s="5">
        <v>17462.599999999999</v>
      </c>
      <c r="F68" s="5">
        <v>2412.8000000000002</v>
      </c>
      <c r="G68" s="5">
        <v>510.6</v>
      </c>
      <c r="H68" s="5">
        <v>1133.5999999999999</v>
      </c>
      <c r="I68" s="5">
        <v>771.3</v>
      </c>
      <c r="J68" s="8">
        <v>92085</v>
      </c>
      <c r="K68" s="8">
        <v>68891</v>
      </c>
      <c r="L68" s="8">
        <v>34827</v>
      </c>
      <c r="M68" s="8">
        <v>7528</v>
      </c>
    </row>
    <row r="69" spans="1:13" x14ac:dyDescent="0.25">
      <c r="A69" t="s">
        <v>184</v>
      </c>
      <c r="B69" s="5">
        <v>18425.3</v>
      </c>
      <c r="C69" s="4">
        <v>104.873</v>
      </c>
      <c r="D69" s="4">
        <v>101.04</v>
      </c>
      <c r="E69" s="5">
        <v>17565.5</v>
      </c>
      <c r="F69" s="5">
        <v>2410.4</v>
      </c>
      <c r="G69" s="5">
        <v>491.9</v>
      </c>
      <c r="H69" s="5">
        <v>1127.5999999999999</v>
      </c>
      <c r="I69" s="5">
        <v>795.1</v>
      </c>
      <c r="J69" s="8">
        <v>89586</v>
      </c>
      <c r="K69" s="8">
        <v>72354</v>
      </c>
      <c r="L69" s="8">
        <v>34809</v>
      </c>
      <c r="M69" s="8">
        <v>7449</v>
      </c>
    </row>
    <row r="70" spans="1:13" x14ac:dyDescent="0.25">
      <c r="A70" t="s">
        <v>185</v>
      </c>
      <c r="B70" s="5">
        <v>18611.599999999999</v>
      </c>
      <c r="C70" s="4">
        <v>105.57599999999999</v>
      </c>
      <c r="D70" s="4">
        <v>101.151</v>
      </c>
      <c r="E70" s="5">
        <v>17618.599999999999</v>
      </c>
      <c r="F70" s="5">
        <v>2426.1</v>
      </c>
      <c r="G70" s="5">
        <v>501.5</v>
      </c>
      <c r="H70" s="5">
        <v>1113.4000000000001</v>
      </c>
      <c r="I70" s="5">
        <v>814.3</v>
      </c>
      <c r="J70" s="8">
        <v>93719</v>
      </c>
      <c r="K70" s="8">
        <v>73361</v>
      </c>
      <c r="L70" s="8">
        <v>35662</v>
      </c>
      <c r="M70" s="8">
        <v>7262</v>
      </c>
    </row>
    <row r="71" spans="1:13" x14ac:dyDescent="0.25">
      <c r="A71" t="s">
        <v>186</v>
      </c>
      <c r="B71" s="5">
        <v>18775.5</v>
      </c>
      <c r="C71" s="4">
        <v>105.89400000000001</v>
      </c>
      <c r="D71" s="4">
        <v>100.97</v>
      </c>
      <c r="E71" s="5">
        <v>17724.5</v>
      </c>
      <c r="F71" s="5">
        <v>2457.8000000000002</v>
      </c>
      <c r="G71" s="5">
        <v>521.4</v>
      </c>
      <c r="H71" s="5">
        <v>1108.3</v>
      </c>
      <c r="I71" s="5">
        <v>829.4</v>
      </c>
      <c r="J71" s="8">
        <v>99729</v>
      </c>
      <c r="K71" s="8">
        <v>76098</v>
      </c>
      <c r="L71" s="8">
        <v>35586</v>
      </c>
      <c r="M71" s="8">
        <v>6863</v>
      </c>
    </row>
    <row r="72" spans="1:13" x14ac:dyDescent="0.25">
      <c r="A72" t="s">
        <v>187</v>
      </c>
      <c r="B72" s="5">
        <v>18968</v>
      </c>
      <c r="C72" s="4">
        <v>106.47</v>
      </c>
      <c r="D72" s="4">
        <v>101.316</v>
      </c>
      <c r="E72" s="5">
        <v>17812.599999999999</v>
      </c>
      <c r="F72" s="5">
        <v>2473.6</v>
      </c>
      <c r="G72" s="5">
        <v>529</v>
      </c>
      <c r="H72" s="5">
        <v>1109</v>
      </c>
      <c r="I72" s="5">
        <v>836.3</v>
      </c>
      <c r="J72" s="8">
        <v>105143</v>
      </c>
      <c r="K72" s="8">
        <v>79146</v>
      </c>
      <c r="L72" s="8">
        <v>36127</v>
      </c>
      <c r="M72" s="8">
        <v>7361</v>
      </c>
    </row>
    <row r="73" spans="1:13" x14ac:dyDescent="0.25">
      <c r="A73" t="s">
        <v>188</v>
      </c>
      <c r="B73" s="5">
        <v>19148.2</v>
      </c>
      <c r="C73" s="4">
        <v>107.02200000000001</v>
      </c>
      <c r="D73" s="4">
        <v>101.58499999999999</v>
      </c>
      <c r="E73" s="5">
        <v>17889.099999999999</v>
      </c>
      <c r="F73" s="5">
        <v>2499</v>
      </c>
      <c r="G73" s="5">
        <v>534.9</v>
      </c>
      <c r="H73" s="5">
        <v>1113.5999999999999</v>
      </c>
      <c r="I73" s="5">
        <v>850.8</v>
      </c>
      <c r="J73" s="8">
        <v>99766</v>
      </c>
      <c r="K73" s="8">
        <v>73958</v>
      </c>
      <c r="L73" s="8">
        <v>35741</v>
      </c>
      <c r="M73" s="8">
        <v>7148</v>
      </c>
    </row>
    <row r="74" spans="1:13" x14ac:dyDescent="0.25">
      <c r="A74" t="s">
        <v>189</v>
      </c>
      <c r="B74" s="5">
        <v>19304.5</v>
      </c>
      <c r="C74" s="4">
        <v>107.363</v>
      </c>
      <c r="D74" s="4">
        <v>101.964</v>
      </c>
      <c r="E74" s="5">
        <v>17979.2</v>
      </c>
      <c r="F74" s="5">
        <v>2524.6999999999998</v>
      </c>
      <c r="G74" s="5">
        <v>538.6</v>
      </c>
      <c r="H74" s="5">
        <v>1132.8</v>
      </c>
      <c r="I74" s="5">
        <v>853.9</v>
      </c>
      <c r="J74" s="8">
        <v>91630</v>
      </c>
      <c r="K74" s="8">
        <v>66976</v>
      </c>
      <c r="L74" s="8">
        <v>36477</v>
      </c>
      <c r="M74" s="8">
        <v>7028</v>
      </c>
    </row>
    <row r="75" spans="1:13" x14ac:dyDescent="0.25">
      <c r="A75" t="s">
        <v>190</v>
      </c>
      <c r="B75" s="5">
        <v>19561.900000000001</v>
      </c>
      <c r="C75" s="4">
        <v>107.94799999999999</v>
      </c>
      <c r="D75" s="4">
        <v>102.17700000000001</v>
      </c>
      <c r="E75" s="5">
        <v>18128</v>
      </c>
      <c r="F75" s="5">
        <v>2544.8000000000002</v>
      </c>
      <c r="G75" s="5">
        <v>526.6</v>
      </c>
      <c r="H75" s="5">
        <v>1150.8</v>
      </c>
      <c r="I75" s="5">
        <v>870.1</v>
      </c>
      <c r="J75" s="8">
        <v>85886</v>
      </c>
      <c r="K75" s="8">
        <v>62279</v>
      </c>
      <c r="L75" s="8">
        <v>36922</v>
      </c>
      <c r="M75" s="8">
        <v>7026</v>
      </c>
    </row>
    <row r="76" spans="1:13" x14ac:dyDescent="0.25">
      <c r="A76" t="s">
        <v>191</v>
      </c>
      <c r="B76" s="5">
        <v>19894.8</v>
      </c>
      <c r="C76" s="4">
        <v>108.639</v>
      </c>
      <c r="D76" s="4">
        <v>102.24</v>
      </c>
      <c r="E76" s="5">
        <v>18310.3</v>
      </c>
      <c r="F76" s="5">
        <v>2601.6</v>
      </c>
      <c r="G76" s="5">
        <v>533.29999999999995</v>
      </c>
      <c r="H76" s="5">
        <v>1187</v>
      </c>
      <c r="I76" s="5">
        <v>884.9</v>
      </c>
      <c r="J76" s="8">
        <v>83429</v>
      </c>
      <c r="K76" s="8">
        <v>60431</v>
      </c>
      <c r="L76" s="8">
        <v>38651</v>
      </c>
      <c r="M76" s="8">
        <v>7213</v>
      </c>
    </row>
    <row r="77" spans="1:13" x14ac:dyDescent="0.25">
      <c r="A77" t="s">
        <v>192</v>
      </c>
      <c r="B77" s="5">
        <v>20155.5</v>
      </c>
      <c r="C77" s="4">
        <v>109.36499999999999</v>
      </c>
      <c r="D77" s="4">
        <v>102.425</v>
      </c>
      <c r="E77" s="5">
        <v>18437.099999999999</v>
      </c>
      <c r="F77" s="5">
        <v>2657.7</v>
      </c>
      <c r="G77" s="5">
        <v>553.4</v>
      </c>
      <c r="H77" s="5">
        <v>1203.0999999999999</v>
      </c>
      <c r="I77" s="5">
        <v>903.5</v>
      </c>
      <c r="J77" s="8">
        <v>86873</v>
      </c>
      <c r="K77" s="8">
        <v>63071</v>
      </c>
      <c r="L77" s="8">
        <v>41717</v>
      </c>
      <c r="M77" s="8">
        <v>7621</v>
      </c>
    </row>
    <row r="78" spans="1:13" x14ac:dyDescent="0.25">
      <c r="A78" t="s">
        <v>193</v>
      </c>
      <c r="B78" s="5">
        <v>20470.2</v>
      </c>
      <c r="C78" s="4">
        <v>110.176</v>
      </c>
      <c r="D78" s="4">
        <v>102.723</v>
      </c>
      <c r="E78" s="5">
        <v>18565.7</v>
      </c>
      <c r="F78" s="5">
        <v>2700.6</v>
      </c>
      <c r="G78" s="5">
        <v>564.9</v>
      </c>
      <c r="H78" s="5">
        <v>1208.5999999999999</v>
      </c>
      <c r="I78" s="5">
        <v>928.6</v>
      </c>
      <c r="J78" s="8">
        <v>89014</v>
      </c>
      <c r="K78" s="8">
        <v>64956</v>
      </c>
      <c r="L78" s="8">
        <v>42735</v>
      </c>
      <c r="M78" s="8">
        <v>8005</v>
      </c>
    </row>
    <row r="79" spans="1:13" x14ac:dyDescent="0.25">
      <c r="A79" t="s">
        <v>194</v>
      </c>
      <c r="B79" s="5">
        <v>20687.3</v>
      </c>
      <c r="C79" s="4">
        <v>110.68</v>
      </c>
      <c r="D79" s="4">
        <v>102.983</v>
      </c>
      <c r="E79" s="5">
        <v>18699.7</v>
      </c>
      <c r="F79" s="5">
        <v>2724.7</v>
      </c>
      <c r="G79" s="5">
        <v>560.29999999999995</v>
      </c>
      <c r="H79" s="5">
        <v>1225.8</v>
      </c>
      <c r="I79" s="5">
        <v>941.7</v>
      </c>
      <c r="J79" s="8">
        <v>81338</v>
      </c>
      <c r="K79" s="8">
        <v>60251</v>
      </c>
      <c r="L79" s="8">
        <v>44682</v>
      </c>
      <c r="M79" s="8">
        <v>7867</v>
      </c>
    </row>
    <row r="80" spans="1:13" x14ac:dyDescent="0.25">
      <c r="A80" t="s">
        <v>195</v>
      </c>
      <c r="B80" s="5">
        <v>20819.3</v>
      </c>
      <c r="C80" s="4">
        <v>111.155</v>
      </c>
      <c r="D80" s="4">
        <v>103.164</v>
      </c>
      <c r="E80" s="5">
        <v>18733.7</v>
      </c>
      <c r="F80" s="5">
        <v>2750</v>
      </c>
      <c r="G80" s="5">
        <v>542.29999999999995</v>
      </c>
      <c r="H80" s="5">
        <v>1247.3</v>
      </c>
      <c r="I80" s="5">
        <v>967.1</v>
      </c>
      <c r="J80" s="8">
        <v>77842</v>
      </c>
      <c r="K80" s="8">
        <v>56905</v>
      </c>
      <c r="L80" s="8">
        <v>45999</v>
      </c>
      <c r="M80" s="8">
        <v>8173</v>
      </c>
    </row>
    <row r="81" spans="1:13" x14ac:dyDescent="0.25">
      <c r="A81" t="s">
        <v>196</v>
      </c>
      <c r="B81" s="5">
        <v>21013.1</v>
      </c>
      <c r="C81" s="4">
        <v>111.56</v>
      </c>
      <c r="D81" s="4">
        <v>103.80200000000001</v>
      </c>
      <c r="E81" s="5">
        <v>18835.400000000001</v>
      </c>
      <c r="F81" s="5">
        <v>2762.1</v>
      </c>
      <c r="G81" s="5">
        <v>543.4</v>
      </c>
      <c r="H81" s="5">
        <v>1250.0999999999999</v>
      </c>
      <c r="I81" s="5">
        <v>975.7</v>
      </c>
      <c r="J81" s="8">
        <v>75009</v>
      </c>
      <c r="K81" s="8">
        <v>54519</v>
      </c>
      <c r="L81" s="8">
        <v>46337</v>
      </c>
      <c r="M81" s="8">
        <v>7913</v>
      </c>
    </row>
    <row r="82" spans="1:13" x14ac:dyDescent="0.25">
      <c r="A82" t="s">
        <v>197</v>
      </c>
      <c r="B82" s="5">
        <v>21272.400000000001</v>
      </c>
      <c r="C82" s="4">
        <v>112.184</v>
      </c>
      <c r="D82" s="4">
        <v>104.321</v>
      </c>
      <c r="E82" s="5">
        <v>18962.2</v>
      </c>
      <c r="F82" s="5">
        <v>2803.8</v>
      </c>
      <c r="G82" s="5">
        <v>563.29999999999995</v>
      </c>
      <c r="H82" s="5">
        <v>1252.4000000000001</v>
      </c>
      <c r="I82" s="5">
        <v>993</v>
      </c>
      <c r="J82" s="8">
        <v>91207</v>
      </c>
      <c r="K82" s="8">
        <v>64843</v>
      </c>
      <c r="L82" s="8">
        <v>48511</v>
      </c>
      <c r="M82" s="8">
        <v>7892</v>
      </c>
    </row>
    <row r="83" spans="1:13" x14ac:dyDescent="0.25">
      <c r="A83" t="s">
        <v>198</v>
      </c>
      <c r="B83" s="5">
        <v>21531.8</v>
      </c>
      <c r="C83" s="4">
        <v>112.55800000000001</v>
      </c>
      <c r="D83" s="4">
        <v>104.34699999999999</v>
      </c>
      <c r="E83" s="5">
        <v>19130.900000000001</v>
      </c>
      <c r="F83" s="5">
        <v>2832.1</v>
      </c>
      <c r="G83" s="5">
        <v>586.9</v>
      </c>
      <c r="H83" s="5">
        <v>1235</v>
      </c>
      <c r="I83" s="5">
        <v>1010.7</v>
      </c>
      <c r="J83" s="8">
        <v>102445</v>
      </c>
      <c r="K83" s="8">
        <v>70509</v>
      </c>
      <c r="L83" s="8">
        <v>49424</v>
      </c>
      <c r="M83" s="8">
        <v>7611</v>
      </c>
    </row>
    <row r="84" spans="1:13" x14ac:dyDescent="0.25">
      <c r="A84" t="s">
        <v>199</v>
      </c>
      <c r="B84" s="5">
        <v>21706.5</v>
      </c>
      <c r="C84" s="4">
        <v>112.91</v>
      </c>
      <c r="D84" s="4">
        <v>104.15</v>
      </c>
      <c r="E84" s="5">
        <v>19215.7</v>
      </c>
      <c r="F84" s="5">
        <v>2820.4</v>
      </c>
      <c r="G84" s="5">
        <v>578.1</v>
      </c>
      <c r="H84" s="5">
        <v>1208.7</v>
      </c>
      <c r="I84" s="5">
        <v>1033.5</v>
      </c>
      <c r="J84" s="8">
        <v>108053</v>
      </c>
      <c r="K84" s="8">
        <v>74472</v>
      </c>
      <c r="L84" s="8">
        <v>48256</v>
      </c>
      <c r="M84" s="8">
        <v>7411</v>
      </c>
    </row>
    <row r="85" spans="1:13" x14ac:dyDescent="0.25">
      <c r="A85" t="s">
        <v>200</v>
      </c>
      <c r="B85" s="5">
        <v>21538</v>
      </c>
      <c r="C85" s="4">
        <v>113.42700000000001</v>
      </c>
      <c r="D85" s="4">
        <v>104.48099999999999</v>
      </c>
      <c r="E85" s="5">
        <v>18989.900000000001</v>
      </c>
      <c r="F85" s="5">
        <v>2760.6</v>
      </c>
      <c r="G85" s="5">
        <v>573.1</v>
      </c>
      <c r="H85" s="5">
        <v>1129.0999999999999</v>
      </c>
      <c r="I85" s="5">
        <v>1053.3</v>
      </c>
      <c r="J85" s="8">
        <v>98160</v>
      </c>
      <c r="K85" s="8">
        <v>76536</v>
      </c>
      <c r="L85" s="8">
        <v>48277</v>
      </c>
      <c r="M85" s="8">
        <v>7037</v>
      </c>
    </row>
    <row r="86" spans="1:13" x14ac:dyDescent="0.25">
      <c r="A86" t="s">
        <v>201</v>
      </c>
      <c r="B86" s="5">
        <v>19636.7</v>
      </c>
      <c r="C86" s="4">
        <v>113.053</v>
      </c>
      <c r="D86" s="4">
        <v>104.994</v>
      </c>
      <c r="E86" s="5">
        <v>17378.7</v>
      </c>
      <c r="F86" s="5">
        <v>2530.6</v>
      </c>
      <c r="G86" s="5">
        <v>498.1</v>
      </c>
      <c r="H86" s="5">
        <v>1001.8</v>
      </c>
      <c r="I86" s="5">
        <v>1027.8</v>
      </c>
      <c r="J86" s="8">
        <v>90415</v>
      </c>
      <c r="K86" s="8">
        <v>72451</v>
      </c>
      <c r="L86" s="8">
        <v>42582</v>
      </c>
      <c r="M86" s="8">
        <v>6400</v>
      </c>
    </row>
    <row r="87" spans="1:13" x14ac:dyDescent="0.25">
      <c r="A87" t="s">
        <v>202</v>
      </c>
      <c r="B87" s="5">
        <v>21362.400000000001</v>
      </c>
      <c r="C87" s="4">
        <v>114.032</v>
      </c>
      <c r="D87" s="4">
        <v>104.97799999999999</v>
      </c>
      <c r="E87" s="5">
        <v>18743.7</v>
      </c>
      <c r="F87" s="5">
        <v>2649.9</v>
      </c>
      <c r="G87" s="5">
        <v>484.6</v>
      </c>
      <c r="H87" s="5">
        <v>1121.7</v>
      </c>
      <c r="I87" s="5">
        <v>1051.3</v>
      </c>
      <c r="J87" s="8">
        <v>87954</v>
      </c>
      <c r="K87" s="8">
        <v>71113</v>
      </c>
      <c r="L87" s="8">
        <v>46713</v>
      </c>
      <c r="M87" s="8">
        <v>7287</v>
      </c>
    </row>
    <row r="88" spans="1:13" x14ac:dyDescent="0.25">
      <c r="A88" t="s">
        <v>203</v>
      </c>
      <c r="B88" s="5">
        <v>21704.7</v>
      </c>
      <c r="C88" s="4">
        <v>114.744</v>
      </c>
      <c r="D88" s="4">
        <v>105.33799999999999</v>
      </c>
      <c r="E88" s="5">
        <v>18924.3</v>
      </c>
      <c r="F88" s="5">
        <v>2723</v>
      </c>
      <c r="G88" s="5">
        <v>485.7</v>
      </c>
      <c r="H88" s="5">
        <v>1176.5999999999999</v>
      </c>
      <c r="I88" s="5">
        <v>1072.4000000000001</v>
      </c>
      <c r="J88" s="8">
        <v>87839</v>
      </c>
      <c r="K88" s="8">
        <v>69889</v>
      </c>
      <c r="L88" s="8">
        <v>48792</v>
      </c>
      <c r="M88" s="8">
        <v>7815</v>
      </c>
    </row>
    <row r="89" spans="1:13" x14ac:dyDescent="0.25">
      <c r="A89" t="s">
        <v>204</v>
      </c>
      <c r="B89" s="5">
        <v>22313.9</v>
      </c>
      <c r="C89" s="4">
        <v>116.199</v>
      </c>
      <c r="D89" s="4">
        <v>105.51300000000001</v>
      </c>
      <c r="E89" s="5">
        <v>19216.2</v>
      </c>
      <c r="F89" s="5">
        <v>2781.4</v>
      </c>
      <c r="G89" s="5">
        <v>488</v>
      </c>
      <c r="H89" s="5">
        <v>1194.3</v>
      </c>
      <c r="I89" s="5">
        <v>1112</v>
      </c>
      <c r="J89" s="8">
        <v>87258</v>
      </c>
      <c r="K89" s="8">
        <v>70339</v>
      </c>
      <c r="L89" s="8">
        <v>49585</v>
      </c>
      <c r="M89" s="8">
        <v>8099</v>
      </c>
    </row>
    <row r="90" spans="1:13" x14ac:dyDescent="0.25">
      <c r="A90" t="s">
        <v>205</v>
      </c>
      <c r="B90" s="5">
        <v>23046.9</v>
      </c>
      <c r="C90" s="4">
        <v>117.974</v>
      </c>
      <c r="D90" s="4">
        <v>105.61199999999999</v>
      </c>
      <c r="E90" s="5">
        <v>19544.2</v>
      </c>
      <c r="F90" s="5">
        <v>2847.7</v>
      </c>
      <c r="G90" s="5">
        <v>484.9</v>
      </c>
      <c r="H90" s="5">
        <v>1234</v>
      </c>
      <c r="I90" s="5">
        <v>1145.4000000000001</v>
      </c>
      <c r="J90" s="8">
        <v>84723</v>
      </c>
      <c r="K90" s="8">
        <v>67445</v>
      </c>
      <c r="L90" s="8">
        <v>49724</v>
      </c>
      <c r="M90" s="8">
        <v>8200</v>
      </c>
    </row>
    <row r="91" spans="1:13" x14ac:dyDescent="0.25">
      <c r="A91" t="s">
        <v>206</v>
      </c>
      <c r="B91" s="5">
        <v>23550.400000000001</v>
      </c>
      <c r="C91" s="4">
        <v>119.76300000000001</v>
      </c>
      <c r="D91" s="4">
        <v>106.818</v>
      </c>
      <c r="E91" s="5">
        <v>19672.599999999999</v>
      </c>
      <c r="F91" s="5">
        <v>2852.2</v>
      </c>
      <c r="G91" s="5">
        <v>476.6</v>
      </c>
      <c r="H91" s="5">
        <v>1227.0999999999999</v>
      </c>
      <c r="I91" s="5">
        <v>1166</v>
      </c>
      <c r="J91" s="8">
        <v>82158</v>
      </c>
      <c r="K91" s="8">
        <v>65916</v>
      </c>
      <c r="L91" s="8">
        <v>49146</v>
      </c>
      <c r="M91" s="8">
        <v>8188</v>
      </c>
    </row>
    <row r="92" spans="1:13" x14ac:dyDescent="0.25">
      <c r="A92" t="s">
        <v>207</v>
      </c>
      <c r="B92" s="5">
        <v>24349.1</v>
      </c>
      <c r="C92" s="4">
        <v>121.758</v>
      </c>
      <c r="D92" s="4">
        <v>108.81100000000001</v>
      </c>
      <c r="E92" s="5">
        <v>20006.2</v>
      </c>
      <c r="F92" s="5">
        <v>2860.2</v>
      </c>
      <c r="G92" s="5">
        <v>460.7</v>
      </c>
      <c r="H92" s="5">
        <v>1232</v>
      </c>
      <c r="I92" s="5">
        <v>1188.8</v>
      </c>
      <c r="J92" s="8">
        <v>74772</v>
      </c>
      <c r="K92" s="8">
        <v>59926</v>
      </c>
      <c r="L92" s="8">
        <v>51037</v>
      </c>
      <c r="M92" s="8">
        <v>8142</v>
      </c>
    </row>
    <row r="93" spans="1:13" x14ac:dyDescent="0.25">
      <c r="A93" t="s">
        <v>208</v>
      </c>
      <c r="B93" s="5">
        <v>24740.5</v>
      </c>
      <c r="C93" s="4">
        <v>124.209</v>
      </c>
      <c r="D93" s="4">
        <v>110.646</v>
      </c>
      <c r="E93" s="5">
        <v>19924.099999999999</v>
      </c>
      <c r="F93" s="5">
        <v>2915</v>
      </c>
      <c r="G93" s="5">
        <v>455.6</v>
      </c>
      <c r="H93" s="5">
        <v>1265.7</v>
      </c>
      <c r="I93" s="5">
        <v>1219.5999999999999</v>
      </c>
      <c r="J93" s="8">
        <v>71402</v>
      </c>
      <c r="K93" s="8">
        <v>56847</v>
      </c>
      <c r="L93" s="8">
        <v>51382</v>
      </c>
      <c r="M93" s="8">
        <v>8403</v>
      </c>
    </row>
    <row r="94" spans="1:13" x14ac:dyDescent="0.25">
      <c r="A94" t="s">
        <v>209</v>
      </c>
      <c r="B94" s="5">
        <v>25248.5</v>
      </c>
      <c r="C94" s="4">
        <v>126.914</v>
      </c>
      <c r="D94" s="4">
        <v>112.932</v>
      </c>
      <c r="E94" s="5">
        <v>19895.3</v>
      </c>
      <c r="F94" s="5">
        <v>2915.5</v>
      </c>
      <c r="G94" s="5">
        <v>440.4</v>
      </c>
      <c r="H94" s="5">
        <v>1259.0999999999999</v>
      </c>
      <c r="I94" s="5">
        <v>1245.9000000000001</v>
      </c>
      <c r="J94" s="8">
        <v>64412</v>
      </c>
      <c r="K94" s="8">
        <v>50381</v>
      </c>
      <c r="L94" s="8">
        <v>50664</v>
      </c>
      <c r="M94" s="8">
        <v>8085</v>
      </c>
    </row>
    <row r="95" spans="1:13" x14ac:dyDescent="0.25">
      <c r="A95" t="s">
        <v>210</v>
      </c>
      <c r="B95" s="5">
        <v>25723.9</v>
      </c>
      <c r="C95" s="4">
        <v>128.27600000000001</v>
      </c>
      <c r="D95" s="4">
        <v>115.006</v>
      </c>
      <c r="E95" s="5">
        <v>20054.7</v>
      </c>
      <c r="F95" s="5">
        <v>2959.7</v>
      </c>
      <c r="G95" s="5">
        <v>436.4</v>
      </c>
      <c r="H95" s="5">
        <v>1291.3</v>
      </c>
      <c r="I95" s="5">
        <v>1266.7</v>
      </c>
      <c r="J95" s="8">
        <v>60874</v>
      </c>
      <c r="K95" s="8">
        <v>48086</v>
      </c>
      <c r="L95" s="8">
        <v>50815</v>
      </c>
      <c r="M95" s="8">
        <v>7867</v>
      </c>
    </row>
    <row r="96" spans="1:13" x14ac:dyDescent="0.25">
      <c r="A96" t="s">
        <v>211</v>
      </c>
      <c r="B96" s="5">
        <v>26132.5</v>
      </c>
      <c r="C96" s="4">
        <v>129.374</v>
      </c>
      <c r="D96" s="4">
        <v>115.996</v>
      </c>
      <c r="E96" s="5">
        <v>20198.099999999999</v>
      </c>
      <c r="F96" s="5">
        <v>2964.7</v>
      </c>
      <c r="G96" s="5">
        <v>436.8</v>
      </c>
      <c r="H96" s="5">
        <v>1279</v>
      </c>
      <c r="I96" s="5">
        <v>1283.0999999999999</v>
      </c>
      <c r="J96" s="8">
        <v>59417</v>
      </c>
      <c r="K96" s="8">
        <v>47002</v>
      </c>
      <c r="L96" s="8">
        <v>50367</v>
      </c>
      <c r="M96" s="8">
        <v>7521</v>
      </c>
    </row>
    <row r="98" spans="2:13" x14ac:dyDescent="0.25">
      <c r="B98" s="5">
        <f>AVERAGE(B77:B96)</f>
        <v>22350.18</v>
      </c>
      <c r="C98" s="5">
        <f>100*((C96/C56)^(1/10)-1)</f>
        <v>2.5342165060933342</v>
      </c>
      <c r="D98" s="5">
        <f t="shared" ref="D98:M98" si="0">100*((D96/D56)^(1/10)-1)</f>
        <v>1.4728196011662753</v>
      </c>
      <c r="E98" s="5">
        <f t="shared" si="0"/>
        <v>2.1673882270601075</v>
      </c>
      <c r="F98" s="5">
        <f t="shared" si="0"/>
        <v>3.2941193222420617</v>
      </c>
      <c r="G98" s="5">
        <f t="shared" si="0"/>
        <v>-0.78254527141953245</v>
      </c>
      <c r="H98" s="5">
        <f t="shared" si="0"/>
        <v>2.4565303973548724</v>
      </c>
      <c r="I98" s="5">
        <f t="shared" si="0"/>
        <v>6.7452120406387595</v>
      </c>
      <c r="J98" s="5">
        <f t="shared" si="0"/>
        <v>-3.3546784520525397</v>
      </c>
      <c r="K98" s="5">
        <f t="shared" si="0"/>
        <v>-3.1408449480653355</v>
      </c>
      <c r="L98" s="5">
        <f t="shared" si="0"/>
        <v>3.8451331033651615</v>
      </c>
      <c r="M98" s="5">
        <f t="shared" si="0"/>
        <v>1.236906068378496</v>
      </c>
    </row>
  </sheetData>
  <pageMargins left="0.7" right="0.7" top="0.75" bottom="0.75" header="0.3" footer="0.3"/>
  <pageSetup orientation="portrait" r:id="rId1"/>
  <headerFooter>
    <oddHeader>&amp;L&amp;"Calibri"&amp;11&amp;K000000 NONCONFIDENTIAL // EXTERNAL&amp;1#_x000D_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88954-2ADC-4F82-B361-8138D0F5EF41}">
  <sheetPr>
    <pageSetUpPr fitToPage="1"/>
  </sheetPr>
  <dimension ref="A3:I11"/>
  <sheetViews>
    <sheetView showGridLines="0" workbookViewId="0">
      <selection activeCell="B5" sqref="B5"/>
    </sheetView>
  </sheetViews>
  <sheetFormatPr defaultRowHeight="15" x14ac:dyDescent="0.25"/>
  <cols>
    <col min="1" max="1" width="58.42578125" bestFit="1" customWidth="1"/>
    <col min="2" max="4" width="11.5703125" customWidth="1"/>
    <col min="5" max="5" width="2.28515625" customWidth="1"/>
    <col min="6" max="7" width="11.5703125" customWidth="1"/>
    <col min="8" max="8" width="2.28515625" customWidth="1"/>
    <col min="9" max="9" width="11.5703125" customWidth="1"/>
  </cols>
  <sheetData>
    <row r="3" spans="1:9" ht="42.75" customHeight="1" x14ac:dyDescent="0.25">
      <c r="A3" s="9"/>
      <c r="B3" s="22" t="s">
        <v>233</v>
      </c>
      <c r="C3" s="22"/>
      <c r="D3" s="22"/>
      <c r="E3" s="9"/>
      <c r="F3" s="22" t="s">
        <v>238</v>
      </c>
      <c r="G3" s="22"/>
      <c r="H3" s="9"/>
      <c r="I3" s="11" t="s">
        <v>240</v>
      </c>
    </row>
    <row r="4" spans="1:9" x14ac:dyDescent="0.25">
      <c r="A4" s="9"/>
      <c r="B4" s="10" t="s">
        <v>232</v>
      </c>
      <c r="C4" s="10" t="s">
        <v>105</v>
      </c>
      <c r="D4" s="10" t="s">
        <v>231</v>
      </c>
      <c r="E4" s="10"/>
      <c r="F4" s="11" t="s">
        <v>236</v>
      </c>
      <c r="G4" s="11" t="s">
        <v>237</v>
      </c>
      <c r="H4" s="10"/>
      <c r="I4" s="11" t="s">
        <v>239</v>
      </c>
    </row>
    <row r="5" spans="1:9" x14ac:dyDescent="0.25">
      <c r="A5" s="12" t="s">
        <v>230</v>
      </c>
      <c r="B5" s="13">
        <f>data_2!B98</f>
        <v>22350.18</v>
      </c>
      <c r="C5" s="14"/>
      <c r="D5" s="14"/>
      <c r="E5" s="14"/>
      <c r="F5" s="15">
        <f>data_2!E98</f>
        <v>2.1673882270601075</v>
      </c>
      <c r="G5" s="15">
        <f>data_2!C98</f>
        <v>2.5342165060933342</v>
      </c>
      <c r="H5" s="14"/>
      <c r="I5" s="15"/>
    </row>
    <row r="6" spans="1:9" x14ac:dyDescent="0.25">
      <c r="A6" s="16" t="s">
        <v>228</v>
      </c>
      <c r="B6" s="17">
        <f>data_1!H96/1000+summary_table!B7+summary_table!B9</f>
        <v>2973.7138500000001</v>
      </c>
      <c r="C6" s="9"/>
      <c r="D6" s="18">
        <f>100*(B6/B$5)</f>
        <v>13.30510022738072</v>
      </c>
      <c r="E6" s="9"/>
      <c r="F6" s="18">
        <f>data_2!F98</f>
        <v>3.2941193222420617</v>
      </c>
      <c r="G6" s="18">
        <f>data_2!D98</f>
        <v>1.4728196011662753</v>
      </c>
      <c r="H6" s="9"/>
      <c r="I6" s="18"/>
    </row>
    <row r="7" spans="1:9" x14ac:dyDescent="0.25">
      <c r="A7" s="19" t="s">
        <v>102</v>
      </c>
      <c r="B7" s="17">
        <f>data_1!F96/1000</f>
        <v>633.16039999999998</v>
      </c>
      <c r="C7" s="18">
        <f>100*B7/B$6</f>
        <v>21.291907424112107</v>
      </c>
      <c r="D7" s="18">
        <f>100*(B7/B$5)</f>
        <v>2.8329096230992321</v>
      </c>
      <c r="E7" s="9"/>
      <c r="F7" s="18">
        <f>data_2!G98</f>
        <v>-0.78254527141953245</v>
      </c>
      <c r="G7" s="18">
        <f>data_1!O96</f>
        <v>4.2499445194091434</v>
      </c>
      <c r="H7" s="9"/>
      <c r="I7" s="18"/>
    </row>
    <row r="8" spans="1:9" x14ac:dyDescent="0.25">
      <c r="A8" s="20" t="s">
        <v>241</v>
      </c>
      <c r="B8" s="17">
        <f>data_1!E96/1000</f>
        <v>79.392600000000002</v>
      </c>
      <c r="C8" s="18">
        <f t="shared" ref="C8:C11" si="0">100*B8/B$6</f>
        <v>2.669813035306003</v>
      </c>
      <c r="D8" s="18">
        <f t="shared" ref="D8:D11" si="1">100*(B8/B$5)</f>
        <v>0.35522130023113907</v>
      </c>
      <c r="E8" s="9"/>
      <c r="F8" s="18">
        <f>data_2!K98</f>
        <v>-3.1408449480653355</v>
      </c>
      <c r="G8" s="18">
        <f>data_1!N96</f>
        <v>4.1802401361663133</v>
      </c>
      <c r="H8" s="9"/>
      <c r="I8" s="17">
        <f>AVERAGE([1]Sheet1!$C$6:$C$7)</f>
        <v>21.113240415565958</v>
      </c>
    </row>
    <row r="9" spans="1:9" x14ac:dyDescent="0.25">
      <c r="A9" s="19" t="s">
        <v>100</v>
      </c>
      <c r="B9" s="17">
        <f>data_1!G96/1000</f>
        <v>1199.4313</v>
      </c>
      <c r="C9" s="18">
        <f t="shared" si="0"/>
        <v>40.33445585223339</v>
      </c>
      <c r="D9" s="18">
        <f t="shared" si="1"/>
        <v>5.3665397773082812</v>
      </c>
      <c r="E9" s="9"/>
      <c r="F9" s="18">
        <f>data_2!H98</f>
        <v>2.4565303973548724</v>
      </c>
      <c r="G9" s="18">
        <f>data_1!P96</f>
        <v>0.57578131034778934</v>
      </c>
      <c r="H9" s="9"/>
      <c r="I9" s="18"/>
    </row>
    <row r="10" spans="1:9" x14ac:dyDescent="0.25">
      <c r="A10" s="20" t="s">
        <v>0</v>
      </c>
      <c r="B10" s="17">
        <f>data_1!B96/1000</f>
        <v>52.082300000000004</v>
      </c>
      <c r="C10" s="18">
        <f t="shared" si="0"/>
        <v>1.751422720111419</v>
      </c>
      <c r="D10" s="18">
        <f t="shared" si="1"/>
        <v>0.23302854831594197</v>
      </c>
      <c r="E10" s="9"/>
      <c r="F10" s="18">
        <f>data_2!L98</f>
        <v>3.8451331033651615</v>
      </c>
      <c r="G10" s="18">
        <f>data_1!K96</f>
        <v>2.3706667247215707</v>
      </c>
      <c r="H10" s="9"/>
      <c r="I10" s="17">
        <f>AVERAGE([1]Sheet1!$D$6:$D$7)</f>
        <v>6.5447061356763196</v>
      </c>
    </row>
    <row r="11" spans="1:9" x14ac:dyDescent="0.25">
      <c r="A11" s="20" t="s">
        <v>229</v>
      </c>
      <c r="B11" s="17">
        <f>data_1!C96/1000</f>
        <v>8.5531500000000005</v>
      </c>
      <c r="C11" s="18">
        <f t="shared" si="0"/>
        <v>0.28762518626329836</v>
      </c>
      <c r="D11" s="18">
        <f t="shared" si="1"/>
        <v>3.8268819311522324E-2</v>
      </c>
      <c r="E11" s="9"/>
      <c r="F11" s="18">
        <f>data_2!M98</f>
        <v>1.236906068378496</v>
      </c>
      <c r="G11" s="18">
        <f>data_1!L96</f>
        <v>2.085732117514616</v>
      </c>
      <c r="H11" s="9"/>
      <c r="I11" s="18"/>
    </row>
  </sheetData>
  <mergeCells count="2">
    <mergeCell ref="B3:D3"/>
    <mergeCell ref="F3:G3"/>
  </mergeCells>
  <pageMargins left="0.7" right="0.7" top="0.75" bottom="0.75" header="0.3" footer="0.3"/>
  <pageSetup orientation="landscape" r:id="rId1"/>
  <headerFooter>
    <oddHeader>&amp;L&amp;"Calibri"&amp;11&amp;K000000 NONCONFIDENTIAL // EXTERNAL&amp;1#_x000D_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data_1</vt:lpstr>
      <vt:lpstr>data_2</vt:lpstr>
      <vt:lpstr>summary_table</vt:lpstr>
      <vt:lpstr>_DLX4.USE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Shepherd, Nichole</dc:creator>
  <cp:lastModifiedBy>Mehrotra, Neil</cp:lastModifiedBy>
  <cp:lastPrinted>2023-04-17T16:09:25Z</cp:lastPrinted>
  <dcterms:created xsi:type="dcterms:W3CDTF">2023-02-02T16:08:50Z</dcterms:created>
  <dcterms:modified xsi:type="dcterms:W3CDTF">2023-08-09T15:44:39Z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51c2f0d-b3ff-4d77-9838-7b0e82bdd7ab_Enabled">
    <vt:lpwstr>true</vt:lpwstr>
  </property>
  <property fmtid="{D5CDD505-2E9C-101B-9397-08002B2CF9AE}" pid="3" name="MSIP_Label_b51c2f0d-b3ff-4d77-9838-7b0e82bdd7ab_SetDate">
    <vt:lpwstr>2023-08-09T15:43:45Z</vt:lpwstr>
  </property>
  <property fmtid="{D5CDD505-2E9C-101B-9397-08002B2CF9AE}" pid="4" name="MSIP_Label_b51c2f0d-b3ff-4d77-9838-7b0e82bdd7ab_Method">
    <vt:lpwstr>Privileged</vt:lpwstr>
  </property>
  <property fmtid="{D5CDD505-2E9C-101B-9397-08002B2CF9AE}" pid="5" name="MSIP_Label_b51c2f0d-b3ff-4d77-9838-7b0e82bdd7ab_Name">
    <vt:lpwstr>b51c2f0d-b3ff-4d77-9838-7b0e82bdd7ab</vt:lpwstr>
  </property>
  <property fmtid="{D5CDD505-2E9C-101B-9397-08002B2CF9AE}" pid="6" name="MSIP_Label_b51c2f0d-b3ff-4d77-9838-7b0e82bdd7ab_SiteId">
    <vt:lpwstr>b397c653-5b19-463f-b9fc-af658ded9128</vt:lpwstr>
  </property>
  <property fmtid="{D5CDD505-2E9C-101B-9397-08002B2CF9AE}" pid="7" name="MSIP_Label_b51c2f0d-b3ff-4d77-9838-7b0e82bdd7ab_ActionId">
    <vt:lpwstr>8313c699-8d47-428b-ba0f-c52a84662fbe</vt:lpwstr>
  </property>
  <property fmtid="{D5CDD505-2E9C-101B-9397-08002B2CF9AE}" pid="8" name="MSIP_Label_b51c2f0d-b3ff-4d77-9838-7b0e82bdd7ab_ContentBits">
    <vt:lpwstr>1</vt:lpwstr>
  </property>
</Properties>
</file>