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9"/>
  <fileSharing readOnlyRecommended="1"/>
  <workbookPr hidePivotFieldList="1" defaultThemeVersion="166925"/>
  <mc:AlternateContent xmlns:mc="http://schemas.openxmlformats.org/markup-compatibility/2006">
    <mc:Choice Requires="x15">
      <x15ac:absPath xmlns:x15ac="http://schemas.microsoft.com/office/spreadsheetml/2010/11/ac" url="https://brookingsinstitution-my.sharepoint.com/personal/cmuscatello_brookings_edu/Documents/Brookings/J. Kane/IIJA/"/>
    </mc:Choice>
  </mc:AlternateContent>
  <xr:revisionPtr revIDLastSave="2310" documentId="8_{26B5403B-3D98-4CB4-8775-3E95F5A988EE}" xr6:coauthVersionLast="47" xr6:coauthVersionMax="47" xr10:uidLastSave="{8F675DF0-A521-EA40-A26A-4E478F4620E4}"/>
  <bookViews>
    <workbookView xWindow="0" yWindow="500" windowWidth="29900" windowHeight="20680" xr2:uid="{8A9A54EC-3FF7-4B4A-92C6-95133ADF73C0}"/>
  </bookViews>
  <sheets>
    <sheet name="Final List January 2023" sheetId="13" r:id="rId1"/>
    <sheet name="Summary Stats " sheetId="15" r:id="rId2"/>
    <sheet name="Documentation" sheetId="8" r:id="rId3"/>
  </sheets>
  <definedNames>
    <definedName name="_xlnm._FilterDatabase" localSheetId="0" hidden="1">'Final List January 2023'!$G$1:$G$75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5" l="1"/>
  <c r="K4" i="15"/>
  <c r="Q4" i="15"/>
  <c r="Q3" i="15"/>
  <c r="Q2" i="15"/>
  <c r="K3" i="15"/>
  <c r="K2" i="15"/>
  <c r="O3" i="15"/>
  <c r="O2" i="15"/>
  <c r="P4" i="15"/>
  <c r="I3" i="15"/>
  <c r="I2" i="15"/>
  <c r="D14" i="15"/>
  <c r="B15" i="15"/>
  <c r="B16" i="15"/>
  <c r="C3" i="15"/>
  <c r="C4" i="15"/>
  <c r="C5" i="15"/>
  <c r="C6" i="15"/>
  <c r="C7" i="15"/>
  <c r="C8" i="15"/>
  <c r="C9" i="15"/>
  <c r="C10" i="15"/>
  <c r="C11" i="15"/>
  <c r="C12" i="15"/>
  <c r="C13" i="15"/>
  <c r="C2" i="15"/>
  <c r="J4" i="15"/>
  <c r="C31" i="13"/>
  <c r="F14" i="15" l="1"/>
  <c r="F3" i="15"/>
  <c r="F4" i="15"/>
  <c r="F5" i="15"/>
  <c r="F6" i="15"/>
  <c r="F7" i="15"/>
  <c r="F8" i="15"/>
  <c r="F9" i="15"/>
  <c r="F10" i="15"/>
  <c r="F11" i="15"/>
  <c r="F12" i="15"/>
  <c r="F13" i="15"/>
  <c r="F2" i="15"/>
  <c r="R3" i="15"/>
  <c r="R2" i="15"/>
  <c r="L3" i="15"/>
  <c r="L2" i="15"/>
  <c r="E3" i="15"/>
  <c r="E4" i="15"/>
  <c r="E5" i="15"/>
  <c r="E6" i="15"/>
  <c r="E7" i="15"/>
  <c r="E8" i="15"/>
  <c r="E9" i="15"/>
  <c r="E10" i="15"/>
  <c r="E11" i="15"/>
  <c r="E12" i="15"/>
  <c r="E13" i="15"/>
  <c r="E2" i="15"/>
  <c r="E14" i="15"/>
</calcChain>
</file>

<file path=xl/sharedStrings.xml><?xml version="1.0" encoding="utf-8"?>
<sst xmlns="http://schemas.openxmlformats.org/spreadsheetml/2006/main" count="408" uniqueCount="183">
  <si>
    <t xml:space="preserve">Agency </t>
  </si>
  <si>
    <t xml:space="preserve">Title </t>
  </si>
  <si>
    <t>Total authorized by IIJA FY 22-26 (Millions of USD)</t>
  </si>
  <si>
    <t>Description</t>
  </si>
  <si>
    <t>New</t>
  </si>
  <si>
    <t>Existing</t>
  </si>
  <si>
    <t xml:space="preserve">Competitive </t>
  </si>
  <si>
    <t xml:space="preserve">Formula </t>
  </si>
  <si>
    <t>ARC</t>
  </si>
  <si>
    <t>Appalachian Regional Commision</t>
  </si>
  <si>
    <t>IIJA reauthorizes the Appalachian Regional Commission, adds additional counties to the Commission’s region, and provides additional funding to establish an Appalachian Regional Energy Hub for natural gas and natural gas liquids and deploy high-speed broadband in the Appalachian region.</t>
  </si>
  <si>
    <t>x</t>
  </si>
  <si>
    <t>Commerce</t>
  </si>
  <si>
    <t xml:space="preserve">State Digital Equity Planning Grants </t>
  </si>
  <si>
    <t>Part of the Digital Equity Act, this program provides formula grants to states and territories to develop digital equity plans.</t>
  </si>
  <si>
    <t xml:space="preserve">State Digital Equity Capacity Grants </t>
  </si>
  <si>
    <t>Part of the Digital Equity Act, this program provides formula grants to states and territories to implement digital equity plans and projects.</t>
  </si>
  <si>
    <t>Digital Equity Competitive Grant Program</t>
  </si>
  <si>
    <t>Part of the Digital Equity Act, this program provides discretionary grants to a broad range of eligible entities (including political subdivisions, nonprofits, anchor institutions) to support efforts to achieve digital equity, promote digital inclusion activities, and spur greater adoption of broadband among covered populations.</t>
  </si>
  <si>
    <t>Broadband equity, access, and deployment program</t>
  </si>
  <si>
    <t xml:space="preserve">The largest of IIJA’s broadband programs, the BEAD program will provide eligible entities with initial funding to support broadband planning and related capacity. Following this planning phase, remaining funds will be allocated by formula and states and territories will propose projects to meet the priority of bringing broadband to unserved areas, underserved areas, and community anchor institutions. </t>
  </si>
  <si>
    <t>DHS</t>
  </si>
  <si>
    <t>State and Local Cybersecurity Grant Program</t>
  </si>
  <si>
    <t>IIJA establishes this grant program states and localities to address cybersecurity risks and threats to information systems owned or operated by, or on behalf of, state, local, or tribal governments.</t>
  </si>
  <si>
    <t>DOE</t>
  </si>
  <si>
    <t xml:space="preserve">Industrial Research and Assessment Centers </t>
  </si>
  <si>
    <t xml:space="preserve">This program funds institutions of higher education-based industrial research and assessment centers to find ways to optimize energy efficiency and environmental performance at manufacturing and other industrial facilities. </t>
  </si>
  <si>
    <t>Career Skills Training</t>
  </si>
  <si>
    <t>This IIJA directive awards grants to eligible entities to pay the federal share of associated career skills training programs, in which students concurrently receive classroom instruction and on-the-job training to obtain industry-related certifications to install energy efficient buildings and technologies.</t>
  </si>
  <si>
    <t>Energy Auditor Training Grant Program</t>
  </si>
  <si>
    <t>This new IIJA program awards competitive grants to eligible states to train individuals to conduct energy audits or surveys of commercial and residential buildings.</t>
  </si>
  <si>
    <t xml:space="preserve">Weatherization Assistance Program </t>
  </si>
  <si>
    <t>This program seeks to reduce energy costs for low-income households by increasing the energy efficiency of their homes.</t>
  </si>
  <si>
    <t>Battery Material Processing Grants</t>
  </si>
  <si>
    <t>This new IIJA grant program, established within DOE’s Office of Fossil Energy, seeks to ensure the U.S. has a viable battery material processing industry to supply the North American battery supply chain.</t>
  </si>
  <si>
    <t>Battery Manufacturing and Recycling Grants</t>
  </si>
  <si>
    <t>This new IIJA grant program seeks to ensure that the U.S. has a viable domestic manufacturing and recycling capability to support a North American battery supply chain.</t>
  </si>
  <si>
    <t>Critical Minerals Mining and Recycling Research</t>
  </si>
  <si>
    <t>IIJA creates several initiatives to address supply chain resiliency, including establishing a critical minerals mining, recycling, and reclamation research and development grant program, a Critical Minerals Subcommittee of the National Science and Technology Council, and a DOE grant program for pilot projects that process, recycle, or develop critical minerals.</t>
  </si>
  <si>
    <t>Building, Training, and Assessment Centers</t>
  </si>
  <si>
    <t xml:space="preserve">This IIJA directive provides grants to higher education institutions to establish building training and assessment centers to educate and train building technicians and engineers to implement modern building technologies. </t>
  </si>
  <si>
    <t xml:space="preserve">Regional Clean Direct Air Capture Hubs </t>
  </si>
  <si>
    <t xml:space="preserve">IIJA provides funding to develop four regional direct air capture hubs, which are networks of direct air capture projects, potential CO2 utilization off-takers, connective CO2 transport infrastructure, subsurface resources, and sequestration infrastructure situated within a region. </t>
  </si>
  <si>
    <t>Regional Clean Hydrogen Hubs</t>
  </si>
  <si>
    <t>This new IIJA program supports the development of at least four regional clean hydrogen hubs, which are close networks of clean hydrogen producers, potential clean hydrogen consumers, and connective infrastructure, and demonstrate the production, processing, deliver, storage, and end-use of clean hydrogen.</t>
  </si>
  <si>
    <t>Cost-Effective Codes Implementation for Efficiency and Resilience</t>
  </si>
  <si>
    <t xml:space="preserve">This new IIJA program awards competitive grants to eligible entities for sustained cost-effective implementation of updated building energy codes. </t>
  </si>
  <si>
    <t>Grants for Energy Efficiency Improvements and Renewable Energy Improvements at Public School Facilities</t>
  </si>
  <si>
    <t xml:space="preserve">This new IIJA directive awards competitive grants to make energy efficiency, renewable energy, and alternative fueled vehicle upgrades and improvements at public school facilities. </t>
  </si>
  <si>
    <t>Electric Drive Vehicle Battery Recycling and Second-Life Applications Program</t>
  </si>
  <si>
    <t>This program awards competitive grants conducts other activities to make electric vehicle batteries easier to recycle and use in secondary applications before recycling. IIJA expands the program for research, development, and demonstration of EV battery recycling and second-life applications for vehicle batteries.</t>
  </si>
  <si>
    <t>Advanced Energy Manufacturing and Recycling Grant Program</t>
  </si>
  <si>
    <t>This new IIJA program provides grants for primarily small- and medium-sized manufacturers to build new or retrofit existing manufacturing and industrial facilities to produce or recycle advanced energy products in communities with closed coal mines or coal power plants.</t>
  </si>
  <si>
    <t xml:space="preserve">Clean Hydrogen Manufacturing Recycling Research, Development, and Demonstration Program </t>
  </si>
  <si>
    <t xml:space="preserve">This new IIJA program awards grants  and makes contracts, cooperative agreements, or other agreements with eligible entities for research, development, and demonstration projects that advance new clean hydrogen production, processing, delivery, storage, and create innovative approaches to increase the reuse and recycling of clean hydrogen technologies. </t>
  </si>
  <si>
    <t>Clean Hydrogen Electrolysis Program</t>
  </si>
  <si>
    <t>This new IIJA program aims to improve the efficiency and durability and reduce the cost of producing clean hydrogen using electrolyzers to less than $2 per kilogram by 2026, through research and demonstration projects.</t>
  </si>
  <si>
    <t>Clean Energy Demonstration Program on Current and Former Mine Land</t>
  </si>
  <si>
    <t>This new IIJA program seeks to demonstrate the technical and economic viability of executing clean energy projects on current and former mine land in a compatible way with existing operations.</t>
  </si>
  <si>
    <t>Tribal Orphaned Well Site Plugging, Remediation, and Restoration</t>
  </si>
  <si>
    <t>This new IIJA program gives grants or funds on request to Indian Tribes to plug, remediate, and reclaim orphaned wells located on tribal land.</t>
  </si>
  <si>
    <t>DOI and USDA</t>
  </si>
  <si>
    <t>Wildfire Risk Reduction and Ecosystem Restoration</t>
  </si>
  <si>
    <t>IIJA provides funds to address a range of wildfire risk reduction and ecosystem restoration activities, including technology to rapidly detect and report wildfire starts, the development of a distinct “wildland firefighter” occupational series through OPM, the establishment of a collaborative forest landscape restoration program and a community wildfire defense grant program.</t>
  </si>
  <si>
    <t>DOT</t>
  </si>
  <si>
    <t xml:space="preserve">National highway performance program </t>
  </si>
  <si>
    <t xml:space="preserve">This program supports the condition and performance of the National Highway System and construction of its new facilities. Under IIJA, this program additionally supports activities that increase NHS resiliency to mitigate the cost of damages from extreme weather, wildfires, flooding, and other national disasters. </t>
  </si>
  <si>
    <t xml:space="preserve">Surface transportation block grant program </t>
  </si>
  <si>
    <t>This program gives states and localities flexible funding to preserve and improve the conditions and performance of projects including Federal-aid highways and bridges and tunnels on public roads. IIJA adds new types of eligible projects including EV charging infrastructure and resilience-enhancing protective features, and permits states to use a portion of funds for certain rural infrastructure projects, among other changes.</t>
  </si>
  <si>
    <t xml:space="preserve">Highway safety improvement program </t>
  </si>
  <si>
    <t>This program provides funds for plans and projects to reduce traffic fatalities and injuries on all public roads. IIJA expands eligible projects to include new "specified safety projects" (e.g. safe routes to school), and requires states with vulnerable road user fatalities comprising 15% or more of annual crash fatalities to allocate at least 15% on pedestrian/bike safety projects, among other changes.</t>
  </si>
  <si>
    <t xml:space="preserve">Congestion mitigation and air quality program  </t>
  </si>
  <si>
    <t>This program aims to reduce transportation-related emissions by funding projects in air quality nonattainment and maintenance areas for ozone, carbon monoxide, and particulate matter. IIJA adds eligibility for shared micromobility, purchases for diesel replacement and medium/heavy-duty zero emission vehicles/charging, modernizing/rehabilitating certain structures, and mandates prioritizing disadvantaged or low-income communities.</t>
  </si>
  <si>
    <t xml:space="preserve">Local and regional project assistance (RAISE) grants </t>
  </si>
  <si>
    <t>This new IIJA program provides grants for eligible surface transportation projects with significant local or regional impacts, with an equal split between rural and urban area projects. (NOTE: Codifies the prior TIGER, BUILD, and RAISE programs)</t>
  </si>
  <si>
    <t xml:space="preserve">Consolidated rail infrastructure and safety improvement grants </t>
  </si>
  <si>
    <t>This program funds eligible projects that improve the safety, efficiency, and reliability of intercity passenger and freight rail.</t>
  </si>
  <si>
    <t>Nationally significant freight and railroad projects (INFRA)</t>
  </si>
  <si>
    <t>This program provides grant or credit assistance to nationally and regionally significant multimodal freight and highway projects that align with program goals. IIJA adds entity eligibility for multistate corridor organizations and project eligibility for wildlife crossings, surface transportation projects connected to international border crossings, and marine highway projects functionally connected to the National Highway Freight Network; and allows up to 30% of INFRA funds to be used for non-highway freight projects.</t>
  </si>
  <si>
    <t xml:space="preserve">Reconnecting Communities Pilot Program </t>
  </si>
  <si>
    <t>This is one component of the new IIJA Reconnecting Communities Pilot Program, which awards planning grants to eligible entities to study the feasibility and impacts of removing, retrofitting, or mitigating transportation facilities that create barriers to community connectivity, including mobility, access, or economic development.</t>
  </si>
  <si>
    <t>Charging and Fueling Infrastructure Grants</t>
  </si>
  <si>
    <t>This new IIJA program provides competitive discretionary grants to states, MPOs, local governments, Indian Tribes, and other public entities to strategically deploy publicly accessible EV charging and hydrogen/propane/natural gas fueling infrastructure and other alternative fuel corridors.</t>
  </si>
  <si>
    <t>Strengthening Mobility and Revolutionizing Transportation Grant Program (SMART)</t>
  </si>
  <si>
    <t>This new IIJA program provides competitive grants for city or community demonstration projects incorporating innovative transportation technologies or data uses, such as coordinated automation, connected vehicles, and intelligent sensor-based infrastructure.</t>
  </si>
  <si>
    <t>Commercial Motor Vehicle Enforcement Training and Support</t>
  </si>
  <si>
    <t xml:space="preserve">This program provides grants to train non-federal employees who conduct commercial motor vehicle enforcement activities and develop training materials. </t>
  </si>
  <si>
    <t>Active Transportation Infrastructure Investment Program</t>
  </si>
  <si>
    <t xml:space="preserve">This new IIJA competitive grant program funds active transportation investments that provide safe and connected active transportation facilities in active transportation networks or spines. </t>
  </si>
  <si>
    <t>Maritime Administration Port Infrastructure Development Program</t>
  </si>
  <si>
    <t>This program provides competitive discretionary grants to projects that improve the safety, efficiency, or reliability of goods movement into, out of, around, or within ports. IIJA doubles the level of investment in port infrastructure and waterways to strengthen the supply chain and reduce pollution.</t>
  </si>
  <si>
    <t>Rural Surface Transportation Grant Program</t>
  </si>
  <si>
    <t>This new IIJA program provides competitive grants to eligible entities to improve and expand surface transportation infrastructure in rural areas to increase connectivity and the safety and reliability of people and freight, and promote regional economic growth.</t>
  </si>
  <si>
    <t>National Infrastructure Project Assistance</t>
  </si>
  <si>
    <t>This new IIJA program provides single-or multi-year grants to eligible projects generating national or regional economic, mobility, or safety benefits.</t>
  </si>
  <si>
    <t>Natural Gas Distribution Infrastructure Safety and Modernization Grant Program</t>
  </si>
  <si>
    <t>This new IIJA program awards grants to municipalities or community-owned utilities to repair, rehabilitate, or replace natural gas distribution pipeline systems or to acquire equipment to reduce incidents and fatalities and avoid economic loss.</t>
  </si>
  <si>
    <t xml:space="preserve">Bus Competitive Grants </t>
  </si>
  <si>
    <t>These grants, part of the Buses and Bus Facilities program, provide competitive grants to eligible recipients to replace, rehabilitate, and purchase buses and related equipment and construct bus-related facilities.</t>
  </si>
  <si>
    <t>Low or No Emissions grants</t>
  </si>
  <si>
    <t>These grants, part of the Buses and Bus Facilities program, provide competitive grants to eligible recipients for buses and bus facility projects that support low and zero-emission vehicles. IIJA ensures at least 25% of funds go towards lower-emission buses and vehicles and requires applicants for zero-emission vehicle grants to submit a zero-emission fleet transition plan.</t>
  </si>
  <si>
    <t>EPA</t>
  </si>
  <si>
    <t xml:space="preserve">Drinking water state revolving loan funds: Lead service line replacement </t>
  </si>
  <si>
    <t xml:space="preserve">IIJA directs a portion of this program's funding for lead service line replacement projects and related activities connected to the identification, planning, design, and replacement of lead service lines. </t>
  </si>
  <si>
    <t>Drinking water state revolving loan funds: Capitalization</t>
  </si>
  <si>
    <t>All states have a Drinking Water State Revolving Loan Fund Program that provides revolving low-interest loans to eligible recipients for drinking water infrastructure projects. The program provides capitalization grants, awarded to states to create and maintain DWSRF programs.</t>
  </si>
  <si>
    <t>Drinking water state revolving loan funds: Emerging contaminants (PFAS)</t>
  </si>
  <si>
    <t>IIJA directs a portion of this program’s funding to address emerging contaminants in drinking water, especially perfluoroalkyl and polyfluoroalkyl substances.</t>
  </si>
  <si>
    <t>Clean water state revolving funds: capitalization</t>
  </si>
  <si>
    <t>This program leverages federal-state partnerships to provide communities low-cost financing for water quality infrastructure projects. The program provides capitalization grants to states, part of which is used to provide principal forgiveness and/or grants.</t>
  </si>
  <si>
    <t>Clean water state revolving funds: emerging contaminants (PFAS)</t>
  </si>
  <si>
    <t xml:space="preserve">IIJA directs a portion of this program’s funding to address emerging contaminants within the framework of eligible CWSRF activities. </t>
  </si>
  <si>
    <t xml:space="preserve">Water Infrastructure and Workforce Investment </t>
  </si>
  <si>
    <t xml:space="preserve">The Innovative Water Infrastructure Workforce Development program provides grants to build the water workforce and connect individuals to careers in the drinking water and wastewater utility sector. IIJA amends the program by expanding grant use to include diversity recruitment and promotion, training, and retention within the water sector, among other changes. </t>
  </si>
  <si>
    <t>Operational Sustainability of Small Public Water Systems</t>
  </si>
  <si>
    <t xml:space="preserve">This new IIJA program awards grants to eligible entities to improve the operational sustainability of one or more small public water systems. </t>
  </si>
  <si>
    <t>Stormwater Control Infrastructure Project Grants</t>
  </si>
  <si>
    <t xml:space="preserve">This new IIJA program provides grants to state, local, and tribal governments for stormwater infrastructure projects that involve new and emerging technologies, with priority going to small, rural, and disadvantaged communities with municipal combined storm and sanitary systems. </t>
  </si>
  <si>
    <t>Brownfields remediation and revitalization [called CERCLA Section 104(k) Grants in Brookings Federal Infrastructure hub]</t>
  </si>
  <si>
    <t>IIJA provides additional funding for grants through section 104(k) of Superfund (CERCLA). These grants will be to scale community-led brownfields revitalization.</t>
  </si>
  <si>
    <t>Clean School Bus Program</t>
  </si>
  <si>
    <t>This new IIJA program will replace existing school buses with low- or zero-emission ones, prioritizing high-need, low-income, rural, and tribal schools</t>
  </si>
  <si>
    <t>USDA</t>
  </si>
  <si>
    <t>Joint Chiefs Landscape Restoration Partnership Program</t>
  </si>
  <si>
    <t>IIJA codifies, and authorizes funding for, this program to improve the health and resilience of forest landscapes across National Forest Service land as well as state, tribal, and private land.</t>
  </si>
  <si>
    <t>Joint Office of Energy and Transportation (DOT &amp; DOE)</t>
  </si>
  <si>
    <t>National Electric Vehicle Formula Program</t>
  </si>
  <si>
    <t>This new IIJA program provides formula and discretionary funding to states to strategically deploy electric vehicle charge infrastructure and create a network facilitating data collection, access, and reliability.</t>
  </si>
  <si>
    <t>Training and Education</t>
  </si>
  <si>
    <t xml:space="preserve">IIJA directs a portion of annual funding towards major highway-related training and education programs. </t>
  </si>
  <si>
    <t>Public Transportation Technical Assistance and Workforce Development</t>
  </si>
  <si>
    <t xml:space="preserve">This program provides funds to execute technical assistance activities enabling more effective and efficient delivery of public transportation services, foster federal law compliance, and improve public transportation service; develop standards for the transit industry; and address public transportation workforce needs to support the industry. </t>
  </si>
  <si>
    <t>State Energy Program</t>
  </si>
  <si>
    <t xml:space="preserve">This program provides funds and technical assistance to eligible entities to enhance energy security, advance state-led energy initiatives, and maximize benefits of decreasing energy waste. </t>
  </si>
  <si>
    <t>Solar Energy Research and Development [called Solar Energy Activities under Section 3004(b)(2) of the Energy Act of 2020 in Brookings Federal Infrastructure hub]</t>
  </si>
  <si>
    <t>The Solar Energy Technology Program was established under the Energy Act of 2020, and IIJA provides funds to carry out the program’s research, development, demonstration, and commercialization activities (under Section 3004(b)(2)) including awarding competitive grants and awards, performing precompetitive research and development, and establishing demonstration facilities and projects, among others.</t>
  </si>
  <si>
    <t>On-the-Job Training</t>
  </si>
  <si>
    <t>Of the funds allocated for FHWA administrative expenses under the FAST Act, a proportion is designated for this program, which provides training and development for surface transportation-related workforces.</t>
  </si>
  <si>
    <t>Urbanized Area Formula Grants</t>
  </si>
  <si>
    <t xml:space="preserve">This program provides funds to urbanized areas for transit capital, operating assistance, and transportation-related planning, including capital investments and technical transportation studies. </t>
  </si>
  <si>
    <t>Tribal Broadband Connectivity</t>
  </si>
  <si>
    <t>This program was previously implemented under the Consolidated Appropriations Act of 2021, providing funding for broadband deployment, telehealth, distance learning, broadband affordability, and digital inclusion for tribal governments.</t>
  </si>
  <si>
    <t>DOT &amp; DOE</t>
  </si>
  <si>
    <t xml:space="preserve">Joint Office of Energy and Transportation </t>
  </si>
  <si>
    <t>This office shared between USDOT and USDOE aims to accelerate the deployment of a reliable, affordable, equitable national network of EV charging stations and provide technical assistance to states building EV charging plans.</t>
  </si>
  <si>
    <t xml:space="preserve">Federal- State Partnership for Intercity Passenger Rail </t>
  </si>
  <si>
    <t>IIJA renames the former Federal-State Partnership for State of Good Repair program and make modifications, including expanding project eligibility beyond Amtrak- and state-owned assets to constructing new intercity passenger rail routes and capital projects that address state-of-good repair.</t>
  </si>
  <si>
    <t xml:space="preserve">Marine debris prevention and removal through the National Sea Grant College Program </t>
  </si>
  <si>
    <t>IIJA provides funding for marine debris prevention and removal through the National Sea Grant College Program.</t>
  </si>
  <si>
    <t>Delta Regional Authority</t>
  </si>
  <si>
    <t xml:space="preserve">Delta Regional Authority </t>
  </si>
  <si>
    <t>IIJA provides additional funding to the Delta Regional Authority, a federal-state economic development partnership investing in transportation infrastructure, basic public infrastructure, workforce training, and business development in the lower Mississippi River Delta and Alabama Black Belt Regions.</t>
  </si>
  <si>
    <t>Denali Commission</t>
  </si>
  <si>
    <t xml:space="preserve">Denali Commission </t>
  </si>
  <si>
    <t>IIJA provides additional funding to the Denali Commission, an independent federal agency that provides critical utilities, infrastructure, and economic support throughout Alaska.</t>
  </si>
  <si>
    <t>Northern Border Regional Commisison</t>
  </si>
  <si>
    <t xml:space="preserve">IIJA provides additional funding to the Northern Border Regional Commission, a federal-state economic and community development partnership investing in critical economic and community development projects throughout the Northern Border region. </t>
  </si>
  <si>
    <t>Research, Investigations, Training, and Information</t>
  </si>
  <si>
    <t>IIJA provides funds for clean water research, investigations, training, and information, which includes grants to state water pollution control agencies, grants to nonprofits for technical assistance, and grants to eligible entities for training projects.</t>
  </si>
  <si>
    <t>Railroad Research and Development</t>
  </si>
  <si>
    <t>Of IIJA's total appropriations to the Federal Railroad Administration, a portion is allocated towards activities associated with railroad research and development, which includes certain Transportation Technology Center activities and Rail Research and Development Center of Excellence grants.</t>
  </si>
  <si>
    <t xml:space="preserve">University Transportation Centers </t>
  </si>
  <si>
    <t>This program awards and administers grants to consortia national colleges and universities that come together to form a center of transportation excellence that promotes cutting-edge transportation research, advance transportation technology, and develop young transportation professionals. IIJA additionally makes technical revisions to UTCs and requires the Secretary to publish a description of the process of selecting UTCs.</t>
  </si>
  <si>
    <t xml:space="preserve">Wind Energy Technology Program </t>
  </si>
  <si>
    <t>This is a program under the Energy Act of 2020, which conducts research, development, demonstration, and commercialization of wind energy technologies to improve energy efficiency, cost effectiveness, resilience, and recyclability and optimize the design and adaptability of wind energy technologies, among other goals.</t>
  </si>
  <si>
    <t>Agency</t>
  </si>
  <si>
    <t>Number of Programs</t>
  </si>
  <si>
    <t xml:space="preserve">Share of workforce-related programs </t>
  </si>
  <si>
    <t>Total Program Allocation (FY 22-26)</t>
  </si>
  <si>
    <t>Share of Total IIJA Budget</t>
  </si>
  <si>
    <t>Share of IIJA funding allowing workforce dev</t>
  </si>
  <si>
    <t>New or Existing</t>
  </si>
  <si>
    <t>Total Allocation (FY22-26)</t>
  </si>
  <si>
    <t>Competitive or Formula</t>
  </si>
  <si>
    <t>Competitive</t>
  </si>
  <si>
    <t>Formula</t>
  </si>
  <si>
    <t>DOI &amp; USDA</t>
  </si>
  <si>
    <t>Total Grants</t>
  </si>
  <si>
    <t>Total Grant Allocation</t>
  </si>
  <si>
    <t>Total IIJA $</t>
  </si>
  <si>
    <t>Total IIJA Programs</t>
  </si>
  <si>
    <t xml:space="preserve">Please see the Methodological Appendix for information on how we determined which programs to include. </t>
  </si>
  <si>
    <t xml:space="preserve">All of the information in the list of programs (titles, funding, description, whether they are new/existing, and whether they are competitively or formula funded) is taken from the Brookings Federal Infrastructure Hub.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</si>
</sst>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0.0"/>
    <numFmt numFmtId="166" formatCode="0.000E+00"/>
  </numFmts>
  <fonts count="12" x14ac:knownFonts="1">
    <font>
      <sz val="11"/>
      <color theme="1"/>
      <name val="Calibri"/>
      <family val="2"/>
      <scheme val="minor"/>
    </font>
    <font>
      <b/>
      <sz val="11"/>
      <color theme="1"/>
      <name val="Calibri"/>
      <family val="2"/>
      <scheme val="minor"/>
    </font>
    <font>
      <sz val="11"/>
      <color rgb="FF000000"/>
      <name val="Calibri"/>
      <family val="2"/>
      <scheme val="minor"/>
    </font>
    <font>
      <sz val="11"/>
      <color rgb="FF000000"/>
      <name val="Calibri"/>
      <family val="2"/>
    </font>
    <font>
      <sz val="11"/>
      <name val="Calibri"/>
      <family val="2"/>
      <scheme val="minor"/>
    </font>
    <font>
      <b/>
      <sz val="11"/>
      <color rgb="FF000000"/>
      <name val="Calibri"/>
      <family val="2"/>
      <scheme val="minor"/>
    </font>
    <font>
      <sz val="11"/>
      <color rgb="FF000000"/>
      <name val="Calibri"/>
      <family val="2"/>
    </font>
    <font>
      <strike/>
      <sz val="11"/>
      <color theme="1"/>
      <name val="Calibri"/>
      <family val="2"/>
      <scheme val="minor"/>
    </font>
    <font>
      <sz val="11"/>
      <color theme="1"/>
      <name val="Calibri"/>
      <family val="2"/>
    </font>
    <font>
      <sz val="12"/>
      <color theme="1"/>
      <name val="Calibri"/>
      <family val="2"/>
      <scheme val="minor"/>
    </font>
    <font>
      <sz val="12"/>
      <color theme="1"/>
      <name val="Calibri"/>
      <family val="2"/>
    </font>
    <font>
      <sz val="11"/>
      <color rgb="FF000000"/>
      <name val="Calibri"/>
      <family val="2"/>
    </font>
  </fonts>
  <fills count="3">
    <fill>
      <patternFill patternType="none"/>
    </fill>
    <fill>
      <patternFill patternType="gray125"/>
    </fill>
    <fill>
      <patternFill patternType="solid">
        <fgColor rgb="FFE7E6E6"/>
        <bgColor indexed="64"/>
      </patternFill>
    </fill>
  </fills>
  <borders count="6">
    <border>
      <left/>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bottom/>
      <diagonal/>
    </border>
    <border>
      <left style="thin">
        <color rgb="FF000000"/>
      </left>
      <right/>
      <top/>
      <bottom/>
      <diagonal/>
    </border>
  </borders>
  <cellStyleXfs count="1">
    <xf numFmtId="0" fontId="0" fillId="0" borderId="0"/>
  </cellStyleXfs>
  <cellXfs count="60">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0" fillId="0" borderId="0" xfId="0" applyAlignment="1">
      <alignment horizontal="left"/>
    </xf>
    <xf numFmtId="0" fontId="0" fillId="0" borderId="1" xfId="0" applyBorder="1"/>
    <xf numFmtId="1" fontId="0" fillId="0" borderId="0" xfId="0" applyNumberFormat="1" applyAlignment="1">
      <alignment horizontal="center"/>
    </xf>
    <xf numFmtId="0" fontId="1" fillId="0" borderId="1" xfId="0" applyFont="1" applyBorder="1" applyAlignment="1">
      <alignment horizontal="left" wrapText="1"/>
    </xf>
    <xf numFmtId="0" fontId="1" fillId="0" borderId="1" xfId="0" applyFont="1" applyBorder="1"/>
    <xf numFmtId="0" fontId="0" fillId="0" borderId="0" xfId="0" applyAlignment="1">
      <alignment horizontal="right"/>
    </xf>
    <xf numFmtId="0" fontId="4" fillId="0" borderId="0" xfId="0" applyFont="1"/>
    <xf numFmtId="0" fontId="2" fillId="0" borderId="0" xfId="0" applyFont="1" applyAlignment="1">
      <alignment horizontal="center"/>
    </xf>
    <xf numFmtId="0" fontId="0" fillId="0" borderId="0" xfId="0" applyAlignment="1">
      <alignment vertical="center"/>
    </xf>
    <xf numFmtId="9" fontId="0" fillId="0" borderId="0" xfId="0" applyNumberFormat="1"/>
    <xf numFmtId="0" fontId="0" fillId="0" borderId="0" xfId="0" applyAlignment="1">
      <alignment horizontal="center"/>
    </xf>
    <xf numFmtId="0" fontId="0" fillId="0" borderId="3" xfId="0" applyBorder="1"/>
    <xf numFmtId="0" fontId="0" fillId="0" borderId="4" xfId="0" applyBorder="1"/>
    <xf numFmtId="9" fontId="0" fillId="0" borderId="0" xfId="0" applyNumberFormat="1" applyAlignment="1">
      <alignment horizontal="center"/>
    </xf>
    <xf numFmtId="10" fontId="0" fillId="0" borderId="4" xfId="0" applyNumberFormat="1" applyBorder="1" applyAlignment="1">
      <alignment horizontal="center"/>
    </xf>
    <xf numFmtId="9" fontId="0" fillId="0" borderId="4" xfId="0" applyNumberFormat="1" applyBorder="1" applyAlignment="1">
      <alignment horizontal="center"/>
    </xf>
    <xf numFmtId="164" fontId="0" fillId="0" borderId="4" xfId="0" applyNumberFormat="1" applyBorder="1" applyAlignment="1">
      <alignment horizontal="center"/>
    </xf>
    <xf numFmtId="9" fontId="5" fillId="2" borderId="0" xfId="0" applyNumberFormat="1" applyFont="1" applyFill="1" applyAlignment="1">
      <alignment horizontal="center" wrapText="1"/>
    </xf>
    <xf numFmtId="0" fontId="5" fillId="2" borderId="0" xfId="0" applyFont="1" applyFill="1" applyAlignment="1">
      <alignment horizontal="center"/>
    </xf>
    <xf numFmtId="0" fontId="5" fillId="2" borderId="5" xfId="0" applyFont="1" applyFill="1" applyBorder="1" applyAlignment="1">
      <alignment horizontal="center"/>
    </xf>
    <xf numFmtId="165" fontId="0" fillId="0" borderId="0" xfId="0" applyNumberFormat="1" applyAlignment="1">
      <alignment horizontal="center"/>
    </xf>
    <xf numFmtId="10" fontId="0" fillId="0" borderId="0" xfId="0" applyNumberFormat="1"/>
    <xf numFmtId="0" fontId="7" fillId="0" borderId="0" xfId="0" applyFont="1"/>
    <xf numFmtId="0" fontId="3" fillId="0" borderId="0" xfId="0" applyFont="1" applyAlignment="1">
      <alignment wrapText="1"/>
    </xf>
    <xf numFmtId="0" fontId="1" fillId="0" borderId="0" xfId="0" applyFont="1" applyAlignment="1">
      <alignment wrapText="1"/>
    </xf>
    <xf numFmtId="0" fontId="1" fillId="0" borderId="1" xfId="0" applyFont="1" applyBorder="1" applyAlignment="1">
      <alignment horizontal="left"/>
    </xf>
    <xf numFmtId="0" fontId="6" fillId="0" borderId="0" xfId="0" applyFont="1" applyAlignment="1">
      <alignment wrapText="1"/>
    </xf>
    <xf numFmtId="0" fontId="1" fillId="0" borderId="0" xfId="0" applyFont="1" applyAlignment="1">
      <alignment horizontal="left" wrapText="1"/>
    </xf>
    <xf numFmtId="0" fontId="4" fillId="0" borderId="0" xfId="0" applyFont="1" applyAlignment="1">
      <alignment wrapText="1"/>
    </xf>
    <xf numFmtId="0" fontId="8" fillId="0" borderId="0" xfId="0" applyFont="1" applyAlignment="1">
      <alignment wrapText="1"/>
    </xf>
    <xf numFmtId="1" fontId="2" fillId="0" borderId="0" xfId="0" applyNumberFormat="1" applyFont="1" applyAlignment="1">
      <alignment horizontal="center"/>
    </xf>
    <xf numFmtId="0" fontId="2" fillId="0" borderId="0" xfId="0" applyFont="1" applyAlignment="1">
      <alignment horizontal="left"/>
    </xf>
    <xf numFmtId="0" fontId="9" fillId="0" borderId="0" xfId="0" applyFont="1"/>
    <xf numFmtId="0" fontId="10" fillId="0" borderId="0" xfId="0" applyFont="1" applyAlignment="1">
      <alignment wrapText="1"/>
    </xf>
    <xf numFmtId="0" fontId="9" fillId="0" borderId="0" xfId="0" applyFont="1" applyAlignment="1">
      <alignment wrapText="1"/>
    </xf>
    <xf numFmtId="0" fontId="0" fillId="0" borderId="5" xfId="0" applyBorder="1"/>
    <xf numFmtId="165" fontId="2" fillId="0" borderId="0" xfId="0" applyNumberFormat="1" applyFont="1" applyAlignment="1">
      <alignment horizontal="center"/>
    </xf>
    <xf numFmtId="6" fontId="0" fillId="0" borderId="0" xfId="0" applyNumberFormat="1"/>
    <xf numFmtId="9" fontId="0" fillId="0" borderId="3" xfId="0" applyNumberFormat="1" applyBorder="1" applyAlignment="1">
      <alignment horizontal="center"/>
    </xf>
    <xf numFmtId="0" fontId="0" fillId="0" borderId="0" xfId="0" applyAlignment="1">
      <alignment horizontal="right" vertical="center" wrapText="1"/>
    </xf>
    <xf numFmtId="164" fontId="0" fillId="0" borderId="0" xfId="0" applyNumberFormat="1"/>
    <xf numFmtId="166" fontId="0" fillId="0" borderId="0" xfId="0" applyNumberFormat="1"/>
    <xf numFmtId="164" fontId="0" fillId="0" borderId="3" xfId="0" applyNumberFormat="1" applyBorder="1"/>
    <xf numFmtId="164" fontId="0" fillId="0" borderId="3" xfId="0" applyNumberFormat="1" applyBorder="1" applyAlignment="1">
      <alignment horizontal="right"/>
    </xf>
    <xf numFmtId="10" fontId="0" fillId="0" borderId="0" xfId="0" applyNumberFormat="1" applyAlignment="1">
      <alignment horizontal="center"/>
    </xf>
    <xf numFmtId="0" fontId="5" fillId="2" borderId="0" xfId="0" applyFont="1" applyFill="1" applyAlignment="1">
      <alignment horizontal="center" wrapText="1"/>
    </xf>
    <xf numFmtId="10" fontId="0" fillId="0" borderId="1" xfId="0" applyNumberFormat="1" applyBorder="1" applyAlignment="1">
      <alignment horizontal="center"/>
    </xf>
    <xf numFmtId="0" fontId="5" fillId="2" borderId="4" xfId="0" applyFont="1" applyFill="1" applyBorder="1" applyAlignment="1">
      <alignment horizontal="center" wrapText="1"/>
    </xf>
    <xf numFmtId="10" fontId="0" fillId="0" borderId="2" xfId="0" applyNumberFormat="1" applyBorder="1" applyAlignment="1">
      <alignment horizontal="center"/>
    </xf>
    <xf numFmtId="0" fontId="0" fillId="0" borderId="0" xfId="0" applyAlignment="1">
      <alignment horizontal="center" wrapText="1"/>
    </xf>
    <xf numFmtId="0" fontId="0" fillId="0" borderId="3" xfId="0" applyBorder="1" applyAlignment="1">
      <alignment wrapText="1"/>
    </xf>
    <xf numFmtId="0" fontId="6" fillId="0" borderId="0" xfId="0" applyFont="1" applyAlignment="1">
      <alignment horizontal="center" wrapText="1"/>
    </xf>
    <xf numFmtId="0" fontId="0" fillId="0" borderId="3" xfId="0" applyBorder="1" applyAlignment="1">
      <alignment horizontal="center"/>
    </xf>
    <xf numFmtId="10" fontId="0" fillId="0" borderId="0" xfId="0" applyNumberFormat="1" applyAlignment="1">
      <alignment horizontal="right"/>
    </xf>
    <xf numFmtId="0" fontId="11" fillId="0" borderId="0" xfId="0" applyFont="1" applyAlignment="1">
      <alignmen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CE71-F6EF-44C0-96E9-E975FB8B2B8B}">
  <dimension ref="A1:H75"/>
  <sheetViews>
    <sheetView tabSelected="1" zoomScaleNormal="100" workbookViewId="0">
      <pane ySplit="1" topLeftCell="A2" activePane="bottomLeft" state="frozen"/>
      <selection pane="bottomLeft" activeCell="B2" sqref="B2"/>
    </sheetView>
  </sheetViews>
  <sheetFormatPr baseColWidth="10" defaultColWidth="8.83203125" defaultRowHeight="15" customHeight="1" x14ac:dyDescent="0.2"/>
  <cols>
    <col min="1" max="1" width="14.1640625" customWidth="1"/>
    <col min="2" max="2" width="47.6640625" customWidth="1"/>
    <col min="3" max="3" width="20.5" customWidth="1"/>
    <col min="4" max="4" width="84.1640625" style="12" customWidth="1"/>
    <col min="5" max="5" width="9.6640625" customWidth="1"/>
    <col min="6" max="6" width="9.1640625" customWidth="1"/>
    <col min="7" max="7" width="11.5" customWidth="1"/>
    <col min="8" max="8" width="11.6640625" customWidth="1"/>
  </cols>
  <sheetData>
    <row r="1" spans="1:8" s="5" customFormat="1" ht="48.75" customHeight="1" x14ac:dyDescent="0.2">
      <c r="A1" s="8" t="s">
        <v>0</v>
      </c>
      <c r="B1" s="8" t="s">
        <v>1</v>
      </c>
      <c r="C1" s="7" t="s">
        <v>2</v>
      </c>
      <c r="D1" s="28" t="s">
        <v>3</v>
      </c>
      <c r="E1" s="29" t="s">
        <v>4</v>
      </c>
      <c r="F1" s="29" t="s">
        <v>5</v>
      </c>
      <c r="G1" s="31" t="s">
        <v>6</v>
      </c>
      <c r="H1" s="29" t="s">
        <v>7</v>
      </c>
    </row>
    <row r="2" spans="1:8" ht="73.5" customHeight="1" x14ac:dyDescent="0.2">
      <c r="A2" t="s">
        <v>8</v>
      </c>
      <c r="B2" t="s">
        <v>9</v>
      </c>
      <c r="C2" s="6">
        <v>1000</v>
      </c>
      <c r="D2" s="30" t="s">
        <v>10</v>
      </c>
      <c r="F2" s="16" t="s">
        <v>11</v>
      </c>
      <c r="H2" s="16" t="s">
        <v>11</v>
      </c>
    </row>
    <row r="3" spans="1:8" ht="32" x14ac:dyDescent="0.2">
      <c r="A3" t="s">
        <v>12</v>
      </c>
      <c r="B3" s="4" t="s">
        <v>13</v>
      </c>
      <c r="C3" s="34">
        <v>60</v>
      </c>
      <c r="D3" s="30" t="s">
        <v>14</v>
      </c>
      <c r="E3" t="s">
        <v>11</v>
      </c>
      <c r="F3" s="16"/>
      <c r="H3" s="16" t="s">
        <v>11</v>
      </c>
    </row>
    <row r="4" spans="1:8" ht="32" x14ac:dyDescent="0.2">
      <c r="A4" t="s">
        <v>12</v>
      </c>
      <c r="B4" s="4" t="s">
        <v>15</v>
      </c>
      <c r="C4" s="34">
        <v>1440</v>
      </c>
      <c r="D4" s="30" t="s">
        <v>16</v>
      </c>
      <c r="E4" t="s">
        <v>11</v>
      </c>
      <c r="F4" s="16"/>
      <c r="H4" s="16" t="s">
        <v>11</v>
      </c>
    </row>
    <row r="5" spans="1:8" ht="67.5" customHeight="1" x14ac:dyDescent="0.2">
      <c r="A5" t="s">
        <v>12</v>
      </c>
      <c r="B5" t="s">
        <v>17</v>
      </c>
      <c r="C5" s="6">
        <v>1250</v>
      </c>
      <c r="D5" s="27" t="s">
        <v>18</v>
      </c>
      <c r="E5" t="s">
        <v>11</v>
      </c>
      <c r="F5" s="16"/>
      <c r="G5" t="s">
        <v>11</v>
      </c>
      <c r="H5" s="16"/>
    </row>
    <row r="6" spans="1:8" ht="75" customHeight="1" x14ac:dyDescent="0.2">
      <c r="A6" t="s">
        <v>12</v>
      </c>
      <c r="B6" s="1" t="s">
        <v>19</v>
      </c>
      <c r="C6" s="6">
        <v>42450</v>
      </c>
      <c r="D6" s="27" t="s">
        <v>20</v>
      </c>
      <c r="E6" t="s">
        <v>11</v>
      </c>
      <c r="F6" s="16"/>
      <c r="H6" s="16" t="s">
        <v>11</v>
      </c>
    </row>
    <row r="7" spans="1:8" ht="36.75" customHeight="1" x14ac:dyDescent="0.2">
      <c r="A7" t="s">
        <v>21</v>
      </c>
      <c r="B7" t="s">
        <v>22</v>
      </c>
      <c r="C7" s="6">
        <v>1000</v>
      </c>
      <c r="D7" s="27" t="s">
        <v>23</v>
      </c>
      <c r="E7" t="s">
        <v>11</v>
      </c>
      <c r="F7" s="16"/>
      <c r="G7" t="s">
        <v>11</v>
      </c>
      <c r="H7" s="16"/>
    </row>
    <row r="8" spans="1:8" ht="51" customHeight="1" x14ac:dyDescent="0.2">
      <c r="A8" t="s">
        <v>24</v>
      </c>
      <c r="B8" t="s">
        <v>25</v>
      </c>
      <c r="C8" s="6">
        <v>150</v>
      </c>
      <c r="D8" s="27" t="s">
        <v>26</v>
      </c>
      <c r="E8" t="s">
        <v>11</v>
      </c>
      <c r="F8" s="16"/>
      <c r="H8" s="16" t="s">
        <v>11</v>
      </c>
    </row>
    <row r="9" spans="1:8" ht="64.5" customHeight="1" x14ac:dyDescent="0.2">
      <c r="A9" t="s">
        <v>24</v>
      </c>
      <c r="B9" t="s">
        <v>27</v>
      </c>
      <c r="C9" s="6">
        <v>10</v>
      </c>
      <c r="D9" s="27" t="s">
        <v>28</v>
      </c>
      <c r="E9" t="s">
        <v>11</v>
      </c>
      <c r="F9" s="16"/>
      <c r="H9" s="16" t="s">
        <v>11</v>
      </c>
    </row>
    <row r="10" spans="1:8" ht="35.5" customHeight="1" x14ac:dyDescent="0.2">
      <c r="A10" t="s">
        <v>24</v>
      </c>
      <c r="B10" t="s">
        <v>29</v>
      </c>
      <c r="C10" s="6">
        <v>40</v>
      </c>
      <c r="D10" s="27" t="s">
        <v>30</v>
      </c>
      <c r="E10" t="s">
        <v>11</v>
      </c>
      <c r="F10" s="16"/>
      <c r="G10" t="s">
        <v>11</v>
      </c>
      <c r="H10" s="16"/>
    </row>
    <row r="11" spans="1:8" ht="38.25" customHeight="1" x14ac:dyDescent="0.2">
      <c r="A11" t="s">
        <v>24</v>
      </c>
      <c r="B11" s="2" t="s">
        <v>31</v>
      </c>
      <c r="C11" s="6">
        <v>3500</v>
      </c>
      <c r="D11" s="27" t="s">
        <v>32</v>
      </c>
      <c r="F11" s="16" t="s">
        <v>11</v>
      </c>
      <c r="H11" s="16" t="s">
        <v>11</v>
      </c>
    </row>
    <row r="12" spans="1:8" ht="48.75" customHeight="1" x14ac:dyDescent="0.2">
      <c r="A12" t="s">
        <v>24</v>
      </c>
      <c r="B12" s="35" t="s">
        <v>33</v>
      </c>
      <c r="C12" s="34">
        <v>3000</v>
      </c>
      <c r="D12" s="27" t="s">
        <v>34</v>
      </c>
      <c r="E12" t="s">
        <v>11</v>
      </c>
      <c r="F12" s="16"/>
      <c r="G12" t="s">
        <v>11</v>
      </c>
      <c r="H12" s="16"/>
    </row>
    <row r="13" spans="1:8" ht="36" customHeight="1" x14ac:dyDescent="0.2">
      <c r="A13" t="s">
        <v>24</v>
      </c>
      <c r="B13" s="35" t="s">
        <v>35</v>
      </c>
      <c r="C13" s="34">
        <v>3000</v>
      </c>
      <c r="D13" s="27" t="s">
        <v>36</v>
      </c>
      <c r="E13" t="s">
        <v>11</v>
      </c>
      <c r="F13" s="16"/>
      <c r="G13" t="s">
        <v>11</v>
      </c>
      <c r="H13" s="16"/>
    </row>
    <row r="14" spans="1:8" ht="64.5" customHeight="1" x14ac:dyDescent="0.2">
      <c r="A14" t="s">
        <v>24</v>
      </c>
      <c r="B14" t="s">
        <v>37</v>
      </c>
      <c r="C14" s="6">
        <v>400</v>
      </c>
      <c r="D14" s="27" t="s">
        <v>38</v>
      </c>
      <c r="E14" t="s">
        <v>11</v>
      </c>
      <c r="F14" s="16"/>
      <c r="G14" t="s">
        <v>11</v>
      </c>
      <c r="H14" s="16"/>
    </row>
    <row r="15" spans="1:8" ht="47.25" customHeight="1" x14ac:dyDescent="0.2">
      <c r="A15" t="s">
        <v>24</v>
      </c>
      <c r="B15" t="s">
        <v>39</v>
      </c>
      <c r="C15" s="11">
        <v>10</v>
      </c>
      <c r="D15" s="27" t="s">
        <v>40</v>
      </c>
      <c r="E15" t="s">
        <v>11</v>
      </c>
      <c r="F15" s="16"/>
      <c r="H15" s="16" t="s">
        <v>11</v>
      </c>
    </row>
    <row r="16" spans="1:8" ht="50.25" customHeight="1" x14ac:dyDescent="0.2">
      <c r="A16" t="s">
        <v>24</v>
      </c>
      <c r="B16" t="s">
        <v>41</v>
      </c>
      <c r="C16" s="6">
        <v>3500</v>
      </c>
      <c r="D16" s="27" t="s">
        <v>42</v>
      </c>
      <c r="E16" t="s">
        <v>11</v>
      </c>
      <c r="F16" s="16"/>
      <c r="G16" t="s">
        <v>11</v>
      </c>
      <c r="H16" s="16"/>
    </row>
    <row r="17" spans="1:8" ht="60.75" customHeight="1" x14ac:dyDescent="0.2">
      <c r="A17" t="s">
        <v>24</v>
      </c>
      <c r="B17" t="s">
        <v>43</v>
      </c>
      <c r="C17" s="6">
        <v>8000</v>
      </c>
      <c r="D17" s="27" t="s">
        <v>44</v>
      </c>
      <c r="E17" t="s">
        <v>11</v>
      </c>
      <c r="F17" s="16"/>
      <c r="G17" t="s">
        <v>11</v>
      </c>
      <c r="H17" s="16"/>
    </row>
    <row r="18" spans="1:8" ht="36.5" customHeight="1" x14ac:dyDescent="0.2">
      <c r="A18" t="s">
        <v>24</v>
      </c>
      <c r="B18" t="s">
        <v>45</v>
      </c>
      <c r="C18" s="6">
        <v>225</v>
      </c>
      <c r="D18" s="27" t="s">
        <v>46</v>
      </c>
      <c r="E18" t="s">
        <v>11</v>
      </c>
      <c r="F18" s="16"/>
      <c r="G18" t="s">
        <v>11</v>
      </c>
      <c r="H18" s="16"/>
    </row>
    <row r="19" spans="1:8" ht="35.5" customHeight="1" x14ac:dyDescent="0.2">
      <c r="A19" t="s">
        <v>24</v>
      </c>
      <c r="B19" s="1" t="s">
        <v>47</v>
      </c>
      <c r="C19" s="6">
        <v>500</v>
      </c>
      <c r="D19" s="27" t="s">
        <v>48</v>
      </c>
      <c r="E19" t="s">
        <v>11</v>
      </c>
      <c r="F19" s="16"/>
      <c r="G19" t="s">
        <v>11</v>
      </c>
      <c r="H19" s="16"/>
    </row>
    <row r="20" spans="1:8" ht="66" customHeight="1" x14ac:dyDescent="0.2">
      <c r="A20" t="s">
        <v>24</v>
      </c>
      <c r="B20" t="s">
        <v>49</v>
      </c>
      <c r="C20" s="6">
        <v>200</v>
      </c>
      <c r="D20" s="27" t="s">
        <v>50</v>
      </c>
      <c r="E20" t="s">
        <v>11</v>
      </c>
      <c r="F20" s="16"/>
      <c r="G20" t="s">
        <v>11</v>
      </c>
      <c r="H20" s="16"/>
    </row>
    <row r="21" spans="1:8" ht="46.5" customHeight="1" x14ac:dyDescent="0.2">
      <c r="A21" t="s">
        <v>24</v>
      </c>
      <c r="B21" t="s">
        <v>51</v>
      </c>
      <c r="C21" s="6">
        <v>750</v>
      </c>
      <c r="D21" s="27" t="s">
        <v>52</v>
      </c>
      <c r="E21" t="s">
        <v>11</v>
      </c>
      <c r="F21" s="16"/>
      <c r="G21" t="s">
        <v>11</v>
      </c>
      <c r="H21" s="16"/>
    </row>
    <row r="22" spans="1:8" ht="64.5" customHeight="1" x14ac:dyDescent="0.2">
      <c r="A22" t="s">
        <v>24</v>
      </c>
      <c r="B22" s="1" t="s">
        <v>53</v>
      </c>
      <c r="C22" s="6">
        <v>500</v>
      </c>
      <c r="D22" s="27" t="s">
        <v>54</v>
      </c>
      <c r="E22" t="s">
        <v>11</v>
      </c>
      <c r="F22" s="16"/>
      <c r="H22" s="16" t="s">
        <v>11</v>
      </c>
    </row>
    <row r="23" spans="1:8" ht="48" customHeight="1" x14ac:dyDescent="0.2">
      <c r="A23" t="s">
        <v>24</v>
      </c>
      <c r="B23" t="s">
        <v>55</v>
      </c>
      <c r="C23" s="6">
        <v>1000</v>
      </c>
      <c r="D23" s="30" t="s">
        <v>56</v>
      </c>
      <c r="E23" t="s">
        <v>11</v>
      </c>
      <c r="F23" s="16"/>
      <c r="G23" t="s">
        <v>11</v>
      </c>
      <c r="H23" s="16"/>
    </row>
    <row r="24" spans="1:8" ht="42" customHeight="1" x14ac:dyDescent="0.2">
      <c r="A24" t="s">
        <v>24</v>
      </c>
      <c r="B24" t="s">
        <v>57</v>
      </c>
      <c r="C24" s="6">
        <v>500</v>
      </c>
      <c r="D24" s="30" t="s">
        <v>58</v>
      </c>
      <c r="E24" t="s">
        <v>11</v>
      </c>
      <c r="F24" s="16"/>
      <c r="G24" t="s">
        <v>11</v>
      </c>
      <c r="H24" s="16"/>
    </row>
    <row r="25" spans="1:8" ht="38.5" customHeight="1" x14ac:dyDescent="0.2">
      <c r="A25" t="s">
        <v>24</v>
      </c>
      <c r="B25" s="1" t="s">
        <v>59</v>
      </c>
      <c r="C25" s="6">
        <v>150</v>
      </c>
      <c r="D25" s="30" t="s">
        <v>60</v>
      </c>
      <c r="E25" t="s">
        <v>11</v>
      </c>
      <c r="F25" s="16"/>
      <c r="H25" s="16" t="s">
        <v>11</v>
      </c>
    </row>
    <row r="26" spans="1:8" ht="78.75" customHeight="1" x14ac:dyDescent="0.2">
      <c r="A26" s="3" t="s">
        <v>61</v>
      </c>
      <c r="B26" s="33" t="s">
        <v>62</v>
      </c>
      <c r="C26" s="6">
        <v>7100</v>
      </c>
      <c r="D26" s="30" t="s">
        <v>63</v>
      </c>
      <c r="F26" s="16" t="s">
        <v>11</v>
      </c>
      <c r="H26" s="16" t="s">
        <v>11</v>
      </c>
    </row>
    <row r="27" spans="1:8" ht="63.75" customHeight="1" x14ac:dyDescent="0.2">
      <c r="A27" t="s">
        <v>64</v>
      </c>
      <c r="B27" s="3" t="s">
        <v>65</v>
      </c>
      <c r="C27" s="6">
        <v>148000</v>
      </c>
      <c r="D27" s="30" t="s">
        <v>66</v>
      </c>
      <c r="F27" s="16" t="s">
        <v>11</v>
      </c>
      <c r="H27" s="16" t="s">
        <v>11</v>
      </c>
    </row>
    <row r="28" spans="1:8" ht="78.75" customHeight="1" x14ac:dyDescent="0.2">
      <c r="A28" t="s">
        <v>64</v>
      </c>
      <c r="B28" s="3" t="s">
        <v>67</v>
      </c>
      <c r="C28" s="6">
        <v>64800</v>
      </c>
      <c r="D28" s="27" t="s">
        <v>68</v>
      </c>
      <c r="F28" s="16" t="s">
        <v>11</v>
      </c>
      <c r="H28" s="16" t="s">
        <v>11</v>
      </c>
    </row>
    <row r="29" spans="1:8" ht="75.75" customHeight="1" x14ac:dyDescent="0.2">
      <c r="A29" t="s">
        <v>64</v>
      </c>
      <c r="B29" s="3" t="s">
        <v>69</v>
      </c>
      <c r="C29" s="24">
        <v>15557.5</v>
      </c>
      <c r="D29" s="27" t="s">
        <v>70</v>
      </c>
      <c r="F29" s="16" t="s">
        <v>11</v>
      </c>
      <c r="H29" s="16" t="s">
        <v>11</v>
      </c>
    </row>
    <row r="30" spans="1:8" ht="73.5" customHeight="1" x14ac:dyDescent="0.2">
      <c r="A30" t="s">
        <v>64</v>
      </c>
      <c r="B30" s="3" t="s">
        <v>71</v>
      </c>
      <c r="C30" s="6">
        <v>13200</v>
      </c>
      <c r="D30" s="58" t="s">
        <v>72</v>
      </c>
      <c r="F30" s="16" t="s">
        <v>11</v>
      </c>
      <c r="H30" s="16" t="s">
        <v>11</v>
      </c>
    </row>
    <row r="31" spans="1:8" ht="48" customHeight="1" x14ac:dyDescent="0.2">
      <c r="A31" t="s">
        <v>64</v>
      </c>
      <c r="B31" s="2" t="s">
        <v>73</v>
      </c>
      <c r="C31" s="6">
        <f>7.5*1000</f>
        <v>7500</v>
      </c>
      <c r="D31" s="27" t="s">
        <v>74</v>
      </c>
      <c r="F31" s="16" t="s">
        <v>11</v>
      </c>
      <c r="G31" t="s">
        <v>11</v>
      </c>
      <c r="H31" s="16"/>
    </row>
    <row r="32" spans="1:8" ht="41.5" customHeight="1" x14ac:dyDescent="0.2">
      <c r="A32" t="s">
        <v>64</v>
      </c>
      <c r="B32" s="2" t="s">
        <v>75</v>
      </c>
      <c r="C32" s="6">
        <v>5000</v>
      </c>
      <c r="D32" s="27" t="s">
        <v>76</v>
      </c>
      <c r="F32" s="16" t="s">
        <v>11</v>
      </c>
      <c r="G32" t="s">
        <v>11</v>
      </c>
      <c r="H32" s="16"/>
    </row>
    <row r="33" spans="1:8" ht="95.25" customHeight="1" x14ac:dyDescent="0.2">
      <c r="A33" s="2" t="s">
        <v>64</v>
      </c>
      <c r="B33" s="2" t="s">
        <v>77</v>
      </c>
      <c r="C33" s="6">
        <v>7250</v>
      </c>
      <c r="D33" s="27" t="s">
        <v>78</v>
      </c>
      <c r="F33" s="16" t="s">
        <v>11</v>
      </c>
      <c r="G33" t="s">
        <v>11</v>
      </c>
      <c r="H33" s="16"/>
    </row>
    <row r="34" spans="1:8" ht="64.5" customHeight="1" x14ac:dyDescent="0.2">
      <c r="A34" t="s">
        <v>64</v>
      </c>
      <c r="B34" t="s">
        <v>79</v>
      </c>
      <c r="C34" s="6">
        <v>750</v>
      </c>
      <c r="D34" s="27" t="s">
        <v>80</v>
      </c>
      <c r="E34" t="s">
        <v>11</v>
      </c>
      <c r="F34" s="16"/>
      <c r="G34" t="s">
        <v>11</v>
      </c>
      <c r="H34" s="16"/>
    </row>
    <row r="35" spans="1:8" ht="62.25" customHeight="1" x14ac:dyDescent="0.2">
      <c r="A35" t="s">
        <v>64</v>
      </c>
      <c r="B35" s="1" t="s">
        <v>81</v>
      </c>
      <c r="C35" s="6">
        <v>1250</v>
      </c>
      <c r="D35" s="27" t="s">
        <v>82</v>
      </c>
      <c r="E35" t="s">
        <v>11</v>
      </c>
      <c r="F35" s="16"/>
      <c r="G35" t="s">
        <v>11</v>
      </c>
      <c r="H35" s="16"/>
    </row>
    <row r="36" spans="1:8" ht="49.5" customHeight="1" x14ac:dyDescent="0.2">
      <c r="A36" t="s">
        <v>64</v>
      </c>
      <c r="B36" s="1" t="s">
        <v>83</v>
      </c>
      <c r="C36" s="6">
        <v>500</v>
      </c>
      <c r="D36" s="27" t="s">
        <v>84</v>
      </c>
      <c r="E36" t="s">
        <v>11</v>
      </c>
      <c r="F36" s="16"/>
      <c r="G36" t="s">
        <v>11</v>
      </c>
      <c r="H36" s="16"/>
    </row>
    <row r="37" spans="1:8" ht="41.5" customHeight="1" x14ac:dyDescent="0.2">
      <c r="A37" t="s">
        <v>64</v>
      </c>
      <c r="B37" t="s">
        <v>85</v>
      </c>
      <c r="C37" s="11">
        <v>25</v>
      </c>
      <c r="D37" s="27" t="s">
        <v>86</v>
      </c>
      <c r="F37" s="16" t="s">
        <v>11</v>
      </c>
      <c r="G37" t="s">
        <v>11</v>
      </c>
      <c r="H37" s="16"/>
    </row>
    <row r="38" spans="1:8" s="26" customFormat="1" ht="39" customHeight="1" x14ac:dyDescent="0.2">
      <c r="A38" t="s">
        <v>64</v>
      </c>
      <c r="B38" t="s">
        <v>87</v>
      </c>
      <c r="C38" s="11">
        <v>985</v>
      </c>
      <c r="D38" s="27" t="s">
        <v>88</v>
      </c>
      <c r="E38" t="s">
        <v>11</v>
      </c>
      <c r="F38" s="16"/>
      <c r="G38" t="s">
        <v>11</v>
      </c>
      <c r="H38" s="16"/>
    </row>
    <row r="39" spans="1:8" ht="68" customHeight="1" x14ac:dyDescent="0.2">
      <c r="A39" t="s">
        <v>64</v>
      </c>
      <c r="B39" s="1" t="s">
        <v>89</v>
      </c>
      <c r="C39" s="11">
        <v>2250</v>
      </c>
      <c r="D39" s="27" t="s">
        <v>90</v>
      </c>
      <c r="F39" s="16" t="s">
        <v>11</v>
      </c>
      <c r="H39" s="16" t="s">
        <v>11</v>
      </c>
    </row>
    <row r="40" spans="1:8" ht="51.75" customHeight="1" x14ac:dyDescent="0.2">
      <c r="A40" t="s">
        <v>64</v>
      </c>
      <c r="B40" t="s">
        <v>91</v>
      </c>
      <c r="C40" s="6">
        <v>1000</v>
      </c>
      <c r="D40" s="27" t="s">
        <v>92</v>
      </c>
      <c r="E40" t="s">
        <v>11</v>
      </c>
      <c r="F40" s="16"/>
      <c r="G40" t="s">
        <v>11</v>
      </c>
      <c r="H40" s="16"/>
    </row>
    <row r="41" spans="1:8" ht="33" customHeight="1" x14ac:dyDescent="0.2">
      <c r="A41" t="s">
        <v>64</v>
      </c>
      <c r="B41" t="s">
        <v>93</v>
      </c>
      <c r="C41" s="6">
        <v>5000</v>
      </c>
      <c r="D41" s="27" t="s">
        <v>94</v>
      </c>
      <c r="E41" t="s">
        <v>11</v>
      </c>
      <c r="F41" s="16"/>
      <c r="G41" t="s">
        <v>11</v>
      </c>
      <c r="H41" s="16"/>
    </row>
    <row r="42" spans="1:8" ht="54" customHeight="1" x14ac:dyDescent="0.2">
      <c r="A42" t="s">
        <v>64</v>
      </c>
      <c r="B42" t="s">
        <v>95</v>
      </c>
      <c r="C42" s="6">
        <v>1000</v>
      </c>
      <c r="D42" s="27" t="s">
        <v>96</v>
      </c>
      <c r="E42" t="s">
        <v>11</v>
      </c>
      <c r="F42" s="16"/>
      <c r="G42" t="s">
        <v>11</v>
      </c>
      <c r="H42" s="16"/>
    </row>
    <row r="43" spans="1:8" ht="59" customHeight="1" x14ac:dyDescent="0.2">
      <c r="A43" t="s">
        <v>64</v>
      </c>
      <c r="B43" s="32" t="s">
        <v>97</v>
      </c>
      <c r="C43" s="24">
        <v>1966.4</v>
      </c>
      <c r="D43" s="27" t="s">
        <v>98</v>
      </c>
      <c r="F43" s="16" t="s">
        <v>11</v>
      </c>
      <c r="G43" t="s">
        <v>11</v>
      </c>
      <c r="H43" s="16"/>
    </row>
    <row r="44" spans="1:8" ht="78" customHeight="1" x14ac:dyDescent="0.2">
      <c r="A44" t="s">
        <v>64</v>
      </c>
      <c r="B44" s="3" t="s">
        <v>99</v>
      </c>
      <c r="C44" s="40">
        <v>5624.6</v>
      </c>
      <c r="D44" s="27" t="s">
        <v>100</v>
      </c>
      <c r="F44" s="16" t="s">
        <v>11</v>
      </c>
      <c r="G44" t="s">
        <v>11</v>
      </c>
      <c r="H44" s="16"/>
    </row>
    <row r="45" spans="1:8" ht="45.75" customHeight="1" x14ac:dyDescent="0.2">
      <c r="A45" s="2" t="s">
        <v>101</v>
      </c>
      <c r="B45" s="35" t="s">
        <v>102</v>
      </c>
      <c r="C45" s="34">
        <v>15000</v>
      </c>
      <c r="D45" s="27" t="s">
        <v>103</v>
      </c>
      <c r="F45" s="16" t="s">
        <v>11</v>
      </c>
      <c r="H45" s="16" t="s">
        <v>11</v>
      </c>
    </row>
    <row r="46" spans="1:8" ht="46.5" customHeight="1" x14ac:dyDescent="0.2">
      <c r="A46" s="2" t="s">
        <v>101</v>
      </c>
      <c r="B46" s="35" t="s">
        <v>104</v>
      </c>
      <c r="C46" s="34">
        <v>11710</v>
      </c>
      <c r="D46" s="27" t="s">
        <v>105</v>
      </c>
      <c r="F46" s="16" t="s">
        <v>11</v>
      </c>
      <c r="H46" s="16" t="s">
        <v>11</v>
      </c>
    </row>
    <row r="47" spans="1:8" ht="31.5" customHeight="1" x14ac:dyDescent="0.2">
      <c r="A47" s="2" t="s">
        <v>101</v>
      </c>
      <c r="B47" s="35" t="s">
        <v>106</v>
      </c>
      <c r="C47" s="34">
        <v>4000</v>
      </c>
      <c r="D47" s="27" t="s">
        <v>107</v>
      </c>
      <c r="F47" s="16" t="s">
        <v>11</v>
      </c>
      <c r="H47" s="16" t="s">
        <v>11</v>
      </c>
    </row>
    <row r="48" spans="1:8" ht="45.75" customHeight="1" x14ac:dyDescent="0.2">
      <c r="A48" s="2" t="s">
        <v>101</v>
      </c>
      <c r="B48" s="4" t="s">
        <v>108</v>
      </c>
      <c r="C48" s="6">
        <v>11710</v>
      </c>
      <c r="D48" s="27" t="s">
        <v>109</v>
      </c>
      <c r="F48" s="16" t="s">
        <v>11</v>
      </c>
      <c r="H48" s="16" t="s">
        <v>11</v>
      </c>
    </row>
    <row r="49" spans="1:8" ht="32.25" customHeight="1" x14ac:dyDescent="0.2">
      <c r="A49" s="2" t="s">
        <v>101</v>
      </c>
      <c r="B49" s="4" t="s">
        <v>110</v>
      </c>
      <c r="C49" s="6">
        <v>1000</v>
      </c>
      <c r="D49" s="27" t="s">
        <v>111</v>
      </c>
      <c r="F49" s="16" t="s">
        <v>11</v>
      </c>
      <c r="H49" s="16" t="s">
        <v>11</v>
      </c>
    </row>
    <row r="50" spans="1:8" ht="64.5" customHeight="1" x14ac:dyDescent="0.2">
      <c r="A50" t="s">
        <v>101</v>
      </c>
      <c r="B50" t="s">
        <v>112</v>
      </c>
      <c r="C50" s="6">
        <v>25</v>
      </c>
      <c r="D50" s="27" t="s">
        <v>113</v>
      </c>
      <c r="F50" s="16" t="s">
        <v>11</v>
      </c>
      <c r="H50" s="16" t="s">
        <v>11</v>
      </c>
    </row>
    <row r="51" spans="1:8" ht="42" customHeight="1" x14ac:dyDescent="0.2">
      <c r="A51" t="s">
        <v>101</v>
      </c>
      <c r="B51" t="s">
        <v>114</v>
      </c>
      <c r="C51" s="11">
        <v>250</v>
      </c>
      <c r="D51" s="27" t="s">
        <v>115</v>
      </c>
      <c r="E51" t="s">
        <v>11</v>
      </c>
      <c r="F51" s="16"/>
      <c r="G51" t="s">
        <v>11</v>
      </c>
      <c r="H51" s="16"/>
    </row>
    <row r="52" spans="1:8" ht="48.75" customHeight="1" x14ac:dyDescent="0.2">
      <c r="A52" t="s">
        <v>101</v>
      </c>
      <c r="B52" s="1" t="s">
        <v>116</v>
      </c>
      <c r="C52" s="11">
        <v>50</v>
      </c>
      <c r="D52" s="27" t="s">
        <v>117</v>
      </c>
      <c r="E52" t="s">
        <v>11</v>
      </c>
      <c r="F52" s="16"/>
      <c r="G52" t="s">
        <v>11</v>
      </c>
      <c r="H52" s="16"/>
    </row>
    <row r="53" spans="1:8" ht="43" customHeight="1" x14ac:dyDescent="0.2">
      <c r="A53" t="s">
        <v>101</v>
      </c>
      <c r="B53" s="1" t="s">
        <v>118</v>
      </c>
      <c r="C53" s="11">
        <v>1200</v>
      </c>
      <c r="D53" s="27" t="s">
        <v>119</v>
      </c>
      <c r="F53" s="16" t="s">
        <v>11</v>
      </c>
      <c r="H53" s="16" t="s">
        <v>11</v>
      </c>
    </row>
    <row r="54" spans="1:8" ht="36.75" customHeight="1" x14ac:dyDescent="0.2">
      <c r="A54" t="s">
        <v>101</v>
      </c>
      <c r="B54" s="10" t="s">
        <v>120</v>
      </c>
      <c r="C54" s="6">
        <v>5000</v>
      </c>
      <c r="D54" s="27" t="s">
        <v>121</v>
      </c>
      <c r="E54" t="s">
        <v>11</v>
      </c>
      <c r="F54" s="16"/>
      <c r="G54" t="s">
        <v>11</v>
      </c>
      <c r="H54" s="16"/>
    </row>
    <row r="55" spans="1:8" ht="42" customHeight="1" x14ac:dyDescent="0.2">
      <c r="A55" t="s">
        <v>122</v>
      </c>
      <c r="B55" t="s">
        <v>123</v>
      </c>
      <c r="C55" s="6">
        <v>180</v>
      </c>
      <c r="D55" s="27" t="s">
        <v>124</v>
      </c>
      <c r="E55" t="s">
        <v>11</v>
      </c>
      <c r="F55" s="16"/>
      <c r="H55" s="16" t="s">
        <v>11</v>
      </c>
    </row>
    <row r="56" spans="1:8" ht="56.25" customHeight="1" x14ac:dyDescent="0.2">
      <c r="A56" s="1" t="s">
        <v>125</v>
      </c>
      <c r="B56" t="s">
        <v>126</v>
      </c>
      <c r="C56" s="6">
        <v>4230</v>
      </c>
      <c r="D56" s="27" t="s">
        <v>127</v>
      </c>
      <c r="E56" t="s">
        <v>11</v>
      </c>
      <c r="F56" s="16"/>
      <c r="H56" s="16" t="s">
        <v>11</v>
      </c>
    </row>
    <row r="57" spans="1:8" ht="39" customHeight="1" x14ac:dyDescent="0.2">
      <c r="A57" t="s">
        <v>64</v>
      </c>
      <c r="B57" s="10" t="s">
        <v>128</v>
      </c>
      <c r="C57" s="24">
        <v>127.5</v>
      </c>
      <c r="D57" s="27" t="s">
        <v>129</v>
      </c>
      <c r="F57" s="16" t="s">
        <v>11</v>
      </c>
      <c r="H57" s="16" t="s">
        <v>11</v>
      </c>
    </row>
    <row r="58" spans="1:8" ht="64" x14ac:dyDescent="0.2">
      <c r="A58" t="s">
        <v>64</v>
      </c>
      <c r="B58" s="3" t="s">
        <v>130</v>
      </c>
      <c r="C58" s="24">
        <v>27.5</v>
      </c>
      <c r="D58" s="27" t="s">
        <v>131</v>
      </c>
      <c r="F58" s="16" t="s">
        <v>11</v>
      </c>
      <c r="H58" s="16" t="s">
        <v>11</v>
      </c>
    </row>
    <row r="59" spans="1:8" ht="42" customHeight="1" x14ac:dyDescent="0.2">
      <c r="A59" t="s">
        <v>24</v>
      </c>
      <c r="B59" s="1" t="s">
        <v>132</v>
      </c>
      <c r="C59" s="6">
        <v>500</v>
      </c>
      <c r="D59" s="27" t="s">
        <v>133</v>
      </c>
      <c r="F59" s="16" t="s">
        <v>11</v>
      </c>
      <c r="H59" s="16" t="s">
        <v>11</v>
      </c>
    </row>
    <row r="60" spans="1:8" ht="76.5" customHeight="1" x14ac:dyDescent="0.2">
      <c r="A60" t="s">
        <v>24</v>
      </c>
      <c r="B60" s="1" t="s">
        <v>134</v>
      </c>
      <c r="C60" s="6">
        <v>40</v>
      </c>
      <c r="D60" s="27" t="s">
        <v>135</v>
      </c>
      <c r="F60" s="16" t="s">
        <v>11</v>
      </c>
      <c r="G60" t="s">
        <v>11</v>
      </c>
      <c r="H60" s="16"/>
    </row>
    <row r="61" spans="1:8" ht="32" x14ac:dyDescent="0.2">
      <c r="A61" t="s">
        <v>64</v>
      </c>
      <c r="B61" t="s">
        <v>136</v>
      </c>
      <c r="C61" s="14">
        <v>50</v>
      </c>
      <c r="D61" s="27" t="s">
        <v>137</v>
      </c>
      <c r="F61" s="16" t="s">
        <v>11</v>
      </c>
      <c r="H61" s="16" t="s">
        <v>11</v>
      </c>
    </row>
    <row r="62" spans="1:8" ht="48" customHeight="1" x14ac:dyDescent="0.2">
      <c r="A62" t="s">
        <v>64</v>
      </c>
      <c r="B62" t="s">
        <v>138</v>
      </c>
      <c r="C62" s="24">
        <v>33540.9</v>
      </c>
      <c r="D62" s="27" t="s">
        <v>139</v>
      </c>
      <c r="F62" s="16" t="s">
        <v>11</v>
      </c>
      <c r="H62" s="16" t="s">
        <v>11</v>
      </c>
    </row>
    <row r="63" spans="1:8" ht="48" x14ac:dyDescent="0.2">
      <c r="A63" t="s">
        <v>12</v>
      </c>
      <c r="B63" s="1" t="s">
        <v>140</v>
      </c>
      <c r="C63" s="6">
        <v>2000</v>
      </c>
      <c r="D63" s="27" t="s">
        <v>141</v>
      </c>
      <c r="F63" s="16" t="s">
        <v>11</v>
      </c>
      <c r="G63" t="s">
        <v>11</v>
      </c>
      <c r="H63" s="16"/>
    </row>
    <row r="64" spans="1:8" ht="48" x14ac:dyDescent="0.2">
      <c r="A64" t="s">
        <v>142</v>
      </c>
      <c r="B64" s="1" t="s">
        <v>143</v>
      </c>
      <c r="C64" s="14">
        <v>300</v>
      </c>
      <c r="D64" s="30" t="s">
        <v>144</v>
      </c>
      <c r="F64" s="16" t="s">
        <v>11</v>
      </c>
      <c r="H64" s="16" t="s">
        <v>11</v>
      </c>
    </row>
    <row r="65" spans="1:8" ht="63" customHeight="1" x14ac:dyDescent="0.2">
      <c r="A65" t="s">
        <v>64</v>
      </c>
      <c r="B65" t="s">
        <v>145</v>
      </c>
      <c r="C65" s="14">
        <v>36000</v>
      </c>
      <c r="D65" s="30" t="s">
        <v>146</v>
      </c>
      <c r="F65" s="16" t="s">
        <v>11</v>
      </c>
      <c r="G65" t="s">
        <v>11</v>
      </c>
      <c r="H65" s="16"/>
    </row>
    <row r="66" spans="1:8" ht="30" customHeight="1" x14ac:dyDescent="0.2">
      <c r="A66" s="30" t="s">
        <v>12</v>
      </c>
      <c r="B66" s="3" t="s">
        <v>147</v>
      </c>
      <c r="C66" s="14">
        <v>50</v>
      </c>
      <c r="D66" s="27" t="s">
        <v>148</v>
      </c>
      <c r="F66" s="16" t="s">
        <v>11</v>
      </c>
      <c r="H66" s="16" t="s">
        <v>11</v>
      </c>
    </row>
    <row r="67" spans="1:8" ht="62.25" customHeight="1" x14ac:dyDescent="0.2">
      <c r="A67" s="1" t="s">
        <v>149</v>
      </c>
      <c r="B67" t="s">
        <v>150</v>
      </c>
      <c r="C67" s="14">
        <v>150</v>
      </c>
      <c r="D67" s="27" t="s">
        <v>151</v>
      </c>
      <c r="F67" s="16" t="s">
        <v>11</v>
      </c>
      <c r="H67" s="16" t="s">
        <v>11</v>
      </c>
    </row>
    <row r="68" spans="1:8" ht="30" customHeight="1" x14ac:dyDescent="0.2">
      <c r="A68" s="1" t="s">
        <v>152</v>
      </c>
      <c r="B68" t="s">
        <v>153</v>
      </c>
      <c r="C68" s="14">
        <v>75</v>
      </c>
      <c r="D68" s="27" t="s">
        <v>154</v>
      </c>
      <c r="F68" s="16" t="s">
        <v>11</v>
      </c>
      <c r="H68" s="16" t="s">
        <v>11</v>
      </c>
    </row>
    <row r="69" spans="1:8" ht="49.5" customHeight="1" x14ac:dyDescent="0.2">
      <c r="A69" s="1" t="s">
        <v>155</v>
      </c>
      <c r="B69" t="s">
        <v>155</v>
      </c>
      <c r="C69" s="14">
        <v>150</v>
      </c>
      <c r="D69" s="27" t="s">
        <v>156</v>
      </c>
      <c r="F69" s="16" t="s">
        <v>11</v>
      </c>
      <c r="H69" s="16" t="s">
        <v>11</v>
      </c>
    </row>
    <row r="70" spans="1:8" ht="48" x14ac:dyDescent="0.2">
      <c r="A70" t="s">
        <v>101</v>
      </c>
      <c r="B70" t="s">
        <v>157</v>
      </c>
      <c r="C70" s="14">
        <v>375</v>
      </c>
      <c r="D70" s="27" t="s">
        <v>158</v>
      </c>
      <c r="F70" s="16" t="s">
        <v>11</v>
      </c>
      <c r="H70" s="16" t="s">
        <v>11</v>
      </c>
    </row>
    <row r="71" spans="1:8" ht="48" x14ac:dyDescent="0.2">
      <c r="A71" s="36" t="s">
        <v>64</v>
      </c>
      <c r="B71" s="37" t="s">
        <v>159</v>
      </c>
      <c r="C71" s="14">
        <v>225</v>
      </c>
      <c r="D71" s="27" t="s">
        <v>160</v>
      </c>
      <c r="F71" t="s">
        <v>11</v>
      </c>
      <c r="G71" s="39"/>
      <c r="H71" s="16" t="s">
        <v>11</v>
      </c>
    </row>
    <row r="72" spans="1:8" ht="80" x14ac:dyDescent="0.2">
      <c r="A72" s="36" t="s">
        <v>64</v>
      </c>
      <c r="B72" s="38" t="s">
        <v>161</v>
      </c>
      <c r="C72" s="14">
        <v>500</v>
      </c>
      <c r="D72" s="27" t="s">
        <v>162</v>
      </c>
      <c r="F72" t="s">
        <v>11</v>
      </c>
      <c r="G72" s="39" t="s">
        <v>11</v>
      </c>
      <c r="H72" s="16"/>
    </row>
    <row r="73" spans="1:8" ht="48" x14ac:dyDescent="0.2">
      <c r="A73" s="36" t="s">
        <v>24</v>
      </c>
      <c r="B73" s="38" t="s">
        <v>163</v>
      </c>
      <c r="C73" s="14">
        <v>60</v>
      </c>
      <c r="D73" s="27" t="s">
        <v>164</v>
      </c>
      <c r="F73" t="s">
        <v>11</v>
      </c>
      <c r="G73" s="39" t="s">
        <v>11</v>
      </c>
      <c r="H73" s="16"/>
    </row>
    <row r="74" spans="1:8" ht="16" x14ac:dyDescent="0.2">
      <c r="A74" s="36"/>
      <c r="B74" s="37"/>
    </row>
    <row r="75" spans="1:8" ht="16" x14ac:dyDescent="0.2">
      <c r="A75" s="36"/>
      <c r="B75" s="37"/>
    </row>
  </sheetData>
  <pageMargins left="0.7" right="0.7" top="0.75" bottom="0.75" header="0.3" footer="0.3"/>
  <pageSetup fitToWidth="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54B4-A651-4104-8305-CD07436DCBE9}">
  <dimension ref="A1:R19"/>
  <sheetViews>
    <sheetView zoomScale="110" zoomScaleNormal="110" workbookViewId="0">
      <selection activeCell="C2" sqref="C2"/>
    </sheetView>
  </sheetViews>
  <sheetFormatPr baseColWidth="10" defaultColWidth="8.83203125" defaultRowHeight="15" x14ac:dyDescent="0.2"/>
  <cols>
    <col min="1" max="1" width="25.5" customWidth="1"/>
    <col min="2" max="2" width="9.5" customWidth="1"/>
    <col min="3" max="3" width="17.6640625" style="13" customWidth="1"/>
    <col min="4" max="4" width="20.5" customWidth="1"/>
    <col min="5" max="5" width="14.1640625" customWidth="1"/>
    <col min="6" max="6" width="17.5" customWidth="1"/>
    <col min="7" max="7" width="12.5" customWidth="1"/>
    <col min="8" max="8" width="11" style="1" customWidth="1"/>
    <col min="9" max="9" width="15" customWidth="1"/>
    <col min="10" max="10" width="18.5" customWidth="1"/>
    <col min="11" max="11" width="18.6640625" customWidth="1"/>
    <col min="12" max="12" width="17.5" customWidth="1"/>
    <col min="13" max="13" width="14.6640625" customWidth="1"/>
    <col min="14" max="14" width="11.1640625" customWidth="1"/>
    <col min="15" max="15" width="16.83203125" customWidth="1"/>
    <col min="16" max="16" width="20.33203125" customWidth="1"/>
    <col min="17" max="17" width="18.6640625" customWidth="1"/>
    <col min="18" max="18" width="18.5" customWidth="1"/>
  </cols>
  <sheetData>
    <row r="1" spans="1:18" ht="48" x14ac:dyDescent="0.2">
      <c r="A1" s="23" t="s">
        <v>165</v>
      </c>
      <c r="B1" s="49" t="s">
        <v>166</v>
      </c>
      <c r="C1" s="21" t="s">
        <v>167</v>
      </c>
      <c r="D1" s="49" t="s">
        <v>168</v>
      </c>
      <c r="E1" s="49" t="s">
        <v>169</v>
      </c>
      <c r="F1" s="51" t="s">
        <v>170</v>
      </c>
      <c r="G1" s="49" t="s">
        <v>171</v>
      </c>
      <c r="H1" s="49" t="s">
        <v>166</v>
      </c>
      <c r="I1" s="21" t="s">
        <v>167</v>
      </c>
      <c r="J1" s="49" t="s">
        <v>172</v>
      </c>
      <c r="K1" s="51" t="s">
        <v>170</v>
      </c>
      <c r="L1" s="51" t="s">
        <v>169</v>
      </c>
      <c r="M1" s="49" t="s">
        <v>173</v>
      </c>
      <c r="N1" s="49" t="s">
        <v>166</v>
      </c>
      <c r="O1" s="21" t="s">
        <v>167</v>
      </c>
      <c r="P1" s="22" t="s">
        <v>172</v>
      </c>
      <c r="Q1" s="51" t="s">
        <v>170</v>
      </c>
      <c r="R1" s="51" t="s">
        <v>169</v>
      </c>
    </row>
    <row r="2" spans="1:18" x14ac:dyDescent="0.2">
      <c r="A2" t="s">
        <v>8</v>
      </c>
      <c r="B2" s="14">
        <v>1</v>
      </c>
      <c r="C2" s="17">
        <f t="shared" ref="C2:C13" si="0">B2/B$14</f>
        <v>1.3888888888888888E-2</v>
      </c>
      <c r="D2" s="44">
        <v>1000000000</v>
      </c>
      <c r="E2" s="48">
        <f t="shared" ref="E2:E14" si="1">D2/B$16</f>
        <v>1.157809424568716E-3</v>
      </c>
      <c r="F2" s="18">
        <f t="shared" ref="F2:F14" si="2">D2/D$14</f>
        <v>2.0411520752189032E-3</v>
      </c>
      <c r="G2" s="4" t="s">
        <v>4</v>
      </c>
      <c r="H2" s="53">
        <v>34</v>
      </c>
      <c r="I2" s="17">
        <f>H2/B$14</f>
        <v>0.47222222222222221</v>
      </c>
      <c r="J2" s="44">
        <v>88330000000</v>
      </c>
      <c r="K2" s="25">
        <f>J2/J4</f>
        <v>0.18029496280408575</v>
      </c>
      <c r="L2" s="19">
        <f>J2/B$16</f>
        <v>0.10226930647215468</v>
      </c>
      <c r="M2" s="4" t="s">
        <v>174</v>
      </c>
      <c r="N2" s="14">
        <v>35</v>
      </c>
      <c r="O2" s="17">
        <f>N2/B$14</f>
        <v>0.4861111111111111</v>
      </c>
      <c r="P2" s="44">
        <v>105116000000</v>
      </c>
      <c r="Q2" s="25">
        <f>P2/P4</f>
        <v>0.21455774153871024</v>
      </c>
      <c r="R2" s="19">
        <f>P2/B$16</f>
        <v>0.12170429547296514</v>
      </c>
    </row>
    <row r="3" spans="1:18" x14ac:dyDescent="0.2">
      <c r="A3" t="s">
        <v>12</v>
      </c>
      <c r="B3" s="14">
        <v>6</v>
      </c>
      <c r="C3" s="17">
        <f t="shared" si="0"/>
        <v>8.3333333333333329E-2</v>
      </c>
      <c r="D3" s="44">
        <v>47250000000</v>
      </c>
      <c r="E3" s="17">
        <f t="shared" si="1"/>
        <v>5.4706495310871829E-2</v>
      </c>
      <c r="F3" s="18">
        <f t="shared" si="2"/>
        <v>9.6444435554093183E-2</v>
      </c>
      <c r="G3" s="4" t="s">
        <v>5</v>
      </c>
      <c r="H3" s="53">
        <v>38</v>
      </c>
      <c r="I3" s="17">
        <f>H3/B$14</f>
        <v>0.52777777777777779</v>
      </c>
      <c r="J3" s="44">
        <v>401589400000</v>
      </c>
      <c r="K3" s="25">
        <f>J3/J4</f>
        <v>0.81970503719591425</v>
      </c>
      <c r="L3" s="19">
        <f>J3/B$16</f>
        <v>0.46496399212689593</v>
      </c>
      <c r="M3" s="4" t="s">
        <v>175</v>
      </c>
      <c r="N3" s="14">
        <v>37</v>
      </c>
      <c r="O3" s="17">
        <f>N3/B$14</f>
        <v>0.51388888888888884</v>
      </c>
      <c r="P3" s="44">
        <v>384803400000</v>
      </c>
      <c r="Q3" s="25">
        <f>P3/P4</f>
        <v>0.78544225846128979</v>
      </c>
      <c r="R3" s="19">
        <f>P3/B$16</f>
        <v>0.44552900312608545</v>
      </c>
    </row>
    <row r="4" spans="1:18" x14ac:dyDescent="0.2">
      <c r="A4" t="s">
        <v>149</v>
      </c>
      <c r="B4" s="14">
        <v>1</v>
      </c>
      <c r="C4" s="17">
        <f t="shared" si="0"/>
        <v>1.3888888888888888E-2</v>
      </c>
      <c r="D4" s="44">
        <v>150000000</v>
      </c>
      <c r="E4" s="48">
        <f t="shared" si="1"/>
        <v>1.7367141368530739E-4</v>
      </c>
      <c r="F4" s="18">
        <f t="shared" si="2"/>
        <v>3.0617281128283552E-4</v>
      </c>
      <c r="G4" s="14"/>
      <c r="H4" s="53"/>
      <c r="I4" s="17"/>
      <c r="J4" s="47">
        <f>SUM(J2:J3)</f>
        <v>489919400000</v>
      </c>
      <c r="K4" s="57">
        <f>SUM(K2:K3)</f>
        <v>1</v>
      </c>
      <c r="L4" s="19"/>
      <c r="M4" s="14"/>
      <c r="N4" s="14"/>
      <c r="O4" s="17"/>
      <c r="P4" s="47">
        <f>SUM(P2:P3)</f>
        <v>489919400000</v>
      </c>
      <c r="Q4" s="57">
        <f>SUM(Q2:Q3)</f>
        <v>1</v>
      </c>
      <c r="R4" s="20"/>
    </row>
    <row r="5" spans="1:18" x14ac:dyDescent="0.2">
      <c r="A5" t="s">
        <v>152</v>
      </c>
      <c r="B5" s="14">
        <v>1</v>
      </c>
      <c r="C5" s="17">
        <f t="shared" si="0"/>
        <v>1.3888888888888888E-2</v>
      </c>
      <c r="D5" s="44">
        <v>75000000</v>
      </c>
      <c r="E5" s="48">
        <f t="shared" si="1"/>
        <v>8.6835706842653695E-5</v>
      </c>
      <c r="F5" s="18">
        <f t="shared" si="2"/>
        <v>1.5308640564141776E-4</v>
      </c>
      <c r="I5" s="17"/>
      <c r="L5" s="16"/>
      <c r="R5" s="16"/>
    </row>
    <row r="6" spans="1:18" x14ac:dyDescent="0.2">
      <c r="A6" t="s">
        <v>21</v>
      </c>
      <c r="B6" s="14">
        <v>1</v>
      </c>
      <c r="C6" s="17">
        <f t="shared" si="0"/>
        <v>1.3888888888888888E-2</v>
      </c>
      <c r="D6" s="44">
        <v>1000000000</v>
      </c>
      <c r="E6" s="48">
        <f t="shared" si="1"/>
        <v>1.157809424568716E-3</v>
      </c>
      <c r="F6" s="18">
        <f t="shared" si="2"/>
        <v>2.0411520752189032E-3</v>
      </c>
      <c r="I6" s="17"/>
      <c r="L6" s="16"/>
      <c r="R6" s="16"/>
    </row>
    <row r="7" spans="1:18" x14ac:dyDescent="0.2">
      <c r="A7" t="s">
        <v>24</v>
      </c>
      <c r="B7" s="14">
        <v>21</v>
      </c>
      <c r="C7" s="17">
        <f t="shared" si="0"/>
        <v>0.29166666666666669</v>
      </c>
      <c r="D7" s="44">
        <v>26035000000</v>
      </c>
      <c r="E7" s="17">
        <f t="shared" si="1"/>
        <v>3.0143568368646522E-2</v>
      </c>
      <c r="F7" s="18">
        <f t="shared" si="2"/>
        <v>5.314139427832415E-2</v>
      </c>
      <c r="I7" s="17"/>
      <c r="L7" s="16"/>
      <c r="R7" s="16"/>
    </row>
    <row r="8" spans="1:18" x14ac:dyDescent="0.2">
      <c r="A8" t="s">
        <v>176</v>
      </c>
      <c r="B8" s="14">
        <v>1</v>
      </c>
      <c r="C8" s="17">
        <f t="shared" si="0"/>
        <v>1.3888888888888888E-2</v>
      </c>
      <c r="D8" s="44">
        <v>7100000000</v>
      </c>
      <c r="E8" s="17">
        <f t="shared" si="1"/>
        <v>8.2204469144378841E-3</v>
      </c>
      <c r="F8" s="18">
        <f t="shared" si="2"/>
        <v>1.4492179734054214E-2</v>
      </c>
      <c r="I8" s="17"/>
      <c r="L8" s="16"/>
      <c r="R8" s="16"/>
    </row>
    <row r="9" spans="1:18" x14ac:dyDescent="0.2">
      <c r="A9" t="s">
        <v>64</v>
      </c>
      <c r="B9" s="14">
        <v>25</v>
      </c>
      <c r="C9" s="17">
        <f t="shared" si="0"/>
        <v>0.34722222222222221</v>
      </c>
      <c r="D9" s="44">
        <v>352129400000</v>
      </c>
      <c r="E9" s="17">
        <f t="shared" si="1"/>
        <v>0.40769873798772721</v>
      </c>
      <c r="F9" s="18">
        <f t="shared" si="2"/>
        <v>0.71874965555558734</v>
      </c>
      <c r="I9" s="17"/>
      <c r="L9" s="16"/>
      <c r="R9" s="16"/>
    </row>
    <row r="10" spans="1:18" x14ac:dyDescent="0.2">
      <c r="A10" t="s">
        <v>101</v>
      </c>
      <c r="B10" s="14">
        <v>11</v>
      </c>
      <c r="C10" s="17">
        <f t="shared" si="0"/>
        <v>0.15277777777777779</v>
      </c>
      <c r="D10" s="44">
        <v>50320000000</v>
      </c>
      <c r="E10" s="17">
        <f t="shared" si="1"/>
        <v>5.8260970244297786E-2</v>
      </c>
      <c r="F10" s="18">
        <f t="shared" si="2"/>
        <v>0.10271077242501522</v>
      </c>
      <c r="I10" s="17"/>
      <c r="L10" s="16"/>
      <c r="R10" s="16"/>
    </row>
    <row r="11" spans="1:18" ht="30.75" customHeight="1" x14ac:dyDescent="0.2">
      <c r="A11" s="1" t="s">
        <v>125</v>
      </c>
      <c r="B11" s="14">
        <v>2</v>
      </c>
      <c r="C11" s="17">
        <f t="shared" si="0"/>
        <v>2.7777777777777776E-2</v>
      </c>
      <c r="D11" s="41">
        <v>4530000000</v>
      </c>
      <c r="E11" s="17">
        <f t="shared" si="1"/>
        <v>5.2448766932962831E-3</v>
      </c>
      <c r="F11" s="18">
        <f t="shared" si="2"/>
        <v>9.2464189007416316E-3</v>
      </c>
      <c r="I11" s="17"/>
      <c r="L11" s="16"/>
      <c r="R11" s="16"/>
    </row>
    <row r="12" spans="1:18" ht="32" x14ac:dyDescent="0.2">
      <c r="A12" s="1" t="s">
        <v>155</v>
      </c>
      <c r="B12" s="14">
        <v>1</v>
      </c>
      <c r="C12" s="17">
        <f t="shared" si="0"/>
        <v>1.3888888888888888E-2</v>
      </c>
      <c r="D12" s="44">
        <v>150000000</v>
      </c>
      <c r="E12" s="48">
        <f t="shared" si="1"/>
        <v>1.7367141368530739E-4</v>
      </c>
      <c r="F12" s="18">
        <f t="shared" si="2"/>
        <v>3.0617281128283552E-4</v>
      </c>
      <c r="I12" s="17"/>
      <c r="L12" s="16"/>
      <c r="R12" s="16"/>
    </row>
    <row r="13" spans="1:18" x14ac:dyDescent="0.2">
      <c r="A13" t="s">
        <v>122</v>
      </c>
      <c r="B13" s="14">
        <v>1</v>
      </c>
      <c r="C13" s="17">
        <f t="shared" si="0"/>
        <v>1.3888888888888888E-2</v>
      </c>
      <c r="D13" s="44">
        <v>180000000</v>
      </c>
      <c r="E13" s="50">
        <f t="shared" si="1"/>
        <v>2.0840569642236888E-4</v>
      </c>
      <c r="F13" s="52">
        <f t="shared" si="2"/>
        <v>3.6740737353940263E-4</v>
      </c>
      <c r="I13" s="17"/>
      <c r="L13" s="16"/>
      <c r="R13" s="16"/>
    </row>
    <row r="14" spans="1:18" x14ac:dyDescent="0.2">
      <c r="A14" s="15" t="s">
        <v>177</v>
      </c>
      <c r="B14" s="56">
        <v>72</v>
      </c>
      <c r="C14" s="42"/>
      <c r="D14" s="46">
        <f>SUM(D2:D13)</f>
        <v>489919400000</v>
      </c>
      <c r="E14" s="17">
        <f t="shared" si="1"/>
        <v>0.56723329859905058</v>
      </c>
      <c r="F14" s="18">
        <f t="shared" si="2"/>
        <v>1</v>
      </c>
      <c r="G14" s="15"/>
      <c r="H14" s="54"/>
      <c r="I14" s="42"/>
      <c r="J14" s="15"/>
      <c r="K14" s="15"/>
      <c r="L14" s="15"/>
      <c r="M14" s="15"/>
      <c r="N14" s="15"/>
      <c r="O14" s="15"/>
      <c r="P14" s="15"/>
      <c r="Q14" s="15"/>
      <c r="R14" s="15"/>
    </row>
    <row r="15" spans="1:18" x14ac:dyDescent="0.2">
      <c r="A15" t="s">
        <v>178</v>
      </c>
      <c r="B15" s="45">
        <f>SUM(D2:D13)</f>
        <v>489919400000</v>
      </c>
      <c r="H15" s="53"/>
      <c r="I15" s="17"/>
      <c r="J15" s="14"/>
      <c r="K15" s="14"/>
    </row>
    <row r="16" spans="1:18" x14ac:dyDescent="0.2">
      <c r="A16" s="4" t="s">
        <v>179</v>
      </c>
      <c r="B16" s="9">
        <f>863.7*1000000000</f>
        <v>863700000000</v>
      </c>
      <c r="H16" s="53"/>
      <c r="I16" s="17"/>
      <c r="J16" s="14"/>
      <c r="K16" s="14"/>
    </row>
    <row r="17" spans="1:11" x14ac:dyDescent="0.2">
      <c r="A17" t="s">
        <v>180</v>
      </c>
      <c r="B17" s="43">
        <v>404</v>
      </c>
      <c r="H17" s="55"/>
      <c r="I17" s="17"/>
      <c r="J17" s="14"/>
      <c r="K17" s="14"/>
    </row>
    <row r="18" spans="1:11" x14ac:dyDescent="0.2">
      <c r="H18" s="53"/>
    </row>
    <row r="19" spans="1:11" x14ac:dyDescent="0.2">
      <c r="C19" s="13">
        <f>B14/B17</f>
        <v>0.17821782178217821</v>
      </c>
      <c r="H19" s="5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69652-CA73-4119-9DD3-3439754CCA2E}">
  <dimension ref="A1:B3"/>
  <sheetViews>
    <sheetView workbookViewId="0">
      <selection activeCell="B13" sqref="B13"/>
    </sheetView>
  </sheetViews>
  <sheetFormatPr baseColWidth="10" defaultColWidth="8.83203125" defaultRowHeight="15" x14ac:dyDescent="0.2"/>
  <cols>
    <col min="1" max="1" width="33.5" customWidth="1"/>
    <col min="2" max="2" width="58.33203125" style="1" customWidth="1"/>
  </cols>
  <sheetData>
    <row r="1" spans="1:2" ht="30" customHeight="1" x14ac:dyDescent="0.2">
      <c r="A1" s="59" t="s">
        <v>181</v>
      </c>
      <c r="B1" s="59"/>
    </row>
    <row r="2" spans="1:2" x14ac:dyDescent="0.2">
      <c r="A2" s="4"/>
      <c r="B2" s="4"/>
    </row>
    <row r="3" spans="1:2" ht="45" customHeight="1" x14ac:dyDescent="0.2">
      <c r="A3" s="59" t="s">
        <v>182</v>
      </c>
      <c r="B3" s="59"/>
    </row>
  </sheetData>
  <mergeCells count="2">
    <mergeCell ref="A1:B1"/>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8E69D470B69458E1B5C468DCCABCC" ma:contentTypeVersion="19" ma:contentTypeDescription="Create a new document." ma:contentTypeScope="" ma:versionID="ecfd4018ec92ba03535e9b006e6b54cb">
  <xsd:schema xmlns:xsd="http://www.w3.org/2001/XMLSchema" xmlns:xs="http://www.w3.org/2001/XMLSchema" xmlns:p="http://schemas.microsoft.com/office/2006/metadata/properties" xmlns:ns2="844752df-dcf8-4753-8c13-333afaaba260" xmlns:ns3="8bdebe45-587c-4cf0-9ae0-93c028cb9196" targetNamespace="http://schemas.microsoft.com/office/2006/metadata/properties" ma:root="true" ma:fieldsID="52971a3d2eee3b0aee33d26bb23f48a0" ns2:_="" ns3:_="">
    <xsd:import namespace="844752df-dcf8-4753-8c13-333afaaba260"/>
    <xsd:import namespace="8bdebe45-587c-4cf0-9ae0-93c028cb9196"/>
    <xsd:element name="properties">
      <xsd:complexType>
        <xsd:sequence>
          <xsd:element name="documentManagement">
            <xsd:complexType>
              <xsd:all>
                <xsd:element ref="ns2:Zotero"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keep"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752df-dcf8-4753-8c13-333afaaba260" elementFormDefault="qualified">
    <xsd:import namespace="http://schemas.microsoft.com/office/2006/documentManagement/types"/>
    <xsd:import namespace="http://schemas.microsoft.com/office/infopath/2007/PartnerControls"/>
    <xsd:element name="Zotero" ma:index="2" nillable="true" ma:displayName="Zotero" ma:default="1" ma:format="Dropdown" ma:internalName="Zotero"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hidden="true" ma:internalName="MediaServiceKeyPoints" ma:readOnly="true">
      <xsd:simpleType>
        <xsd:restriction base="dms:Note"/>
      </xsd:simpleType>
    </xsd:element>
    <xsd:element name="MediaServiceOCR" ma:index="15" nillable="true" ma:displayName="Extracted Text" ma:hidden="true" ma:internalName="MediaServiceOCR"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keep" ma:index="19" nillable="true" ma:displayName="keep" ma:default="1" ma:format="Dropdown" ma:hidden="true" ma:internalName="keep" ma:readOnly="false">
      <xsd:simpleType>
        <xsd:restriction base="dms:Boolea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debe45-587c-4cf0-9ae0-93c028cb9196"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ee61398-f9b3-42a9-951f-c5bbb527a980}" ma:internalName="TaxCatchAll" ma:showField="CatchAllData" ma:web="8bdebe45-587c-4cf0-9ae0-93c028cb9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eep xmlns="844752df-dcf8-4753-8c13-333afaaba260">true</keep>
    <Zotero xmlns="844752df-dcf8-4753-8c13-333afaaba260">true</Zotero>
    <TaxCatchAll xmlns="8bdebe45-587c-4cf0-9ae0-93c028cb9196" xsi:nil="true"/>
    <lcf76f155ced4ddcb4097134ff3c332f xmlns="844752df-dcf8-4753-8c13-333afaaba2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914932-32B0-4C55-9EA2-D730499CD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752df-dcf8-4753-8c13-333afaaba260"/>
    <ds:schemaRef ds:uri="8bdebe45-587c-4cf0-9ae0-93c028cb91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C0409E-4232-4E0E-9819-E2E975F908D8}">
  <ds:schemaRefs>
    <ds:schemaRef ds:uri="http://purl.org/dc/terms/"/>
    <ds:schemaRef ds:uri="8bdebe45-587c-4cf0-9ae0-93c028cb9196"/>
    <ds:schemaRef ds:uri="844752df-dcf8-4753-8c13-333afaaba260"/>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31E94DD-6359-4874-8799-05D0440B46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Final List January 2023</vt:lpstr>
      <vt:lpstr>Summary Stats </vt:lpstr>
      <vt:lpstr>Documentation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Felix Laniyan</dc:creator>
  <cp:keywords/>
  <dc:description/>
  <cp:lastModifiedBy>Carie Muscatello</cp:lastModifiedBy>
  <cp:revision/>
  <dcterms:created xsi:type="dcterms:W3CDTF">2022-11-01T16:22:01Z</dcterms:created>
  <dcterms:modified xsi:type="dcterms:W3CDTF">2023-01-18T21:21:42Z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0x0101003F18E69D470B69458E1B5C468DCCABCC</vt:lpwstr>
  </property>
  <property fmtid="{D5CDD505-2E9C-101B-9397-08002B2CF9AE}" pid="3" name="MediaServiceImageTags">
    <vt:lpwstr/>
  </property>
</Properties>
</file>