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  <Override PartName="/xl/charts/style10.xml" ContentType="application/vnd.ms-office.chartstyle+xml"/>
  <Override PartName="/xl/charts/colors10.xml" ContentType="application/vnd.ms-office.chartcolorstyle+xml"/>
  <Override PartName="/xl/charts/style11.xml" ContentType="application/vnd.ms-office.chartstyle+xml"/>
  <Override PartName="/xl/charts/colors11.xml" ContentType="application/vnd.ms-office.chartcolorstyle+xml"/>
  <Override PartName="/xl/charts/style12.xml" ContentType="application/vnd.ms-office.chartstyle+xml"/>
  <Override PartName="/xl/charts/colors12.xml" ContentType="application/vnd.ms-office.chartcolorstyle+xml"/>
  <Override PartName="/xl/charts/style13.xml" ContentType="application/vnd.ms-office.chartstyle+xml"/>
  <Override PartName="/xl/charts/colors13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13720" windowHeight="8900" firstSheet="7" activeTab="7"/>
  </bookViews>
  <sheets>
    <sheet name="Figure1&amp;Table1" sheetId="6" r:id="rId1"/>
    <sheet name="Table 2" sheetId="1" r:id="rId2"/>
    <sheet name="Table 3" sheetId="14" r:id="rId3"/>
    <sheet name="Table 4" sheetId="15" r:id="rId4"/>
    <sheet name="Table 5" sheetId="2" r:id="rId5"/>
    <sheet name="Table 6" sheetId="7" r:id="rId6"/>
    <sheet name="Table 7" sheetId="16" r:id="rId7"/>
    <sheet name="Figure 2&amp;4" sheetId="3" r:id="rId8"/>
    <sheet name="Figure 3" sheetId="17" r:id="rId9"/>
    <sheet name="ApFigure1" sheetId="9" r:id="rId10"/>
    <sheet name="ApTable1" sheetId="11" r:id="rId11"/>
    <sheet name="ApTable2" sheetId="10" r:id="rId12"/>
    <sheet name="ApTable3" sheetId="12" r:id="rId13"/>
    <sheet name="ApTable4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9">ApFigure1!$B$5:$I$42</definedName>
    <definedName name="_xlnm.Print_Area" localSheetId="7">'Figure 2&amp;4'!$A$70:$L$80</definedName>
    <definedName name="_xlnm.Print_Area" localSheetId="0">'Figure1&amp;Table1'!$B$1:$O$40</definedName>
    <definedName name="_xlnm.Print_Area" localSheetId="1">'Table 2'!$A$1:$F$28</definedName>
    <definedName name="_xlnm.Print_Area" localSheetId="4">'Table 5'!$A$1:$R$28</definedName>
    <definedName name="_xlnm.Print_Area" localSheetId="5">'Table 6'!$A$1:$R$24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" i="16" l="1"/>
  <c r="S11" i="16"/>
  <c r="R11" i="16"/>
  <c r="T10" i="16"/>
  <c r="S10" i="16"/>
  <c r="R10" i="16"/>
  <c r="T11" i="15"/>
  <c r="S11" i="15"/>
  <c r="R11" i="15"/>
  <c r="T10" i="15"/>
  <c r="S10" i="15"/>
  <c r="R10" i="15"/>
  <c r="U10" i="7"/>
  <c r="T10" i="7"/>
  <c r="S10" i="7"/>
  <c r="T9" i="7"/>
  <c r="S9" i="7"/>
  <c r="X11" i="2"/>
  <c r="W11" i="2"/>
  <c r="X10" i="2"/>
  <c r="W10" i="2"/>
  <c r="P17" i="14"/>
  <c r="P16" i="14"/>
  <c r="V11" i="2"/>
  <c r="V10" i="2"/>
  <c r="O17" i="14"/>
  <c r="O16" i="14"/>
  <c r="R41" i="1"/>
  <c r="O12" i="1"/>
  <c r="O11" i="1"/>
  <c r="U9" i="7"/>
  <c r="C65" i="16"/>
  <c r="C52" i="16"/>
  <c r="B65" i="16"/>
  <c r="O25" i="16"/>
  <c r="B52" i="16"/>
  <c r="U63" i="16"/>
  <c r="O22" i="16"/>
  <c r="S63" i="16"/>
  <c r="O20" i="16"/>
  <c r="Q63" i="16"/>
  <c r="O14" i="16"/>
  <c r="O63" i="16"/>
  <c r="O18" i="16"/>
  <c r="L63" i="16"/>
  <c r="O16" i="16"/>
  <c r="J63" i="16"/>
  <c r="O10" i="16"/>
  <c r="G63" i="16"/>
  <c r="O8" i="16"/>
  <c r="E63" i="16"/>
  <c r="V62" i="16"/>
  <c r="U62" i="16"/>
  <c r="T62" i="16"/>
  <c r="S62" i="16"/>
  <c r="R62" i="16"/>
  <c r="Q62" i="16"/>
  <c r="P62" i="16"/>
  <c r="O62" i="16"/>
  <c r="M62" i="16"/>
  <c r="L62" i="16"/>
  <c r="K62" i="16"/>
  <c r="J62" i="16"/>
  <c r="T7" i="16"/>
  <c r="T15" i="16"/>
  <c r="H62" i="16"/>
  <c r="G62" i="16"/>
  <c r="F62" i="16"/>
  <c r="E62" i="16"/>
  <c r="C62" i="16"/>
  <c r="O24" i="16"/>
  <c r="B62" i="16"/>
  <c r="O23" i="16"/>
  <c r="U50" i="16"/>
  <c r="J22" i="16"/>
  <c r="S50" i="16"/>
  <c r="J20" i="16"/>
  <c r="Q50" i="16"/>
  <c r="J14" i="16"/>
  <c r="O50" i="16"/>
  <c r="J18" i="16"/>
  <c r="L50" i="16"/>
  <c r="J16" i="16"/>
  <c r="J50" i="16"/>
  <c r="J10" i="16"/>
  <c r="G50" i="16"/>
  <c r="J8" i="16"/>
  <c r="E50" i="16"/>
  <c r="V49" i="16"/>
  <c r="U49" i="16"/>
  <c r="T49" i="16"/>
  <c r="S49" i="16"/>
  <c r="R49" i="16"/>
  <c r="Q49" i="16"/>
  <c r="P49" i="16"/>
  <c r="O49" i="16"/>
  <c r="M49" i="16"/>
  <c r="L49" i="16"/>
  <c r="K49" i="16"/>
  <c r="J49" i="16"/>
  <c r="H49" i="16"/>
  <c r="G49" i="16"/>
  <c r="F49" i="16"/>
  <c r="E49" i="16"/>
  <c r="C49" i="16"/>
  <c r="J24" i="16"/>
  <c r="B49" i="16"/>
  <c r="J23" i="16"/>
  <c r="U39" i="16"/>
  <c r="E22" i="16"/>
  <c r="S39" i="16"/>
  <c r="E20" i="16"/>
  <c r="Q39" i="16"/>
  <c r="E14" i="16"/>
  <c r="O39" i="16"/>
  <c r="E18" i="16"/>
  <c r="L39" i="16"/>
  <c r="E16" i="16"/>
  <c r="J39" i="16"/>
  <c r="E10" i="16"/>
  <c r="G39" i="16"/>
  <c r="E8" i="16"/>
  <c r="E39" i="16"/>
  <c r="V38" i="16"/>
  <c r="U38" i="16"/>
  <c r="T38" i="16"/>
  <c r="S38" i="16"/>
  <c r="R38" i="16"/>
  <c r="Q38" i="16"/>
  <c r="P38" i="16"/>
  <c r="O38" i="16"/>
  <c r="M38" i="16"/>
  <c r="L38" i="16"/>
  <c r="E15" i="16"/>
  <c r="K38" i="16"/>
  <c r="J38" i="16"/>
  <c r="H38" i="16"/>
  <c r="G38" i="16"/>
  <c r="E7" i="16"/>
  <c r="F38" i="16"/>
  <c r="E38" i="16"/>
  <c r="C38" i="16"/>
  <c r="E24" i="16"/>
  <c r="B38" i="16"/>
  <c r="E23" i="16"/>
  <c r="W65" i="15"/>
  <c r="O22" i="15"/>
  <c r="U65" i="15"/>
  <c r="O16" i="15"/>
  <c r="S65" i="15"/>
  <c r="O14" i="15"/>
  <c r="Q65" i="15"/>
  <c r="O20" i="15"/>
  <c r="O65" i="15"/>
  <c r="O18" i="15"/>
  <c r="L65" i="15"/>
  <c r="O12" i="15"/>
  <c r="J65" i="15"/>
  <c r="O8" i="15"/>
  <c r="G65" i="15"/>
  <c r="O10" i="15"/>
  <c r="E65" i="15"/>
  <c r="O24" i="15"/>
  <c r="X64" i="15"/>
  <c r="W64" i="15"/>
  <c r="V64" i="15"/>
  <c r="U64" i="15"/>
  <c r="T64" i="15"/>
  <c r="S64" i="15"/>
  <c r="R64" i="15"/>
  <c r="Q64" i="15"/>
  <c r="P64" i="15"/>
  <c r="O64" i="15"/>
  <c r="M64" i="15"/>
  <c r="L64" i="15"/>
  <c r="K64" i="15"/>
  <c r="J64" i="15"/>
  <c r="H64" i="15"/>
  <c r="G64" i="15"/>
  <c r="F64" i="15"/>
  <c r="E64" i="15"/>
  <c r="C64" i="15"/>
  <c r="O26" i="15"/>
  <c r="B64" i="15"/>
  <c r="O25" i="15"/>
  <c r="B67" i="15"/>
  <c r="C67" i="15"/>
  <c r="C54" i="15"/>
  <c r="B54" i="15"/>
  <c r="W52" i="15"/>
  <c r="J22" i="15"/>
  <c r="U52" i="15"/>
  <c r="J16" i="15"/>
  <c r="S52" i="15"/>
  <c r="J14" i="15"/>
  <c r="Q52" i="15"/>
  <c r="J20" i="15"/>
  <c r="O52" i="15"/>
  <c r="J18" i="15"/>
  <c r="L52" i="15"/>
  <c r="J12" i="15"/>
  <c r="J52" i="15"/>
  <c r="J8" i="15"/>
  <c r="G52" i="15"/>
  <c r="J10" i="15"/>
  <c r="E52" i="15"/>
  <c r="J24" i="15"/>
  <c r="X51" i="15"/>
  <c r="W51" i="15"/>
  <c r="V51" i="15"/>
  <c r="U51" i="15"/>
  <c r="T51" i="15"/>
  <c r="S51" i="15"/>
  <c r="J13" i="15"/>
  <c r="R51" i="15"/>
  <c r="Q51" i="15"/>
  <c r="P51" i="15"/>
  <c r="O51" i="15"/>
  <c r="M51" i="15"/>
  <c r="L51" i="15"/>
  <c r="S7" i="15"/>
  <c r="S15" i="15"/>
  <c r="K51" i="15"/>
  <c r="J51" i="15"/>
  <c r="J7" i="15"/>
  <c r="H51" i="15"/>
  <c r="G51" i="15"/>
  <c r="J9" i="15"/>
  <c r="F51" i="15"/>
  <c r="E51" i="15"/>
  <c r="C51" i="15"/>
  <c r="J26" i="15"/>
  <c r="B51" i="15"/>
  <c r="J25" i="15"/>
  <c r="W41" i="15"/>
  <c r="E22" i="15"/>
  <c r="U41" i="15"/>
  <c r="E16" i="15"/>
  <c r="S41" i="15"/>
  <c r="E14" i="15"/>
  <c r="Q41" i="15"/>
  <c r="E20" i="15"/>
  <c r="O41" i="15"/>
  <c r="E18" i="15"/>
  <c r="L41" i="15"/>
  <c r="E12" i="15"/>
  <c r="J41" i="15"/>
  <c r="E8" i="15"/>
  <c r="G41" i="15"/>
  <c r="E10" i="15"/>
  <c r="E41" i="15"/>
  <c r="E24" i="15"/>
  <c r="X40" i="15"/>
  <c r="W40" i="15"/>
  <c r="V40" i="15"/>
  <c r="U40" i="15"/>
  <c r="T40" i="15"/>
  <c r="S40" i="15"/>
  <c r="R40" i="15"/>
  <c r="Q40" i="15"/>
  <c r="P40" i="15"/>
  <c r="O40" i="15"/>
  <c r="M40" i="15"/>
  <c r="L40" i="15"/>
  <c r="K40" i="15"/>
  <c r="J40" i="15"/>
  <c r="H40" i="15"/>
  <c r="G40" i="15"/>
  <c r="F40" i="15"/>
  <c r="E40" i="15"/>
  <c r="C40" i="15"/>
  <c r="E26" i="15"/>
  <c r="B40" i="15"/>
  <c r="E25" i="15"/>
  <c r="C65" i="7"/>
  <c r="B65" i="7"/>
  <c r="B51" i="7"/>
  <c r="B52" i="7"/>
  <c r="C52" i="7"/>
  <c r="U63" i="7"/>
  <c r="O20" i="7"/>
  <c r="S63" i="7"/>
  <c r="O16" i="7"/>
  <c r="Q63" i="7"/>
  <c r="O18" i="7"/>
  <c r="L63" i="7"/>
  <c r="O12" i="7"/>
  <c r="J63" i="7"/>
  <c r="O10" i="7"/>
  <c r="G63" i="7"/>
  <c r="O8" i="7"/>
  <c r="E63" i="7"/>
  <c r="O22" i="7"/>
  <c r="V62" i="7"/>
  <c r="U62" i="7"/>
  <c r="T62" i="7"/>
  <c r="S62" i="7"/>
  <c r="R62" i="7"/>
  <c r="Q62" i="7"/>
  <c r="M62" i="7"/>
  <c r="L62" i="7"/>
  <c r="K62" i="7"/>
  <c r="J62" i="7"/>
  <c r="H62" i="7"/>
  <c r="G62" i="7"/>
  <c r="F62" i="7"/>
  <c r="E62" i="7"/>
  <c r="C62" i="7"/>
  <c r="O24" i="7"/>
  <c r="B62" i="7"/>
  <c r="O23" i="7"/>
  <c r="U50" i="7"/>
  <c r="J20" i="7"/>
  <c r="S50" i="7"/>
  <c r="J16" i="7"/>
  <c r="Q50" i="7"/>
  <c r="J18" i="7"/>
  <c r="L50" i="7"/>
  <c r="J12" i="7"/>
  <c r="J50" i="7"/>
  <c r="J10" i="7"/>
  <c r="G50" i="7"/>
  <c r="J8" i="7"/>
  <c r="E50" i="7"/>
  <c r="J22" i="7"/>
  <c r="V49" i="7"/>
  <c r="U49" i="7"/>
  <c r="T49" i="7"/>
  <c r="S49" i="7"/>
  <c r="R49" i="7"/>
  <c r="Q49" i="7"/>
  <c r="M49" i="7"/>
  <c r="L49" i="7"/>
  <c r="T6" i="7"/>
  <c r="K49" i="7"/>
  <c r="J49" i="7"/>
  <c r="H49" i="7"/>
  <c r="G49" i="7"/>
  <c r="F49" i="7"/>
  <c r="E49" i="7"/>
  <c r="C49" i="7"/>
  <c r="J24" i="7"/>
  <c r="B49" i="7"/>
  <c r="J23" i="7"/>
  <c r="U39" i="7"/>
  <c r="E20" i="7"/>
  <c r="S39" i="7"/>
  <c r="E16" i="7"/>
  <c r="Q39" i="7"/>
  <c r="E18" i="7"/>
  <c r="L39" i="7"/>
  <c r="E12" i="7"/>
  <c r="J39" i="7"/>
  <c r="E10" i="7"/>
  <c r="G39" i="7"/>
  <c r="E8" i="7"/>
  <c r="E39" i="7"/>
  <c r="E22" i="7"/>
  <c r="V38" i="7"/>
  <c r="U38" i="7"/>
  <c r="T38" i="7"/>
  <c r="S38" i="7"/>
  <c r="R38" i="7"/>
  <c r="Q38" i="7"/>
  <c r="M38" i="7"/>
  <c r="L38" i="7"/>
  <c r="S6" i="7"/>
  <c r="K38" i="7"/>
  <c r="J38" i="7"/>
  <c r="E9" i="7"/>
  <c r="H38" i="7"/>
  <c r="G38" i="7"/>
  <c r="F38" i="7"/>
  <c r="E38" i="7"/>
  <c r="C38" i="7"/>
  <c r="E24" i="7"/>
  <c r="B38" i="7"/>
  <c r="E23" i="7"/>
  <c r="C75" i="2"/>
  <c r="B75" i="2"/>
  <c r="U73" i="2"/>
  <c r="R24" i="2"/>
  <c r="S73" i="2"/>
  <c r="R18" i="2"/>
  <c r="P73" i="2"/>
  <c r="R22" i="2"/>
  <c r="N73" i="2"/>
  <c r="R20" i="2"/>
  <c r="L73" i="2"/>
  <c r="R12" i="2"/>
  <c r="I73" i="2"/>
  <c r="R10" i="2"/>
  <c r="G73" i="2"/>
  <c r="R8" i="2"/>
  <c r="D73" i="2"/>
  <c r="R26" i="2"/>
  <c r="V72" i="2"/>
  <c r="U72" i="2"/>
  <c r="T72" i="2"/>
  <c r="S72" i="2"/>
  <c r="R72" i="2"/>
  <c r="P72" i="2"/>
  <c r="O72" i="2"/>
  <c r="N72" i="2"/>
  <c r="M72" i="2"/>
  <c r="L72" i="2"/>
  <c r="J72" i="2"/>
  <c r="I72" i="2"/>
  <c r="H72" i="2"/>
  <c r="G72" i="2"/>
  <c r="D72" i="2"/>
  <c r="R25" i="2"/>
  <c r="C72" i="2"/>
  <c r="R28" i="2"/>
  <c r="B72" i="2"/>
  <c r="R27" i="2"/>
  <c r="C60" i="2"/>
  <c r="B60" i="2"/>
  <c r="U58" i="2"/>
  <c r="L24" i="2"/>
  <c r="S58" i="2"/>
  <c r="L18" i="2"/>
  <c r="P58" i="2"/>
  <c r="L22" i="2"/>
  <c r="N58" i="2"/>
  <c r="L20" i="2"/>
  <c r="L58" i="2"/>
  <c r="L12" i="2"/>
  <c r="I58" i="2"/>
  <c r="L10" i="2"/>
  <c r="G58" i="2"/>
  <c r="L8" i="2"/>
  <c r="D58" i="2"/>
  <c r="L26" i="2"/>
  <c r="V57" i="2"/>
  <c r="U57" i="2"/>
  <c r="T57" i="2"/>
  <c r="S57" i="2"/>
  <c r="R57" i="2"/>
  <c r="P57" i="2"/>
  <c r="O57" i="2"/>
  <c r="N57" i="2"/>
  <c r="M57" i="2"/>
  <c r="L57" i="2"/>
  <c r="W7" i="2"/>
  <c r="J57" i="2"/>
  <c r="I57" i="2"/>
  <c r="H57" i="2"/>
  <c r="G57" i="2"/>
  <c r="D57" i="2"/>
  <c r="L25" i="2"/>
  <c r="C57" i="2"/>
  <c r="L28" i="2"/>
  <c r="B57" i="2"/>
  <c r="L27" i="2"/>
  <c r="U45" i="2"/>
  <c r="F24" i="2"/>
  <c r="S45" i="2"/>
  <c r="F18" i="2"/>
  <c r="P45" i="2"/>
  <c r="F22" i="2"/>
  <c r="N45" i="2"/>
  <c r="F20" i="2"/>
  <c r="L45" i="2"/>
  <c r="F12" i="2"/>
  <c r="I45" i="2"/>
  <c r="F10" i="2"/>
  <c r="G45" i="2"/>
  <c r="F8" i="2"/>
  <c r="D45" i="2"/>
  <c r="F26" i="2"/>
  <c r="U44" i="2"/>
  <c r="F23" i="2"/>
  <c r="T44" i="2"/>
  <c r="S44" i="2"/>
  <c r="R44" i="2"/>
  <c r="P44" i="2"/>
  <c r="O44" i="2"/>
  <c r="N44" i="2"/>
  <c r="M44" i="2"/>
  <c r="L44" i="2"/>
  <c r="V7" i="2"/>
  <c r="J44" i="2"/>
  <c r="I44" i="2"/>
  <c r="H44" i="2"/>
  <c r="G44" i="2"/>
  <c r="D44" i="2"/>
  <c r="F25" i="2"/>
  <c r="C44" i="2"/>
  <c r="F28" i="2"/>
  <c r="B44" i="2"/>
  <c r="F27" i="2"/>
  <c r="B62" i="14"/>
  <c r="C62" i="14"/>
  <c r="C47" i="14"/>
  <c r="B47" i="14"/>
  <c r="V60" i="14"/>
  <c r="L24" i="14"/>
  <c r="T60" i="14"/>
  <c r="L18" i="14"/>
  <c r="R60" i="14"/>
  <c r="L16" i="14"/>
  <c r="P60" i="14"/>
  <c r="L22" i="14"/>
  <c r="N60" i="14"/>
  <c r="L20" i="14"/>
  <c r="L60" i="14"/>
  <c r="L12" i="14"/>
  <c r="I60" i="14"/>
  <c r="L10" i="14"/>
  <c r="G60" i="14"/>
  <c r="L8" i="14"/>
  <c r="D60" i="14"/>
  <c r="L26" i="14"/>
  <c r="W59" i="14"/>
  <c r="V59" i="14"/>
  <c r="U59" i="14"/>
  <c r="T59" i="14"/>
  <c r="L17" i="14"/>
  <c r="S59" i="14"/>
  <c r="R59" i="14"/>
  <c r="Q59" i="14"/>
  <c r="P59" i="14"/>
  <c r="O59" i="14"/>
  <c r="N59" i="14"/>
  <c r="M59" i="14"/>
  <c r="L59" i="14"/>
  <c r="P13" i="14"/>
  <c r="J59" i="14"/>
  <c r="I59" i="14"/>
  <c r="H59" i="14"/>
  <c r="G59" i="14"/>
  <c r="F59" i="14"/>
  <c r="D59" i="14"/>
  <c r="C59" i="14"/>
  <c r="L28" i="14"/>
  <c r="B59" i="14"/>
  <c r="L27" i="14"/>
  <c r="V45" i="14"/>
  <c r="F24" i="14"/>
  <c r="T45" i="14"/>
  <c r="F18" i="14"/>
  <c r="R45" i="14"/>
  <c r="F16" i="14"/>
  <c r="P45" i="14"/>
  <c r="F22" i="14"/>
  <c r="N45" i="14"/>
  <c r="F20" i="14"/>
  <c r="L45" i="14"/>
  <c r="F12" i="14"/>
  <c r="I45" i="14"/>
  <c r="F10" i="14"/>
  <c r="G45" i="14"/>
  <c r="F8" i="14"/>
  <c r="D45" i="14"/>
  <c r="F26" i="14"/>
  <c r="W44" i="14"/>
  <c r="V44" i="14"/>
  <c r="U44" i="14"/>
  <c r="T44" i="14"/>
  <c r="S44" i="14"/>
  <c r="R44" i="14"/>
  <c r="Q44" i="14"/>
  <c r="P44" i="14"/>
  <c r="O44" i="14"/>
  <c r="N44" i="14"/>
  <c r="M44" i="14"/>
  <c r="L44" i="14"/>
  <c r="J44" i="14"/>
  <c r="I44" i="14"/>
  <c r="H44" i="14"/>
  <c r="G44" i="14"/>
  <c r="F44" i="14"/>
  <c r="D44" i="14"/>
  <c r="C44" i="14"/>
  <c r="F28" i="14"/>
  <c r="B44" i="14"/>
  <c r="F27" i="14"/>
  <c r="U54" i="1"/>
  <c r="G24" i="1"/>
  <c r="S54" i="1"/>
  <c r="G18" i="1"/>
  <c r="Q54" i="1"/>
  <c r="G16" i="1"/>
  <c r="O54" i="1"/>
  <c r="G22" i="1"/>
  <c r="M54" i="1"/>
  <c r="G20" i="1"/>
  <c r="K54" i="1"/>
  <c r="G12" i="1"/>
  <c r="I54" i="1"/>
  <c r="G10" i="1"/>
  <c r="F54" i="1"/>
  <c r="G8" i="1"/>
  <c r="D54" i="1"/>
  <c r="G26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G53" i="1"/>
  <c r="F53" i="1"/>
  <c r="E53" i="1"/>
  <c r="D53" i="1"/>
  <c r="C53" i="1"/>
  <c r="G28" i="1"/>
  <c r="B53" i="1"/>
  <c r="G27" i="1"/>
  <c r="O27" i="15"/>
  <c r="F9" i="2"/>
  <c r="F17" i="2"/>
  <c r="R7" i="2"/>
  <c r="F15" i="14"/>
  <c r="J9" i="7"/>
  <c r="E21" i="16"/>
  <c r="L9" i="2"/>
  <c r="L17" i="2"/>
  <c r="J15" i="15"/>
  <c r="E17" i="16"/>
  <c r="J15" i="16"/>
  <c r="J21" i="16"/>
  <c r="O19" i="16"/>
  <c r="J19" i="16"/>
  <c r="O7" i="16"/>
  <c r="O13" i="16"/>
  <c r="G7" i="1"/>
  <c r="G21" i="1"/>
  <c r="F25" i="14"/>
  <c r="F19" i="14"/>
  <c r="F23" i="14"/>
  <c r="F29" i="14"/>
  <c r="O7" i="7"/>
  <c r="E15" i="15"/>
  <c r="O23" i="15"/>
  <c r="O17" i="15"/>
  <c r="O21" i="15"/>
  <c r="G9" i="1"/>
  <c r="G15" i="1"/>
  <c r="L9" i="14"/>
  <c r="L15" i="14"/>
  <c r="E7" i="15"/>
  <c r="E13" i="15"/>
  <c r="O15" i="15"/>
  <c r="J19" i="7"/>
  <c r="J9" i="16"/>
  <c r="S7" i="16"/>
  <c r="U7" i="16"/>
  <c r="F9" i="14"/>
  <c r="O11" i="7"/>
  <c r="U6" i="7"/>
  <c r="E9" i="15"/>
  <c r="E19" i="15"/>
  <c r="O7" i="15"/>
  <c r="O13" i="15"/>
  <c r="S16" i="15"/>
  <c r="F11" i="14"/>
  <c r="O13" i="14"/>
  <c r="F17" i="14"/>
  <c r="L19" i="14"/>
  <c r="L23" i="14"/>
  <c r="S13" i="7"/>
  <c r="S15" i="7"/>
  <c r="S14" i="7"/>
  <c r="O11" i="15"/>
  <c r="T7" i="15"/>
  <c r="G11" i="1"/>
  <c r="O8" i="1"/>
  <c r="G17" i="1"/>
  <c r="L7" i="14"/>
  <c r="L21" i="14"/>
  <c r="V16" i="2"/>
  <c r="V15" i="2"/>
  <c r="V14" i="2"/>
  <c r="W15" i="2"/>
  <c r="W14" i="2"/>
  <c r="J21" i="7"/>
  <c r="J17" i="7"/>
  <c r="J23" i="15"/>
  <c r="J17" i="15"/>
  <c r="J21" i="15"/>
  <c r="E13" i="16"/>
  <c r="J17" i="16"/>
  <c r="O15" i="16"/>
  <c r="O21" i="16"/>
  <c r="J11" i="15"/>
  <c r="T14" i="16"/>
  <c r="T13" i="7"/>
  <c r="T14" i="7"/>
  <c r="T15" i="7"/>
  <c r="E11" i="15"/>
  <c r="R7" i="15"/>
  <c r="T16" i="16"/>
  <c r="G25" i="1"/>
  <c r="G19" i="1"/>
  <c r="G23" i="1"/>
  <c r="F19" i="2"/>
  <c r="L19" i="2"/>
  <c r="L29" i="2"/>
  <c r="J7" i="7"/>
  <c r="J19" i="15"/>
  <c r="E9" i="16"/>
  <c r="R7" i="16"/>
  <c r="E19" i="16"/>
  <c r="J7" i="16"/>
  <c r="J13" i="16"/>
  <c r="O17" i="16"/>
  <c r="J25" i="16"/>
  <c r="O9" i="16"/>
  <c r="S14" i="15"/>
  <c r="F7" i="14"/>
  <c r="F21" i="14"/>
  <c r="R11" i="2"/>
  <c r="X7" i="2"/>
  <c r="E23" i="15"/>
  <c r="E17" i="15"/>
  <c r="E21" i="15"/>
  <c r="J27" i="15"/>
  <c r="O9" i="15"/>
  <c r="O19" i="15"/>
  <c r="W16" i="2"/>
  <c r="J25" i="7"/>
  <c r="L29" i="14"/>
  <c r="L11" i="14"/>
  <c r="R7" i="14"/>
  <c r="L25" i="14"/>
  <c r="R9" i="2"/>
  <c r="R19" i="2"/>
  <c r="R17" i="2"/>
  <c r="R29" i="2"/>
  <c r="E7" i="7"/>
  <c r="E11" i="7"/>
  <c r="E15" i="7"/>
  <c r="O21" i="7"/>
  <c r="O9" i="7"/>
  <c r="O19" i="7"/>
  <c r="O25" i="7"/>
  <c r="O17" i="7"/>
  <c r="R21" i="2"/>
  <c r="R23" i="2"/>
  <c r="E21" i="7"/>
  <c r="E17" i="7"/>
  <c r="E19" i="7"/>
  <c r="O15" i="7"/>
  <c r="F7" i="2"/>
  <c r="F11" i="2"/>
  <c r="F21" i="2"/>
  <c r="L7" i="2"/>
  <c r="L11" i="2"/>
  <c r="L21" i="2"/>
  <c r="L23" i="2"/>
  <c r="J11" i="7"/>
  <c r="J15" i="7"/>
  <c r="W71" i="3"/>
  <c r="V71" i="3"/>
  <c r="U71" i="3"/>
  <c r="X15" i="2"/>
  <c r="Y15" i="2"/>
  <c r="X14" i="2"/>
  <c r="Y14" i="2"/>
  <c r="Y7" i="2"/>
  <c r="X16" i="2"/>
  <c r="Y16" i="2"/>
  <c r="U14" i="7"/>
  <c r="V14" i="7"/>
  <c r="V6" i="7"/>
  <c r="U15" i="7"/>
  <c r="V15" i="7"/>
  <c r="U13" i="7"/>
  <c r="V13" i="7"/>
  <c r="T15" i="15"/>
  <c r="U15" i="15"/>
  <c r="U7" i="15"/>
  <c r="T14" i="15"/>
  <c r="U14" i="15"/>
  <c r="T16" i="15"/>
  <c r="U16" i="15"/>
  <c r="P20" i="14"/>
  <c r="P22" i="14"/>
  <c r="P21" i="14"/>
  <c r="O22" i="14"/>
  <c r="O20" i="14"/>
  <c r="O21" i="14"/>
  <c r="R15" i="16"/>
  <c r="R14" i="16"/>
  <c r="R16" i="16"/>
  <c r="S15" i="16"/>
  <c r="U15" i="16"/>
  <c r="S14" i="16"/>
  <c r="U14" i="16"/>
  <c r="S16" i="16"/>
  <c r="U16" i="16"/>
  <c r="Q13" i="14"/>
  <c r="R14" i="15"/>
  <c r="R15" i="15"/>
  <c r="R16" i="15"/>
  <c r="O17" i="1"/>
  <c r="O15" i="1"/>
  <c r="O16" i="1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87" i="3"/>
  <c r="W176" i="3"/>
  <c r="X87" i="3"/>
  <c r="X176" i="3"/>
  <c r="Y87" i="3"/>
  <c r="Y176" i="3"/>
  <c r="Z87" i="3"/>
  <c r="Z176" i="3"/>
  <c r="AA87" i="3"/>
  <c r="AA176" i="3"/>
  <c r="X104" i="3"/>
  <c r="Y104" i="3"/>
  <c r="Z104" i="3"/>
  <c r="AA104" i="3"/>
  <c r="X105" i="3"/>
  <c r="Y105" i="3"/>
  <c r="Z105" i="3"/>
  <c r="AA105" i="3"/>
  <c r="X106" i="3"/>
  <c r="Y106" i="3"/>
  <c r="Z106" i="3"/>
  <c r="AA106" i="3"/>
  <c r="X107" i="3"/>
  <c r="Y107" i="3"/>
  <c r="Z107" i="3"/>
  <c r="AA107" i="3"/>
  <c r="X108" i="3"/>
  <c r="Y108" i="3"/>
  <c r="Z108" i="3"/>
  <c r="AA108" i="3"/>
  <c r="X109" i="3"/>
  <c r="Y109" i="3"/>
  <c r="Z109" i="3"/>
  <c r="AA109" i="3"/>
  <c r="X110" i="3"/>
  <c r="Y110" i="3"/>
  <c r="Z110" i="3"/>
  <c r="AA110" i="3"/>
  <c r="X111" i="3"/>
  <c r="Y111" i="3"/>
  <c r="Z111" i="3"/>
  <c r="AA111" i="3"/>
  <c r="X112" i="3"/>
  <c r="Y112" i="3"/>
  <c r="Z112" i="3"/>
  <c r="AA112" i="3"/>
  <c r="X113" i="3"/>
  <c r="Y113" i="3"/>
  <c r="Z113" i="3"/>
  <c r="AA113" i="3"/>
  <c r="X114" i="3"/>
  <c r="Y114" i="3"/>
  <c r="Z114" i="3"/>
  <c r="AA114" i="3"/>
  <c r="X115" i="3"/>
  <c r="Y115" i="3"/>
  <c r="Z115" i="3"/>
  <c r="AA115" i="3"/>
  <c r="X116" i="3"/>
  <c r="Y116" i="3"/>
  <c r="Z116" i="3"/>
  <c r="AA116" i="3"/>
  <c r="X117" i="3"/>
  <c r="Y117" i="3"/>
  <c r="Z117" i="3"/>
  <c r="AA117" i="3"/>
  <c r="X118" i="3"/>
  <c r="Y118" i="3"/>
  <c r="Z118" i="3"/>
  <c r="AA118" i="3"/>
  <c r="X119" i="3"/>
  <c r="Y119" i="3"/>
  <c r="Z119" i="3"/>
  <c r="AA119" i="3"/>
  <c r="X120" i="3"/>
  <c r="Y120" i="3"/>
  <c r="Z120" i="3"/>
  <c r="AA120" i="3"/>
  <c r="X121" i="3"/>
  <c r="Y121" i="3"/>
  <c r="Z121" i="3"/>
  <c r="AA121" i="3"/>
  <c r="X122" i="3"/>
  <c r="Y122" i="3"/>
  <c r="Z122" i="3"/>
  <c r="AA122" i="3"/>
  <c r="X123" i="3"/>
  <c r="Y123" i="3"/>
  <c r="Z123" i="3"/>
  <c r="AA123" i="3"/>
  <c r="X124" i="3"/>
  <c r="Y124" i="3"/>
  <c r="Z124" i="3"/>
  <c r="AA124" i="3"/>
  <c r="X125" i="3"/>
  <c r="Y125" i="3"/>
  <c r="Z125" i="3"/>
  <c r="AA125" i="3"/>
  <c r="X126" i="3"/>
  <c r="Y126" i="3"/>
  <c r="Z126" i="3"/>
  <c r="AA126" i="3"/>
  <c r="X127" i="3"/>
  <c r="Y127" i="3"/>
  <c r="Z127" i="3"/>
  <c r="AA127" i="3"/>
  <c r="X128" i="3"/>
  <c r="Y128" i="3"/>
  <c r="Z128" i="3"/>
  <c r="AA128" i="3"/>
  <c r="X129" i="3"/>
  <c r="Y129" i="3"/>
  <c r="Z129" i="3"/>
  <c r="AA129" i="3"/>
  <c r="X130" i="3"/>
  <c r="Y130" i="3"/>
  <c r="Z130" i="3"/>
  <c r="AA130" i="3"/>
  <c r="X131" i="3"/>
  <c r="Y131" i="3"/>
  <c r="Z131" i="3"/>
  <c r="AA131" i="3"/>
  <c r="X132" i="3"/>
  <c r="Y132" i="3"/>
  <c r="Z132" i="3"/>
  <c r="AA132" i="3"/>
  <c r="X133" i="3"/>
  <c r="Y133" i="3"/>
  <c r="Z133" i="3"/>
  <c r="AA133" i="3"/>
  <c r="X134" i="3"/>
  <c r="Y134" i="3"/>
  <c r="Z134" i="3"/>
  <c r="AA134" i="3"/>
  <c r="X135" i="3"/>
  <c r="Y135" i="3"/>
  <c r="Z135" i="3"/>
  <c r="AA135" i="3"/>
  <c r="X136" i="3"/>
  <c r="Y136" i="3"/>
  <c r="Z136" i="3"/>
  <c r="AA136" i="3"/>
  <c r="X137" i="3"/>
  <c r="Y137" i="3"/>
  <c r="Z137" i="3"/>
  <c r="AA137" i="3"/>
  <c r="X138" i="3"/>
  <c r="Y138" i="3"/>
  <c r="Z138" i="3"/>
  <c r="AA138" i="3"/>
  <c r="X139" i="3"/>
  <c r="Y139" i="3"/>
  <c r="Z139" i="3"/>
  <c r="AA139" i="3"/>
  <c r="X140" i="3"/>
  <c r="Y140" i="3"/>
  <c r="Z140" i="3"/>
  <c r="AA140" i="3"/>
  <c r="X141" i="3"/>
  <c r="Y141" i="3"/>
  <c r="Z141" i="3"/>
  <c r="AA141" i="3"/>
  <c r="X142" i="3"/>
  <c r="Y142" i="3"/>
  <c r="Z142" i="3"/>
  <c r="AA142" i="3"/>
  <c r="X143" i="3"/>
  <c r="Y143" i="3"/>
  <c r="Z143" i="3"/>
  <c r="AA143" i="3"/>
  <c r="X144" i="3"/>
  <c r="Y144" i="3"/>
  <c r="Z144" i="3"/>
  <c r="AA144" i="3"/>
  <c r="X145" i="3"/>
  <c r="Y145" i="3"/>
  <c r="Z145" i="3"/>
  <c r="AA145" i="3"/>
  <c r="X146" i="3"/>
  <c r="Y146" i="3"/>
  <c r="Z146" i="3"/>
  <c r="AA146" i="3"/>
  <c r="X147" i="3"/>
  <c r="Y147" i="3"/>
  <c r="Z147" i="3"/>
  <c r="AA147" i="3"/>
  <c r="X148" i="3"/>
  <c r="Y148" i="3"/>
  <c r="Z148" i="3"/>
  <c r="AA148" i="3"/>
  <c r="X149" i="3"/>
  <c r="Y149" i="3"/>
  <c r="Z149" i="3"/>
  <c r="AA149" i="3"/>
  <c r="X150" i="3"/>
  <c r="Y150" i="3"/>
  <c r="Z150" i="3"/>
  <c r="AA150" i="3"/>
  <c r="X151" i="3"/>
  <c r="Y151" i="3"/>
  <c r="Z151" i="3"/>
  <c r="AA151" i="3"/>
  <c r="X152" i="3"/>
  <c r="Y152" i="3"/>
  <c r="Z152" i="3"/>
  <c r="AA152" i="3"/>
  <c r="X153" i="3"/>
  <c r="Y153" i="3"/>
  <c r="Z153" i="3"/>
  <c r="AA153" i="3"/>
  <c r="X154" i="3"/>
  <c r="Y154" i="3"/>
  <c r="Z154" i="3"/>
  <c r="AA154" i="3"/>
  <c r="X155" i="3"/>
  <c r="Y155" i="3"/>
  <c r="Z155" i="3"/>
  <c r="AA155" i="3"/>
  <c r="X156" i="3"/>
  <c r="Y156" i="3"/>
  <c r="Z156" i="3"/>
  <c r="AA156" i="3"/>
  <c r="X157" i="3"/>
  <c r="Y157" i="3"/>
  <c r="Z157" i="3"/>
  <c r="AA157" i="3"/>
  <c r="X158" i="3"/>
  <c r="Y158" i="3"/>
  <c r="Z158" i="3"/>
  <c r="AA158" i="3"/>
  <c r="X159" i="3"/>
  <c r="Y159" i="3"/>
  <c r="Z159" i="3"/>
  <c r="AA159" i="3"/>
  <c r="Q21" i="14"/>
  <c r="Q20" i="14"/>
  <c r="Q22" i="14"/>
  <c r="W167" i="3"/>
  <c r="K79" i="3"/>
  <c r="Y166" i="3"/>
  <c r="N78" i="3"/>
  <c r="AA168" i="3"/>
  <c r="O80" i="3"/>
  <c r="AA175" i="3"/>
  <c r="W166" i="3"/>
  <c r="K78" i="3"/>
  <c r="Z168" i="3"/>
  <c r="W170" i="3"/>
  <c r="W173" i="3"/>
  <c r="W174" i="3"/>
  <c r="W171" i="3"/>
  <c r="W163" i="3"/>
  <c r="K75" i="3"/>
  <c r="Y163" i="3"/>
  <c r="N75" i="3"/>
  <c r="W175" i="3"/>
  <c r="W164" i="3"/>
  <c r="K76" i="3"/>
  <c r="W162" i="3"/>
  <c r="K73" i="3"/>
  <c r="W172" i="3"/>
  <c r="W168" i="3"/>
  <c r="K80" i="3"/>
  <c r="X163" i="3"/>
  <c r="X168" i="3"/>
  <c r="X164" i="3"/>
  <c r="AA163" i="3"/>
  <c r="O75" i="3"/>
  <c r="AA166" i="3"/>
  <c r="O78" i="3"/>
  <c r="AA173" i="3"/>
  <c r="Z171" i="3"/>
  <c r="Z175" i="3"/>
  <c r="Z164" i="3"/>
  <c r="Z173" i="3"/>
  <c r="Z163" i="3"/>
  <c r="AA171" i="3"/>
  <c r="Y168" i="3"/>
  <c r="N80" i="3"/>
  <c r="Y171" i="3"/>
  <c r="Y175" i="3"/>
  <c r="Y170" i="3"/>
  <c r="Y173" i="3"/>
  <c r="X171" i="3"/>
  <c r="X175" i="3"/>
  <c r="X166" i="3"/>
  <c r="X173" i="3"/>
  <c r="X172" i="3"/>
  <c r="X162" i="3"/>
  <c r="X167" i="3"/>
  <c r="X170" i="3"/>
  <c r="X174" i="3"/>
  <c r="Y162" i="3"/>
  <c r="N73" i="3"/>
  <c r="Y164" i="3"/>
  <c r="N76" i="3"/>
  <c r="Y167" i="3"/>
  <c r="N79" i="3"/>
  <c r="Y172" i="3"/>
  <c r="Y174" i="3"/>
  <c r="Z162" i="3"/>
  <c r="Z167" i="3"/>
  <c r="Z174" i="3"/>
  <c r="AA162" i="3"/>
  <c r="O73" i="3"/>
  <c r="AA164" i="3"/>
  <c r="O76" i="3"/>
  <c r="AA167" i="3"/>
  <c r="O79" i="3"/>
  <c r="AA170" i="3"/>
  <c r="AA172" i="3"/>
  <c r="AA174" i="3"/>
  <c r="Z170" i="3"/>
  <c r="Z172" i="3"/>
  <c r="Z166" i="3"/>
  <c r="B64" i="16"/>
  <c r="B51" i="16"/>
  <c r="C64" i="16"/>
  <c r="C51" i="16"/>
  <c r="B66" i="15"/>
  <c r="C66" i="15"/>
  <c r="C53" i="15"/>
  <c r="B53" i="15"/>
  <c r="H62" i="15"/>
  <c r="H49" i="15"/>
  <c r="H38" i="15"/>
  <c r="C64" i="7"/>
  <c r="B64" i="7"/>
  <c r="C51" i="7"/>
  <c r="I25" i="7"/>
  <c r="C74" i="2"/>
  <c r="B74" i="2"/>
  <c r="Q29" i="2"/>
  <c r="C59" i="2"/>
  <c r="B59" i="2"/>
  <c r="C61" i="14"/>
  <c r="B61" i="14"/>
  <c r="C46" i="14"/>
  <c r="B46" i="14"/>
  <c r="N25" i="16"/>
  <c r="I25" i="16"/>
  <c r="E29" i="14"/>
  <c r="K29" i="2"/>
  <c r="K29" i="14"/>
  <c r="N25" i="7"/>
  <c r="I27" i="15"/>
  <c r="N27" i="15"/>
  <c r="E389" i="13"/>
  <c r="F389" i="13"/>
  <c r="E469" i="13"/>
  <c r="F469" i="13"/>
  <c r="E449" i="13"/>
  <c r="F449" i="13"/>
  <c r="L429" i="13"/>
  <c r="L449" i="13"/>
  <c r="E429" i="13"/>
  <c r="F429" i="13"/>
  <c r="E473" i="11"/>
  <c r="F473" i="11"/>
  <c r="E453" i="11"/>
  <c r="F453" i="11"/>
  <c r="E433" i="11"/>
  <c r="F433" i="11"/>
  <c r="E413" i="11"/>
  <c r="F413" i="11"/>
  <c r="E393" i="11"/>
  <c r="F393" i="11"/>
  <c r="E373" i="11"/>
  <c r="F373" i="11"/>
  <c r="E353" i="11"/>
  <c r="F353" i="11"/>
  <c r="E333" i="11"/>
  <c r="F333" i="11"/>
  <c r="E313" i="11"/>
  <c r="F313" i="11"/>
  <c r="E293" i="11"/>
  <c r="F293" i="11"/>
  <c r="E273" i="11"/>
  <c r="F273" i="11"/>
  <c r="E253" i="11"/>
  <c r="F253" i="11"/>
  <c r="E233" i="11"/>
  <c r="F233" i="11"/>
  <c r="E213" i="11"/>
  <c r="F213" i="11"/>
  <c r="E193" i="11"/>
  <c r="F193" i="11"/>
  <c r="E173" i="11"/>
  <c r="F173" i="11"/>
  <c r="E153" i="11"/>
  <c r="F153" i="11"/>
  <c r="E133" i="11"/>
  <c r="F133" i="11"/>
  <c r="E113" i="11"/>
  <c r="F113" i="11"/>
  <c r="E93" i="11"/>
  <c r="F93" i="11"/>
  <c r="E73" i="11"/>
  <c r="F73" i="11"/>
  <c r="E53" i="11"/>
  <c r="F53" i="11"/>
  <c r="E33" i="11"/>
  <c r="F33" i="11"/>
  <c r="M473" i="11"/>
  <c r="N473" i="11"/>
  <c r="M453" i="11"/>
  <c r="N453" i="11"/>
  <c r="M433" i="11"/>
  <c r="N433" i="11"/>
  <c r="M413" i="11"/>
  <c r="N413" i="11"/>
  <c r="M393" i="11"/>
  <c r="N393" i="11"/>
  <c r="M373" i="11"/>
  <c r="N373" i="11"/>
  <c r="M353" i="11"/>
  <c r="N353" i="11"/>
  <c r="M333" i="11"/>
  <c r="N333" i="11"/>
  <c r="M313" i="11"/>
  <c r="N313" i="11"/>
  <c r="M293" i="11"/>
  <c r="N293" i="11"/>
  <c r="M273" i="11"/>
  <c r="N273" i="11"/>
  <c r="M253" i="11"/>
  <c r="N253" i="11"/>
  <c r="M233" i="11"/>
  <c r="N233" i="11"/>
  <c r="M213" i="11"/>
  <c r="N213" i="11"/>
  <c r="M193" i="11"/>
  <c r="N193" i="11"/>
  <c r="M173" i="11"/>
  <c r="N173" i="11"/>
  <c r="M153" i="11"/>
  <c r="N153" i="11"/>
  <c r="M133" i="11"/>
  <c r="N133" i="11"/>
  <c r="M113" i="11"/>
  <c r="N113" i="11"/>
  <c r="M93" i="11"/>
  <c r="N93" i="11"/>
  <c r="M73" i="11"/>
  <c r="N73" i="11"/>
  <c r="M53" i="11"/>
  <c r="N53" i="11"/>
  <c r="M33" i="11"/>
  <c r="N33" i="11"/>
  <c r="M471" i="12"/>
  <c r="N471" i="12"/>
  <c r="M451" i="12"/>
  <c r="N451" i="12"/>
  <c r="M431" i="12"/>
  <c r="N431" i="12"/>
  <c r="M411" i="12"/>
  <c r="N411" i="12"/>
  <c r="M391" i="12"/>
  <c r="N391" i="12"/>
  <c r="M371" i="12"/>
  <c r="N371" i="12"/>
  <c r="M351" i="12"/>
  <c r="N351" i="12"/>
  <c r="M331" i="12"/>
  <c r="N331" i="12"/>
  <c r="M311" i="12"/>
  <c r="N311" i="12"/>
  <c r="M291" i="12"/>
  <c r="N291" i="12"/>
  <c r="M271" i="12"/>
  <c r="N271" i="12"/>
  <c r="M251" i="12"/>
  <c r="N251" i="12"/>
  <c r="M231" i="12"/>
  <c r="N231" i="12"/>
  <c r="M211" i="12"/>
  <c r="N211" i="12"/>
  <c r="M191" i="12"/>
  <c r="N191" i="12"/>
  <c r="M171" i="12"/>
  <c r="N171" i="12"/>
  <c r="M151" i="12"/>
  <c r="N151" i="12"/>
  <c r="M131" i="12"/>
  <c r="N131" i="12"/>
  <c r="M111" i="12"/>
  <c r="N111" i="12"/>
  <c r="M91" i="12"/>
  <c r="N91" i="12"/>
  <c r="M71" i="12"/>
  <c r="N71" i="12"/>
  <c r="M51" i="12"/>
  <c r="N51" i="12"/>
  <c r="M31" i="12"/>
  <c r="N31" i="12"/>
  <c r="E471" i="12"/>
  <c r="F471" i="12"/>
  <c r="E451" i="12"/>
  <c r="F451" i="12"/>
  <c r="E431" i="12"/>
  <c r="F431" i="12"/>
  <c r="E411" i="12"/>
  <c r="F411" i="12"/>
  <c r="E391" i="12"/>
  <c r="F391" i="12"/>
  <c r="E371" i="12"/>
  <c r="F371" i="12"/>
  <c r="E351" i="12"/>
  <c r="F351" i="12"/>
  <c r="E331" i="12"/>
  <c r="F331" i="12"/>
  <c r="E311" i="12"/>
  <c r="F311" i="12"/>
  <c r="E291" i="12"/>
  <c r="F291" i="12"/>
  <c r="E271" i="12"/>
  <c r="F271" i="12"/>
  <c r="E251" i="12"/>
  <c r="F251" i="12"/>
  <c r="E231" i="12"/>
  <c r="F231" i="12"/>
  <c r="E211" i="12"/>
  <c r="F211" i="12"/>
  <c r="E191" i="12"/>
  <c r="F191" i="12"/>
  <c r="E171" i="12"/>
  <c r="F171" i="12"/>
  <c r="E151" i="12"/>
  <c r="F151" i="12"/>
  <c r="E131" i="12"/>
  <c r="F131" i="12"/>
  <c r="E111" i="12"/>
  <c r="F111" i="12"/>
  <c r="E91" i="12"/>
  <c r="F91" i="12"/>
  <c r="E71" i="12"/>
  <c r="F71" i="12"/>
  <c r="E51" i="12"/>
  <c r="F51" i="12"/>
  <c r="E31" i="12"/>
  <c r="F31" i="12"/>
  <c r="E369" i="13"/>
  <c r="F369" i="13"/>
  <c r="E349" i="13"/>
  <c r="F349" i="13"/>
  <c r="E329" i="13"/>
  <c r="F329" i="13"/>
  <c r="E309" i="13"/>
  <c r="F309" i="13"/>
  <c r="E289" i="13"/>
  <c r="F289" i="13"/>
  <c r="E269" i="13"/>
  <c r="F269" i="13"/>
  <c r="E249" i="13"/>
  <c r="F249" i="13"/>
  <c r="E229" i="13"/>
  <c r="F229" i="13"/>
  <c r="E209" i="13"/>
  <c r="F209" i="13"/>
  <c r="E189" i="13"/>
  <c r="F189" i="13"/>
  <c r="E169" i="13"/>
  <c r="F169" i="13"/>
  <c r="E149" i="13"/>
  <c r="F149" i="13"/>
  <c r="E129" i="13"/>
  <c r="F129" i="13"/>
  <c r="E109" i="13"/>
  <c r="F109" i="13"/>
  <c r="E89" i="13"/>
  <c r="F89" i="13"/>
  <c r="E69" i="13"/>
  <c r="F69" i="13"/>
  <c r="E49" i="13"/>
  <c r="F49" i="13"/>
  <c r="E29" i="13"/>
  <c r="F29" i="13"/>
  <c r="M449" i="13"/>
  <c r="N449" i="13"/>
  <c r="M429" i="13"/>
  <c r="N429" i="13"/>
  <c r="M409" i="13"/>
  <c r="N409" i="13"/>
  <c r="M389" i="13"/>
  <c r="N389" i="13"/>
  <c r="M369" i="13"/>
  <c r="N369" i="13"/>
  <c r="M349" i="13"/>
  <c r="N349" i="13"/>
  <c r="M329" i="13"/>
  <c r="N329" i="13"/>
  <c r="M309" i="13"/>
  <c r="N309" i="13"/>
  <c r="M289" i="13"/>
  <c r="N289" i="13"/>
  <c r="M269" i="13"/>
  <c r="N269" i="13"/>
  <c r="M249" i="13"/>
  <c r="N249" i="13"/>
  <c r="M229" i="13"/>
  <c r="N229" i="13"/>
  <c r="M209" i="13"/>
  <c r="N209" i="13"/>
  <c r="M189" i="13"/>
  <c r="N189" i="13"/>
  <c r="M169" i="13"/>
  <c r="N169" i="13"/>
  <c r="M149" i="13"/>
  <c r="N149" i="13"/>
  <c r="M129" i="13"/>
  <c r="N129" i="13"/>
  <c r="M109" i="13"/>
  <c r="N109" i="13"/>
  <c r="M89" i="13"/>
  <c r="N89" i="13"/>
  <c r="M69" i="13"/>
  <c r="N69" i="13"/>
  <c r="M49" i="13"/>
  <c r="N49" i="13"/>
  <c r="M29" i="13"/>
  <c r="N29" i="13"/>
  <c r="M469" i="13"/>
  <c r="N469" i="13"/>
  <c r="E409" i="13"/>
  <c r="F409" i="13"/>
  <c r="L486" i="11"/>
  <c r="K486" i="11"/>
  <c r="D486" i="11"/>
  <c r="C486" i="11"/>
  <c r="L485" i="11"/>
  <c r="K485" i="11"/>
  <c r="D485" i="11"/>
  <c r="C485" i="11"/>
  <c r="L484" i="11"/>
  <c r="K484" i="11"/>
  <c r="D484" i="11"/>
  <c r="C484" i="11"/>
  <c r="L483" i="11"/>
  <c r="K483" i="11"/>
  <c r="D483" i="11"/>
  <c r="C483" i="11"/>
  <c r="L482" i="11"/>
  <c r="K482" i="11"/>
  <c r="D482" i="11"/>
  <c r="C482" i="11"/>
  <c r="L481" i="11"/>
  <c r="K481" i="11"/>
  <c r="D481" i="11"/>
  <c r="C481" i="11"/>
  <c r="L480" i="11"/>
  <c r="K480" i="11"/>
  <c r="D480" i="11"/>
  <c r="C480" i="11"/>
  <c r="L479" i="11"/>
  <c r="K479" i="11"/>
  <c r="D479" i="11"/>
  <c r="C479" i="11"/>
  <c r="L478" i="11"/>
  <c r="K478" i="11"/>
  <c r="D478" i="11"/>
  <c r="C478" i="11"/>
  <c r="L477" i="11"/>
  <c r="K477" i="11"/>
  <c r="D477" i="11"/>
  <c r="C477" i="11"/>
  <c r="L476" i="11"/>
  <c r="K476" i="11"/>
  <c r="D476" i="11"/>
  <c r="C476" i="11"/>
  <c r="J473" i="11"/>
  <c r="B473" i="11"/>
  <c r="L466" i="11"/>
  <c r="K466" i="11"/>
  <c r="D466" i="11"/>
  <c r="C466" i="11"/>
  <c r="L465" i="11"/>
  <c r="K465" i="11"/>
  <c r="D465" i="11"/>
  <c r="C465" i="11"/>
  <c r="L464" i="11"/>
  <c r="K464" i="11"/>
  <c r="D464" i="11"/>
  <c r="C464" i="11"/>
  <c r="L463" i="11"/>
  <c r="K463" i="11"/>
  <c r="D463" i="11"/>
  <c r="C463" i="11"/>
  <c r="L462" i="11"/>
  <c r="K462" i="11"/>
  <c r="D462" i="11"/>
  <c r="C462" i="11"/>
  <c r="L461" i="11"/>
  <c r="K461" i="11"/>
  <c r="D461" i="11"/>
  <c r="C461" i="11"/>
  <c r="L460" i="11"/>
  <c r="K460" i="11"/>
  <c r="D460" i="11"/>
  <c r="C460" i="11"/>
  <c r="L459" i="11"/>
  <c r="K459" i="11"/>
  <c r="D459" i="11"/>
  <c r="C459" i="11"/>
  <c r="L458" i="11"/>
  <c r="K458" i="11"/>
  <c r="D458" i="11"/>
  <c r="C458" i="11"/>
  <c r="L457" i="11"/>
  <c r="K457" i="11"/>
  <c r="D457" i="11"/>
  <c r="C457" i="11"/>
  <c r="L456" i="11"/>
  <c r="K456" i="11"/>
  <c r="D456" i="11"/>
  <c r="C456" i="11"/>
  <c r="J453" i="11"/>
  <c r="B453" i="11"/>
  <c r="L446" i="11"/>
  <c r="K446" i="11"/>
  <c r="D446" i="11"/>
  <c r="C446" i="11"/>
  <c r="L445" i="11"/>
  <c r="K445" i="11"/>
  <c r="D445" i="11"/>
  <c r="C445" i="11"/>
  <c r="L444" i="11"/>
  <c r="K444" i="11"/>
  <c r="D444" i="11"/>
  <c r="C444" i="11"/>
  <c r="L443" i="11"/>
  <c r="K443" i="11"/>
  <c r="D443" i="11"/>
  <c r="C443" i="11"/>
  <c r="L442" i="11"/>
  <c r="K442" i="11"/>
  <c r="D442" i="11"/>
  <c r="C442" i="11"/>
  <c r="L441" i="11"/>
  <c r="K441" i="11"/>
  <c r="D441" i="11"/>
  <c r="C441" i="11"/>
  <c r="L440" i="11"/>
  <c r="K440" i="11"/>
  <c r="D440" i="11"/>
  <c r="C440" i="11"/>
  <c r="L439" i="11"/>
  <c r="K439" i="11"/>
  <c r="D439" i="11"/>
  <c r="C439" i="11"/>
  <c r="L438" i="11"/>
  <c r="K438" i="11"/>
  <c r="D438" i="11"/>
  <c r="C438" i="11"/>
  <c r="L437" i="11"/>
  <c r="K437" i="11"/>
  <c r="D437" i="11"/>
  <c r="C437" i="11"/>
  <c r="L436" i="11"/>
  <c r="K436" i="11"/>
  <c r="D436" i="11"/>
  <c r="C436" i="11"/>
  <c r="J433" i="11"/>
  <c r="B433" i="11"/>
  <c r="L426" i="11"/>
  <c r="K426" i="11"/>
  <c r="D426" i="11"/>
  <c r="C426" i="11"/>
  <c r="L425" i="11"/>
  <c r="K425" i="11"/>
  <c r="D425" i="11"/>
  <c r="C425" i="11"/>
  <c r="L424" i="11"/>
  <c r="K424" i="11"/>
  <c r="D424" i="11"/>
  <c r="C424" i="11"/>
  <c r="L423" i="11"/>
  <c r="K423" i="11"/>
  <c r="D423" i="11"/>
  <c r="C423" i="11"/>
  <c r="L422" i="11"/>
  <c r="K422" i="11"/>
  <c r="D422" i="11"/>
  <c r="C422" i="11"/>
  <c r="L421" i="11"/>
  <c r="K421" i="11"/>
  <c r="D421" i="11"/>
  <c r="C421" i="11"/>
  <c r="L420" i="11"/>
  <c r="K420" i="11"/>
  <c r="D420" i="11"/>
  <c r="C420" i="11"/>
  <c r="L419" i="11"/>
  <c r="K419" i="11"/>
  <c r="D419" i="11"/>
  <c r="C419" i="11"/>
  <c r="L418" i="11"/>
  <c r="K418" i="11"/>
  <c r="D418" i="11"/>
  <c r="C418" i="11"/>
  <c r="L417" i="11"/>
  <c r="K417" i="11"/>
  <c r="D417" i="11"/>
  <c r="C417" i="11"/>
  <c r="L416" i="11"/>
  <c r="K416" i="11"/>
  <c r="D416" i="11"/>
  <c r="C416" i="11"/>
  <c r="J413" i="11"/>
  <c r="B413" i="11"/>
  <c r="L406" i="11"/>
  <c r="K406" i="11"/>
  <c r="D406" i="11"/>
  <c r="C406" i="11"/>
  <c r="L405" i="11"/>
  <c r="K405" i="11"/>
  <c r="D405" i="11"/>
  <c r="C405" i="11"/>
  <c r="L404" i="11"/>
  <c r="K404" i="11"/>
  <c r="D404" i="11"/>
  <c r="C404" i="11"/>
  <c r="L403" i="11"/>
  <c r="K403" i="11"/>
  <c r="D403" i="11"/>
  <c r="C403" i="11"/>
  <c r="L402" i="11"/>
  <c r="K402" i="11"/>
  <c r="D402" i="11"/>
  <c r="C402" i="11"/>
  <c r="L401" i="11"/>
  <c r="K401" i="11"/>
  <c r="D401" i="11"/>
  <c r="C401" i="11"/>
  <c r="L400" i="11"/>
  <c r="K400" i="11"/>
  <c r="D400" i="11"/>
  <c r="C400" i="11"/>
  <c r="L399" i="11"/>
  <c r="K399" i="11"/>
  <c r="D399" i="11"/>
  <c r="C399" i="11"/>
  <c r="L398" i="11"/>
  <c r="K398" i="11"/>
  <c r="D398" i="11"/>
  <c r="C398" i="11"/>
  <c r="L397" i="11"/>
  <c r="K397" i="11"/>
  <c r="D397" i="11"/>
  <c r="C397" i="11"/>
  <c r="L396" i="11"/>
  <c r="K396" i="11"/>
  <c r="D396" i="11"/>
  <c r="C396" i="11"/>
  <c r="J393" i="11"/>
  <c r="B393" i="11"/>
  <c r="L386" i="11"/>
  <c r="K386" i="11"/>
  <c r="D386" i="11"/>
  <c r="C386" i="11"/>
  <c r="L385" i="11"/>
  <c r="K385" i="11"/>
  <c r="D385" i="11"/>
  <c r="C385" i="11"/>
  <c r="L384" i="11"/>
  <c r="K384" i="11"/>
  <c r="D384" i="11"/>
  <c r="C384" i="11"/>
  <c r="L383" i="11"/>
  <c r="K383" i="11"/>
  <c r="D383" i="11"/>
  <c r="C383" i="11"/>
  <c r="L382" i="11"/>
  <c r="K382" i="11"/>
  <c r="D382" i="11"/>
  <c r="C382" i="11"/>
  <c r="L381" i="11"/>
  <c r="K381" i="11"/>
  <c r="D381" i="11"/>
  <c r="C381" i="11"/>
  <c r="L380" i="11"/>
  <c r="K380" i="11"/>
  <c r="D380" i="11"/>
  <c r="C380" i="11"/>
  <c r="L379" i="11"/>
  <c r="K379" i="11"/>
  <c r="D379" i="11"/>
  <c r="C379" i="11"/>
  <c r="L378" i="11"/>
  <c r="K378" i="11"/>
  <c r="D378" i="11"/>
  <c r="C378" i="11"/>
  <c r="L377" i="11"/>
  <c r="K377" i="11"/>
  <c r="D377" i="11"/>
  <c r="C377" i="11"/>
  <c r="L376" i="11"/>
  <c r="K376" i="11"/>
  <c r="D376" i="11"/>
  <c r="C376" i="11"/>
  <c r="J373" i="11"/>
  <c r="B373" i="11"/>
  <c r="L366" i="11"/>
  <c r="K366" i="11"/>
  <c r="D366" i="11"/>
  <c r="C366" i="11"/>
  <c r="L365" i="11"/>
  <c r="K365" i="11"/>
  <c r="D365" i="11"/>
  <c r="C365" i="11"/>
  <c r="L364" i="11"/>
  <c r="K364" i="11"/>
  <c r="D364" i="11"/>
  <c r="C364" i="11"/>
  <c r="L363" i="11"/>
  <c r="K363" i="11"/>
  <c r="D363" i="11"/>
  <c r="C363" i="11"/>
  <c r="L362" i="11"/>
  <c r="K362" i="11"/>
  <c r="D362" i="11"/>
  <c r="C362" i="11"/>
  <c r="L361" i="11"/>
  <c r="K361" i="11"/>
  <c r="D361" i="11"/>
  <c r="C361" i="11"/>
  <c r="L360" i="11"/>
  <c r="K360" i="11"/>
  <c r="D360" i="11"/>
  <c r="C360" i="11"/>
  <c r="L359" i="11"/>
  <c r="K359" i="11"/>
  <c r="D359" i="11"/>
  <c r="C359" i="11"/>
  <c r="L358" i="11"/>
  <c r="K358" i="11"/>
  <c r="D358" i="11"/>
  <c r="C358" i="11"/>
  <c r="L357" i="11"/>
  <c r="K357" i="11"/>
  <c r="D357" i="11"/>
  <c r="C357" i="11"/>
  <c r="L356" i="11"/>
  <c r="K356" i="11"/>
  <c r="D356" i="11"/>
  <c r="C356" i="11"/>
  <c r="J353" i="11"/>
  <c r="B353" i="11"/>
  <c r="L346" i="11"/>
  <c r="K346" i="11"/>
  <c r="D346" i="11"/>
  <c r="C346" i="11"/>
  <c r="L345" i="11"/>
  <c r="K345" i="11"/>
  <c r="D345" i="11"/>
  <c r="C345" i="11"/>
  <c r="L344" i="11"/>
  <c r="K344" i="11"/>
  <c r="D344" i="11"/>
  <c r="C344" i="11"/>
  <c r="L343" i="11"/>
  <c r="K343" i="11"/>
  <c r="D343" i="11"/>
  <c r="C343" i="11"/>
  <c r="L342" i="11"/>
  <c r="K342" i="11"/>
  <c r="D342" i="11"/>
  <c r="C342" i="11"/>
  <c r="L341" i="11"/>
  <c r="K341" i="11"/>
  <c r="D341" i="11"/>
  <c r="C341" i="11"/>
  <c r="L340" i="11"/>
  <c r="K340" i="11"/>
  <c r="D340" i="11"/>
  <c r="C340" i="11"/>
  <c r="L339" i="11"/>
  <c r="K339" i="11"/>
  <c r="D339" i="11"/>
  <c r="C339" i="11"/>
  <c r="L338" i="11"/>
  <c r="K338" i="11"/>
  <c r="D338" i="11"/>
  <c r="C338" i="11"/>
  <c r="L337" i="11"/>
  <c r="K337" i="11"/>
  <c r="D337" i="11"/>
  <c r="C337" i="11"/>
  <c r="L336" i="11"/>
  <c r="K336" i="11"/>
  <c r="D336" i="11"/>
  <c r="C336" i="11"/>
  <c r="J333" i="11"/>
  <c r="B333" i="11"/>
  <c r="L326" i="11"/>
  <c r="K326" i="11"/>
  <c r="D326" i="11"/>
  <c r="C326" i="11"/>
  <c r="L325" i="11"/>
  <c r="K325" i="11"/>
  <c r="D325" i="11"/>
  <c r="C325" i="11"/>
  <c r="L324" i="11"/>
  <c r="K324" i="11"/>
  <c r="D324" i="11"/>
  <c r="C324" i="11"/>
  <c r="L323" i="11"/>
  <c r="K323" i="11"/>
  <c r="D323" i="11"/>
  <c r="C323" i="11"/>
  <c r="L322" i="11"/>
  <c r="K322" i="11"/>
  <c r="D322" i="11"/>
  <c r="C322" i="11"/>
  <c r="L321" i="11"/>
  <c r="K321" i="11"/>
  <c r="D321" i="11"/>
  <c r="C321" i="11"/>
  <c r="L320" i="11"/>
  <c r="K320" i="11"/>
  <c r="D320" i="11"/>
  <c r="C320" i="11"/>
  <c r="L319" i="11"/>
  <c r="K319" i="11"/>
  <c r="D319" i="11"/>
  <c r="C319" i="11"/>
  <c r="L318" i="11"/>
  <c r="K318" i="11"/>
  <c r="D318" i="11"/>
  <c r="C318" i="11"/>
  <c r="L317" i="11"/>
  <c r="K317" i="11"/>
  <c r="D317" i="11"/>
  <c r="C317" i="11"/>
  <c r="L316" i="11"/>
  <c r="K316" i="11"/>
  <c r="D316" i="11"/>
  <c r="C316" i="11"/>
  <c r="J313" i="11"/>
  <c r="B313" i="11"/>
  <c r="L306" i="11"/>
  <c r="K306" i="11"/>
  <c r="D306" i="11"/>
  <c r="C306" i="11"/>
  <c r="L305" i="11"/>
  <c r="K305" i="11"/>
  <c r="D305" i="11"/>
  <c r="C305" i="11"/>
  <c r="L304" i="11"/>
  <c r="K304" i="11"/>
  <c r="D304" i="11"/>
  <c r="C304" i="11"/>
  <c r="L303" i="11"/>
  <c r="K303" i="11"/>
  <c r="D303" i="11"/>
  <c r="C303" i="11"/>
  <c r="L302" i="11"/>
  <c r="K302" i="11"/>
  <c r="D302" i="11"/>
  <c r="C302" i="11"/>
  <c r="L301" i="11"/>
  <c r="K301" i="11"/>
  <c r="D301" i="11"/>
  <c r="C301" i="11"/>
  <c r="L300" i="11"/>
  <c r="K300" i="11"/>
  <c r="D300" i="11"/>
  <c r="C300" i="11"/>
  <c r="L299" i="11"/>
  <c r="K299" i="11"/>
  <c r="D299" i="11"/>
  <c r="C299" i="11"/>
  <c r="L298" i="11"/>
  <c r="K298" i="11"/>
  <c r="D298" i="11"/>
  <c r="C298" i="11"/>
  <c r="L297" i="11"/>
  <c r="K297" i="11"/>
  <c r="D297" i="11"/>
  <c r="C297" i="11"/>
  <c r="L296" i="11"/>
  <c r="K296" i="11"/>
  <c r="D296" i="11"/>
  <c r="C296" i="11"/>
  <c r="J293" i="11"/>
  <c r="B293" i="11"/>
  <c r="L286" i="11"/>
  <c r="K286" i="11"/>
  <c r="D286" i="11"/>
  <c r="C286" i="11"/>
  <c r="L285" i="11"/>
  <c r="K285" i="11"/>
  <c r="D285" i="11"/>
  <c r="C285" i="11"/>
  <c r="L284" i="11"/>
  <c r="K284" i="11"/>
  <c r="D284" i="11"/>
  <c r="C284" i="11"/>
  <c r="L283" i="11"/>
  <c r="K283" i="11"/>
  <c r="D283" i="11"/>
  <c r="C283" i="11"/>
  <c r="L282" i="11"/>
  <c r="K282" i="11"/>
  <c r="D282" i="11"/>
  <c r="C282" i="11"/>
  <c r="L281" i="11"/>
  <c r="K281" i="11"/>
  <c r="D281" i="11"/>
  <c r="C281" i="11"/>
  <c r="L280" i="11"/>
  <c r="K280" i="11"/>
  <c r="D280" i="11"/>
  <c r="C280" i="11"/>
  <c r="L279" i="11"/>
  <c r="K279" i="11"/>
  <c r="D279" i="11"/>
  <c r="C279" i="11"/>
  <c r="L278" i="11"/>
  <c r="K278" i="11"/>
  <c r="D278" i="11"/>
  <c r="C278" i="11"/>
  <c r="L277" i="11"/>
  <c r="K277" i="11"/>
  <c r="D277" i="11"/>
  <c r="C277" i="11"/>
  <c r="L276" i="11"/>
  <c r="K276" i="11"/>
  <c r="D276" i="11"/>
  <c r="C276" i="11"/>
  <c r="J273" i="11"/>
  <c r="B273" i="11"/>
  <c r="L266" i="11"/>
  <c r="K266" i="11"/>
  <c r="D266" i="11"/>
  <c r="C266" i="11"/>
  <c r="L265" i="11"/>
  <c r="K265" i="11"/>
  <c r="D265" i="11"/>
  <c r="C265" i="11"/>
  <c r="L264" i="11"/>
  <c r="K264" i="11"/>
  <c r="D264" i="11"/>
  <c r="C264" i="11"/>
  <c r="L263" i="11"/>
  <c r="K263" i="11"/>
  <c r="D263" i="11"/>
  <c r="C263" i="11"/>
  <c r="L262" i="11"/>
  <c r="K262" i="11"/>
  <c r="D262" i="11"/>
  <c r="C262" i="11"/>
  <c r="L261" i="11"/>
  <c r="K261" i="11"/>
  <c r="D261" i="11"/>
  <c r="C261" i="11"/>
  <c r="L260" i="11"/>
  <c r="K260" i="11"/>
  <c r="D260" i="11"/>
  <c r="C260" i="11"/>
  <c r="L259" i="11"/>
  <c r="K259" i="11"/>
  <c r="D259" i="11"/>
  <c r="C259" i="11"/>
  <c r="L258" i="11"/>
  <c r="K258" i="11"/>
  <c r="D258" i="11"/>
  <c r="C258" i="11"/>
  <c r="L257" i="11"/>
  <c r="K257" i="11"/>
  <c r="D257" i="11"/>
  <c r="C257" i="11"/>
  <c r="L256" i="11"/>
  <c r="K256" i="11"/>
  <c r="D256" i="11"/>
  <c r="C256" i="11"/>
  <c r="J253" i="11"/>
  <c r="B253" i="11"/>
  <c r="L246" i="11"/>
  <c r="K246" i="11"/>
  <c r="D246" i="11"/>
  <c r="C246" i="11"/>
  <c r="L245" i="11"/>
  <c r="K245" i="11"/>
  <c r="D245" i="11"/>
  <c r="C245" i="11"/>
  <c r="L244" i="11"/>
  <c r="K244" i="11"/>
  <c r="D244" i="11"/>
  <c r="C244" i="11"/>
  <c r="L243" i="11"/>
  <c r="K243" i="11"/>
  <c r="D243" i="11"/>
  <c r="C243" i="11"/>
  <c r="L242" i="11"/>
  <c r="K242" i="11"/>
  <c r="D242" i="11"/>
  <c r="C242" i="11"/>
  <c r="L241" i="11"/>
  <c r="K241" i="11"/>
  <c r="D241" i="11"/>
  <c r="C241" i="11"/>
  <c r="L240" i="11"/>
  <c r="K240" i="11"/>
  <c r="D240" i="11"/>
  <c r="C240" i="11"/>
  <c r="L239" i="11"/>
  <c r="K239" i="11"/>
  <c r="D239" i="11"/>
  <c r="C239" i="11"/>
  <c r="L238" i="11"/>
  <c r="K238" i="11"/>
  <c r="D238" i="11"/>
  <c r="C238" i="11"/>
  <c r="L237" i="11"/>
  <c r="K237" i="11"/>
  <c r="D237" i="11"/>
  <c r="C237" i="11"/>
  <c r="L236" i="11"/>
  <c r="K236" i="11"/>
  <c r="D236" i="11"/>
  <c r="C236" i="11"/>
  <c r="J233" i="11"/>
  <c r="B233" i="11"/>
  <c r="L226" i="11"/>
  <c r="K226" i="11"/>
  <c r="D226" i="11"/>
  <c r="C226" i="11"/>
  <c r="L225" i="11"/>
  <c r="K225" i="11"/>
  <c r="D225" i="11"/>
  <c r="C225" i="11"/>
  <c r="L224" i="11"/>
  <c r="K224" i="11"/>
  <c r="D224" i="11"/>
  <c r="C224" i="11"/>
  <c r="L223" i="11"/>
  <c r="K223" i="11"/>
  <c r="D223" i="11"/>
  <c r="C223" i="11"/>
  <c r="L222" i="11"/>
  <c r="K222" i="11"/>
  <c r="D222" i="11"/>
  <c r="C222" i="11"/>
  <c r="L221" i="11"/>
  <c r="K221" i="11"/>
  <c r="D221" i="11"/>
  <c r="C221" i="11"/>
  <c r="L220" i="11"/>
  <c r="K220" i="11"/>
  <c r="D220" i="11"/>
  <c r="C220" i="11"/>
  <c r="L219" i="11"/>
  <c r="K219" i="11"/>
  <c r="D219" i="11"/>
  <c r="C219" i="11"/>
  <c r="L218" i="11"/>
  <c r="K218" i="11"/>
  <c r="D218" i="11"/>
  <c r="C218" i="11"/>
  <c r="L217" i="11"/>
  <c r="K217" i="11"/>
  <c r="D217" i="11"/>
  <c r="C217" i="11"/>
  <c r="L216" i="11"/>
  <c r="K216" i="11"/>
  <c r="D216" i="11"/>
  <c r="C216" i="11"/>
  <c r="J213" i="11"/>
  <c r="B213" i="11"/>
  <c r="L206" i="11"/>
  <c r="K206" i="11"/>
  <c r="D206" i="11"/>
  <c r="C206" i="11"/>
  <c r="L205" i="11"/>
  <c r="K205" i="11"/>
  <c r="D205" i="11"/>
  <c r="C205" i="11"/>
  <c r="L204" i="11"/>
  <c r="K204" i="11"/>
  <c r="D204" i="11"/>
  <c r="C204" i="11"/>
  <c r="L203" i="11"/>
  <c r="K203" i="11"/>
  <c r="D203" i="11"/>
  <c r="C203" i="11"/>
  <c r="L202" i="11"/>
  <c r="K202" i="11"/>
  <c r="D202" i="11"/>
  <c r="C202" i="11"/>
  <c r="L201" i="11"/>
  <c r="K201" i="11"/>
  <c r="D201" i="11"/>
  <c r="C201" i="11"/>
  <c r="L200" i="11"/>
  <c r="K200" i="11"/>
  <c r="D200" i="11"/>
  <c r="C200" i="11"/>
  <c r="L199" i="11"/>
  <c r="K199" i="11"/>
  <c r="D199" i="11"/>
  <c r="C199" i="11"/>
  <c r="L198" i="11"/>
  <c r="K198" i="11"/>
  <c r="D198" i="11"/>
  <c r="C198" i="11"/>
  <c r="L197" i="11"/>
  <c r="K197" i="11"/>
  <c r="D197" i="11"/>
  <c r="C197" i="11"/>
  <c r="L196" i="11"/>
  <c r="K196" i="11"/>
  <c r="D196" i="11"/>
  <c r="C196" i="11"/>
  <c r="J193" i="11"/>
  <c r="B193" i="11"/>
  <c r="L186" i="11"/>
  <c r="K186" i="11"/>
  <c r="D186" i="11"/>
  <c r="C186" i="11"/>
  <c r="L185" i="11"/>
  <c r="K185" i="11"/>
  <c r="D185" i="11"/>
  <c r="C185" i="11"/>
  <c r="L184" i="11"/>
  <c r="K184" i="11"/>
  <c r="D184" i="11"/>
  <c r="C184" i="11"/>
  <c r="L183" i="11"/>
  <c r="K183" i="11"/>
  <c r="D183" i="11"/>
  <c r="C183" i="11"/>
  <c r="L182" i="11"/>
  <c r="K182" i="11"/>
  <c r="D182" i="11"/>
  <c r="C182" i="11"/>
  <c r="L181" i="11"/>
  <c r="K181" i="11"/>
  <c r="D181" i="11"/>
  <c r="C181" i="11"/>
  <c r="L180" i="11"/>
  <c r="K180" i="11"/>
  <c r="D180" i="11"/>
  <c r="C180" i="11"/>
  <c r="L179" i="11"/>
  <c r="K179" i="11"/>
  <c r="D179" i="11"/>
  <c r="C179" i="11"/>
  <c r="L178" i="11"/>
  <c r="K178" i="11"/>
  <c r="D178" i="11"/>
  <c r="C178" i="11"/>
  <c r="L177" i="11"/>
  <c r="K177" i="11"/>
  <c r="D177" i="11"/>
  <c r="C177" i="11"/>
  <c r="L176" i="11"/>
  <c r="K176" i="11"/>
  <c r="D176" i="11"/>
  <c r="C176" i="11"/>
  <c r="J173" i="11"/>
  <c r="B173" i="11"/>
  <c r="L166" i="11"/>
  <c r="K166" i="11"/>
  <c r="D166" i="11"/>
  <c r="C166" i="11"/>
  <c r="L165" i="11"/>
  <c r="K165" i="11"/>
  <c r="D165" i="11"/>
  <c r="C165" i="11"/>
  <c r="L164" i="11"/>
  <c r="K164" i="11"/>
  <c r="D164" i="11"/>
  <c r="C164" i="11"/>
  <c r="L163" i="11"/>
  <c r="K163" i="11"/>
  <c r="D163" i="11"/>
  <c r="C163" i="11"/>
  <c r="L162" i="11"/>
  <c r="K162" i="11"/>
  <c r="D162" i="11"/>
  <c r="C162" i="11"/>
  <c r="L161" i="11"/>
  <c r="K161" i="11"/>
  <c r="D161" i="11"/>
  <c r="C161" i="11"/>
  <c r="L160" i="11"/>
  <c r="K160" i="11"/>
  <c r="D160" i="11"/>
  <c r="C160" i="11"/>
  <c r="L159" i="11"/>
  <c r="K159" i="11"/>
  <c r="D159" i="11"/>
  <c r="C159" i="11"/>
  <c r="L158" i="11"/>
  <c r="K158" i="11"/>
  <c r="D158" i="11"/>
  <c r="C158" i="11"/>
  <c r="L157" i="11"/>
  <c r="K157" i="11"/>
  <c r="D157" i="11"/>
  <c r="C157" i="11"/>
  <c r="L156" i="11"/>
  <c r="K156" i="11"/>
  <c r="D156" i="11"/>
  <c r="C156" i="11"/>
  <c r="J153" i="11"/>
  <c r="B153" i="11"/>
  <c r="L146" i="11"/>
  <c r="K146" i="11"/>
  <c r="D146" i="11"/>
  <c r="C146" i="11"/>
  <c r="L145" i="11"/>
  <c r="K145" i="11"/>
  <c r="D145" i="11"/>
  <c r="C145" i="11"/>
  <c r="L144" i="11"/>
  <c r="K144" i="11"/>
  <c r="D144" i="11"/>
  <c r="C144" i="11"/>
  <c r="L143" i="11"/>
  <c r="K143" i="11"/>
  <c r="D143" i="11"/>
  <c r="C143" i="11"/>
  <c r="L142" i="11"/>
  <c r="K142" i="11"/>
  <c r="D142" i="11"/>
  <c r="C142" i="11"/>
  <c r="L141" i="11"/>
  <c r="K141" i="11"/>
  <c r="D141" i="11"/>
  <c r="C141" i="11"/>
  <c r="L140" i="11"/>
  <c r="K140" i="11"/>
  <c r="D140" i="11"/>
  <c r="C140" i="11"/>
  <c r="L139" i="11"/>
  <c r="K139" i="11"/>
  <c r="D139" i="11"/>
  <c r="C139" i="11"/>
  <c r="L138" i="11"/>
  <c r="K138" i="11"/>
  <c r="D138" i="11"/>
  <c r="C138" i="11"/>
  <c r="L137" i="11"/>
  <c r="K137" i="11"/>
  <c r="D137" i="11"/>
  <c r="C137" i="11"/>
  <c r="L136" i="11"/>
  <c r="K136" i="11"/>
  <c r="D136" i="11"/>
  <c r="C136" i="11"/>
  <c r="J133" i="11"/>
  <c r="B133" i="11"/>
  <c r="L126" i="11"/>
  <c r="K126" i="11"/>
  <c r="D126" i="11"/>
  <c r="C126" i="11"/>
  <c r="L125" i="11"/>
  <c r="K125" i="11"/>
  <c r="D125" i="11"/>
  <c r="C125" i="11"/>
  <c r="L124" i="11"/>
  <c r="K124" i="11"/>
  <c r="D124" i="11"/>
  <c r="C124" i="11"/>
  <c r="L123" i="11"/>
  <c r="K123" i="11"/>
  <c r="D123" i="11"/>
  <c r="C123" i="11"/>
  <c r="L122" i="11"/>
  <c r="K122" i="11"/>
  <c r="D122" i="11"/>
  <c r="C122" i="11"/>
  <c r="L121" i="11"/>
  <c r="K121" i="11"/>
  <c r="D121" i="11"/>
  <c r="C121" i="11"/>
  <c r="L120" i="11"/>
  <c r="K120" i="11"/>
  <c r="D120" i="11"/>
  <c r="C120" i="11"/>
  <c r="L119" i="11"/>
  <c r="K119" i="11"/>
  <c r="D119" i="11"/>
  <c r="C119" i="11"/>
  <c r="L118" i="11"/>
  <c r="K118" i="11"/>
  <c r="D118" i="11"/>
  <c r="C118" i="11"/>
  <c r="L117" i="11"/>
  <c r="K117" i="11"/>
  <c r="D117" i="11"/>
  <c r="C117" i="11"/>
  <c r="L116" i="11"/>
  <c r="K116" i="11"/>
  <c r="D116" i="11"/>
  <c r="C116" i="11"/>
  <c r="J113" i="11"/>
  <c r="B113" i="11"/>
  <c r="L106" i="11"/>
  <c r="K106" i="11"/>
  <c r="D106" i="11"/>
  <c r="C106" i="11"/>
  <c r="L105" i="11"/>
  <c r="K105" i="11"/>
  <c r="D105" i="11"/>
  <c r="C105" i="11"/>
  <c r="L104" i="11"/>
  <c r="K104" i="11"/>
  <c r="D104" i="11"/>
  <c r="C104" i="11"/>
  <c r="L103" i="11"/>
  <c r="K103" i="11"/>
  <c r="D103" i="11"/>
  <c r="C103" i="11"/>
  <c r="L102" i="11"/>
  <c r="K102" i="11"/>
  <c r="D102" i="11"/>
  <c r="C102" i="11"/>
  <c r="L101" i="11"/>
  <c r="K101" i="11"/>
  <c r="D101" i="11"/>
  <c r="C101" i="11"/>
  <c r="L100" i="11"/>
  <c r="K100" i="11"/>
  <c r="D100" i="11"/>
  <c r="C100" i="11"/>
  <c r="L99" i="11"/>
  <c r="K99" i="11"/>
  <c r="D99" i="11"/>
  <c r="C99" i="11"/>
  <c r="L98" i="11"/>
  <c r="K98" i="11"/>
  <c r="D98" i="11"/>
  <c r="C98" i="11"/>
  <c r="L97" i="11"/>
  <c r="K97" i="11"/>
  <c r="D97" i="11"/>
  <c r="C97" i="11"/>
  <c r="L96" i="11"/>
  <c r="K96" i="11"/>
  <c r="D96" i="11"/>
  <c r="C96" i="11"/>
  <c r="J93" i="11"/>
  <c r="B93" i="11"/>
  <c r="L86" i="11"/>
  <c r="K86" i="11"/>
  <c r="D86" i="11"/>
  <c r="C86" i="11"/>
  <c r="L85" i="11"/>
  <c r="K85" i="11"/>
  <c r="D85" i="11"/>
  <c r="C85" i="11"/>
  <c r="L84" i="11"/>
  <c r="K84" i="11"/>
  <c r="D84" i="11"/>
  <c r="C84" i="11"/>
  <c r="L83" i="11"/>
  <c r="K83" i="11"/>
  <c r="D83" i="11"/>
  <c r="C83" i="11"/>
  <c r="L82" i="11"/>
  <c r="K82" i="11"/>
  <c r="D82" i="11"/>
  <c r="C82" i="11"/>
  <c r="L81" i="11"/>
  <c r="K81" i="11"/>
  <c r="D81" i="11"/>
  <c r="C81" i="11"/>
  <c r="L80" i="11"/>
  <c r="K80" i="11"/>
  <c r="D80" i="11"/>
  <c r="C80" i="11"/>
  <c r="L79" i="11"/>
  <c r="K79" i="11"/>
  <c r="D79" i="11"/>
  <c r="C79" i="11"/>
  <c r="L78" i="11"/>
  <c r="K78" i="11"/>
  <c r="D78" i="11"/>
  <c r="C78" i="11"/>
  <c r="L77" i="11"/>
  <c r="K77" i="11"/>
  <c r="D77" i="11"/>
  <c r="C77" i="11"/>
  <c r="L76" i="11"/>
  <c r="K76" i="11"/>
  <c r="D76" i="11"/>
  <c r="C76" i="11"/>
  <c r="J73" i="11"/>
  <c r="B73" i="11"/>
  <c r="L66" i="11"/>
  <c r="K66" i="11"/>
  <c r="D66" i="11"/>
  <c r="C66" i="11"/>
  <c r="L65" i="11"/>
  <c r="K65" i="11"/>
  <c r="D65" i="11"/>
  <c r="C65" i="11"/>
  <c r="L64" i="11"/>
  <c r="K64" i="11"/>
  <c r="D64" i="11"/>
  <c r="C64" i="11"/>
  <c r="L63" i="11"/>
  <c r="K63" i="11"/>
  <c r="D63" i="11"/>
  <c r="C63" i="11"/>
  <c r="L62" i="11"/>
  <c r="K62" i="11"/>
  <c r="D62" i="11"/>
  <c r="C62" i="11"/>
  <c r="L61" i="11"/>
  <c r="K61" i="11"/>
  <c r="D61" i="11"/>
  <c r="C61" i="11"/>
  <c r="L60" i="11"/>
  <c r="K60" i="11"/>
  <c r="D60" i="11"/>
  <c r="C60" i="11"/>
  <c r="L59" i="11"/>
  <c r="K59" i="11"/>
  <c r="D59" i="11"/>
  <c r="C59" i="11"/>
  <c r="L58" i="11"/>
  <c r="K58" i="11"/>
  <c r="D58" i="11"/>
  <c r="C58" i="11"/>
  <c r="L57" i="11"/>
  <c r="K57" i="11"/>
  <c r="D57" i="11"/>
  <c r="C57" i="11"/>
  <c r="L56" i="11"/>
  <c r="K56" i="11"/>
  <c r="D56" i="11"/>
  <c r="C56" i="11"/>
  <c r="J53" i="11"/>
  <c r="B53" i="11"/>
  <c r="L46" i="11"/>
  <c r="K46" i="11"/>
  <c r="D46" i="11"/>
  <c r="C46" i="11"/>
  <c r="L45" i="11"/>
  <c r="K45" i="11"/>
  <c r="D45" i="11"/>
  <c r="C45" i="11"/>
  <c r="L44" i="11"/>
  <c r="K44" i="11"/>
  <c r="D44" i="11"/>
  <c r="C44" i="11"/>
  <c r="L43" i="11"/>
  <c r="K43" i="11"/>
  <c r="D43" i="11"/>
  <c r="C43" i="11"/>
  <c r="L42" i="11"/>
  <c r="K42" i="11"/>
  <c r="D42" i="11"/>
  <c r="C42" i="11"/>
  <c r="L41" i="11"/>
  <c r="K41" i="11"/>
  <c r="D41" i="11"/>
  <c r="C41" i="11"/>
  <c r="L40" i="11"/>
  <c r="K40" i="11"/>
  <c r="D40" i="11"/>
  <c r="C40" i="11"/>
  <c r="L39" i="11"/>
  <c r="K39" i="11"/>
  <c r="D39" i="11"/>
  <c r="C39" i="11"/>
  <c r="L38" i="11"/>
  <c r="K38" i="11"/>
  <c r="D38" i="11"/>
  <c r="C38" i="11"/>
  <c r="L37" i="11"/>
  <c r="K37" i="11"/>
  <c r="D37" i="11"/>
  <c r="C37" i="11"/>
  <c r="L36" i="11"/>
  <c r="K36" i="11"/>
  <c r="D36" i="11"/>
  <c r="C36" i="11"/>
  <c r="J33" i="11"/>
  <c r="B33" i="11"/>
  <c r="U61" i="16"/>
  <c r="N22" i="16"/>
  <c r="S61" i="16"/>
  <c r="N20" i="16"/>
  <c r="Q61" i="16"/>
  <c r="N14" i="16"/>
  <c r="O61" i="16"/>
  <c r="N18" i="16"/>
  <c r="L61" i="16"/>
  <c r="N16" i="16"/>
  <c r="J61" i="16"/>
  <c r="N10" i="16"/>
  <c r="G61" i="16"/>
  <c r="N8" i="16"/>
  <c r="E61" i="16"/>
  <c r="V60" i="16"/>
  <c r="U60" i="16"/>
  <c r="T60" i="16"/>
  <c r="S60" i="16"/>
  <c r="R60" i="16"/>
  <c r="Q60" i="16"/>
  <c r="P60" i="16"/>
  <c r="O60" i="16"/>
  <c r="M60" i="16"/>
  <c r="L60" i="16"/>
  <c r="N15" i="16"/>
  <c r="K60" i="16"/>
  <c r="J60" i="16"/>
  <c r="H60" i="16"/>
  <c r="G60" i="16"/>
  <c r="N7" i="16"/>
  <c r="F60" i="16"/>
  <c r="E60" i="16"/>
  <c r="C60" i="16"/>
  <c r="N24" i="16"/>
  <c r="B60" i="16"/>
  <c r="N23" i="16"/>
  <c r="O59" i="16"/>
  <c r="M22" i="16"/>
  <c r="L59" i="16"/>
  <c r="M12" i="16"/>
  <c r="J59" i="16"/>
  <c r="M10" i="16"/>
  <c r="G59" i="16"/>
  <c r="M8" i="16"/>
  <c r="E59" i="16"/>
  <c r="P58" i="16"/>
  <c r="O58" i="16"/>
  <c r="M58" i="16"/>
  <c r="L58" i="16"/>
  <c r="K58" i="16"/>
  <c r="J58" i="16"/>
  <c r="H58" i="16"/>
  <c r="G58" i="16"/>
  <c r="F58" i="16"/>
  <c r="E58" i="16"/>
  <c r="C58" i="16"/>
  <c r="M24" i="16"/>
  <c r="B58" i="16"/>
  <c r="M23" i="16"/>
  <c r="L57" i="16"/>
  <c r="L22" i="16"/>
  <c r="J57" i="16"/>
  <c r="L10" i="16"/>
  <c r="G57" i="16"/>
  <c r="L8" i="16"/>
  <c r="E57" i="16"/>
  <c r="M56" i="16"/>
  <c r="L56" i="16"/>
  <c r="K56" i="16"/>
  <c r="J56" i="16"/>
  <c r="H56" i="16"/>
  <c r="G56" i="16"/>
  <c r="F56" i="16"/>
  <c r="E56" i="16"/>
  <c r="C56" i="16"/>
  <c r="L24" i="16"/>
  <c r="B56" i="16"/>
  <c r="L23" i="16"/>
  <c r="C55" i="16"/>
  <c r="B55" i="16"/>
  <c r="U48" i="16"/>
  <c r="I22" i="16"/>
  <c r="S48" i="16"/>
  <c r="I20" i="16"/>
  <c r="Q48" i="16"/>
  <c r="I14" i="16"/>
  <c r="O48" i="16"/>
  <c r="I18" i="16"/>
  <c r="L48" i="16"/>
  <c r="I16" i="16"/>
  <c r="J48" i="16"/>
  <c r="I10" i="16"/>
  <c r="G48" i="16"/>
  <c r="I8" i="16"/>
  <c r="E48" i="16"/>
  <c r="V47" i="16"/>
  <c r="U47" i="16"/>
  <c r="T47" i="16"/>
  <c r="S47" i="16"/>
  <c r="R47" i="16"/>
  <c r="Q47" i="16"/>
  <c r="P47" i="16"/>
  <c r="O47" i="16"/>
  <c r="M47" i="16"/>
  <c r="L47" i="16"/>
  <c r="K47" i="16"/>
  <c r="J47" i="16"/>
  <c r="H47" i="16"/>
  <c r="G47" i="16"/>
  <c r="F47" i="16"/>
  <c r="E47" i="16"/>
  <c r="C47" i="16"/>
  <c r="I24" i="16"/>
  <c r="B47" i="16"/>
  <c r="I23" i="16"/>
  <c r="O46" i="16"/>
  <c r="H22" i="16"/>
  <c r="L46" i="16"/>
  <c r="H12" i="16"/>
  <c r="J46" i="16"/>
  <c r="H10" i="16"/>
  <c r="G46" i="16"/>
  <c r="H8" i="16"/>
  <c r="E46" i="16"/>
  <c r="P45" i="16"/>
  <c r="O45" i="16"/>
  <c r="M45" i="16"/>
  <c r="L45" i="16"/>
  <c r="K45" i="16"/>
  <c r="J45" i="16"/>
  <c r="H45" i="16"/>
  <c r="G45" i="16"/>
  <c r="F45" i="16"/>
  <c r="E45" i="16"/>
  <c r="C45" i="16"/>
  <c r="H24" i="16"/>
  <c r="B45" i="16"/>
  <c r="H23" i="16"/>
  <c r="L44" i="16"/>
  <c r="G22" i="16"/>
  <c r="J44" i="16"/>
  <c r="G10" i="16"/>
  <c r="G44" i="16"/>
  <c r="G8" i="16"/>
  <c r="E44" i="16"/>
  <c r="M43" i="16"/>
  <c r="L43" i="16"/>
  <c r="K43" i="16"/>
  <c r="J43" i="16"/>
  <c r="H43" i="16"/>
  <c r="G43" i="16"/>
  <c r="F43" i="16"/>
  <c r="E43" i="16"/>
  <c r="C43" i="16"/>
  <c r="G24" i="16"/>
  <c r="B43" i="16"/>
  <c r="G23" i="16"/>
  <c r="C42" i="16"/>
  <c r="B42" i="16"/>
  <c r="U37" i="16"/>
  <c r="D22" i="16"/>
  <c r="S37" i="16"/>
  <c r="D20" i="16"/>
  <c r="Q37" i="16"/>
  <c r="D14" i="16"/>
  <c r="O37" i="16"/>
  <c r="D18" i="16"/>
  <c r="L37" i="16"/>
  <c r="D16" i="16"/>
  <c r="J37" i="16"/>
  <c r="D10" i="16"/>
  <c r="G37" i="16"/>
  <c r="D8" i="16"/>
  <c r="E37" i="16"/>
  <c r="V36" i="16"/>
  <c r="U36" i="16"/>
  <c r="T36" i="16"/>
  <c r="S36" i="16"/>
  <c r="R36" i="16"/>
  <c r="Q36" i="16"/>
  <c r="P36" i="16"/>
  <c r="O36" i="16"/>
  <c r="M36" i="16"/>
  <c r="L36" i="16"/>
  <c r="K36" i="16"/>
  <c r="J36" i="16"/>
  <c r="H36" i="16"/>
  <c r="G36" i="16"/>
  <c r="F36" i="16"/>
  <c r="E36" i="16"/>
  <c r="C36" i="16"/>
  <c r="D24" i="16"/>
  <c r="B36" i="16"/>
  <c r="D23" i="16"/>
  <c r="L35" i="16"/>
  <c r="C12" i="16"/>
  <c r="J35" i="16"/>
  <c r="C10" i="16"/>
  <c r="G35" i="16"/>
  <c r="C8" i="16"/>
  <c r="E35" i="16"/>
  <c r="C22" i="16"/>
  <c r="M34" i="16"/>
  <c r="L34" i="16"/>
  <c r="K34" i="16"/>
  <c r="J34" i="16"/>
  <c r="H34" i="16"/>
  <c r="G34" i="16"/>
  <c r="F34" i="16"/>
  <c r="E34" i="16"/>
  <c r="C34" i="16"/>
  <c r="C24" i="16"/>
  <c r="B34" i="16"/>
  <c r="C23" i="16"/>
  <c r="J33" i="16"/>
  <c r="B10" i="16"/>
  <c r="G33" i="16"/>
  <c r="B8" i="16"/>
  <c r="E33" i="16"/>
  <c r="B22" i="16"/>
  <c r="K32" i="16"/>
  <c r="J32" i="16"/>
  <c r="H32" i="16"/>
  <c r="G32" i="16"/>
  <c r="F32" i="16"/>
  <c r="E32" i="16"/>
  <c r="C32" i="16"/>
  <c r="B24" i="16"/>
  <c r="B32" i="16"/>
  <c r="B23" i="16"/>
  <c r="C31" i="16"/>
  <c r="B31" i="16"/>
  <c r="W63" i="15"/>
  <c r="N22" i="15"/>
  <c r="U63" i="15"/>
  <c r="N16" i="15"/>
  <c r="S63" i="15"/>
  <c r="N14" i="15"/>
  <c r="Q63" i="15"/>
  <c r="N20" i="15"/>
  <c r="O63" i="15"/>
  <c r="N18" i="15"/>
  <c r="L63" i="15"/>
  <c r="N12" i="15"/>
  <c r="J63" i="15"/>
  <c r="N8" i="15"/>
  <c r="G63" i="15"/>
  <c r="N10" i="15"/>
  <c r="E63" i="15"/>
  <c r="N24" i="15"/>
  <c r="X62" i="15"/>
  <c r="W62" i="15"/>
  <c r="V62" i="15"/>
  <c r="U62" i="15"/>
  <c r="T62" i="15"/>
  <c r="S62" i="15"/>
  <c r="R62" i="15"/>
  <c r="Q62" i="15"/>
  <c r="P62" i="15"/>
  <c r="O62" i="15"/>
  <c r="M62" i="15"/>
  <c r="L62" i="15"/>
  <c r="K62" i="15"/>
  <c r="J62" i="15"/>
  <c r="G62" i="15"/>
  <c r="N9" i="15"/>
  <c r="F62" i="15"/>
  <c r="E62" i="15"/>
  <c r="C62" i="15"/>
  <c r="N26" i="15"/>
  <c r="B62" i="15"/>
  <c r="N25" i="15"/>
  <c r="O61" i="15"/>
  <c r="M14" i="15"/>
  <c r="L61" i="15"/>
  <c r="M12" i="15"/>
  <c r="J61" i="15"/>
  <c r="M8" i="15"/>
  <c r="G61" i="15"/>
  <c r="M10" i="15"/>
  <c r="E61" i="15"/>
  <c r="M24" i="15"/>
  <c r="P60" i="15"/>
  <c r="O60" i="15"/>
  <c r="M60" i="15"/>
  <c r="L60" i="15"/>
  <c r="K60" i="15"/>
  <c r="J60" i="15"/>
  <c r="H60" i="15"/>
  <c r="G60" i="15"/>
  <c r="F60" i="15"/>
  <c r="E60" i="15"/>
  <c r="C60" i="15"/>
  <c r="M26" i="15"/>
  <c r="B60" i="15"/>
  <c r="M25" i="15"/>
  <c r="L59" i="15"/>
  <c r="L12" i="15"/>
  <c r="J59" i="15"/>
  <c r="L8" i="15"/>
  <c r="G59" i="15"/>
  <c r="L10" i="15"/>
  <c r="E59" i="15"/>
  <c r="L24" i="15"/>
  <c r="M58" i="15"/>
  <c r="L58" i="15"/>
  <c r="K58" i="15"/>
  <c r="J58" i="15"/>
  <c r="H58" i="15"/>
  <c r="G58" i="15"/>
  <c r="F58" i="15"/>
  <c r="E58" i="15"/>
  <c r="C58" i="15"/>
  <c r="L26" i="15"/>
  <c r="B58" i="15"/>
  <c r="L25" i="15"/>
  <c r="W57" i="15"/>
  <c r="U57" i="15"/>
  <c r="S57" i="15"/>
  <c r="Q57" i="15"/>
  <c r="O57" i="15"/>
  <c r="L57" i="15"/>
  <c r="J57" i="15"/>
  <c r="G57" i="15"/>
  <c r="E57" i="15"/>
  <c r="C57" i="15"/>
  <c r="B57" i="15"/>
  <c r="O56" i="15"/>
  <c r="W50" i="15"/>
  <c r="I22" i="15"/>
  <c r="U50" i="15"/>
  <c r="I16" i="15"/>
  <c r="S50" i="15"/>
  <c r="I14" i="15"/>
  <c r="Q50" i="15"/>
  <c r="I20" i="15"/>
  <c r="O50" i="15"/>
  <c r="I18" i="15"/>
  <c r="L50" i="15"/>
  <c r="I12" i="15"/>
  <c r="J50" i="15"/>
  <c r="I8" i="15"/>
  <c r="G50" i="15"/>
  <c r="I10" i="15"/>
  <c r="E50" i="15"/>
  <c r="I24" i="15"/>
  <c r="X49" i="15"/>
  <c r="W49" i="15"/>
  <c r="V49" i="15"/>
  <c r="U49" i="15"/>
  <c r="T49" i="15"/>
  <c r="S49" i="15"/>
  <c r="R49" i="15"/>
  <c r="Q49" i="15"/>
  <c r="P49" i="15"/>
  <c r="O49" i="15"/>
  <c r="M49" i="15"/>
  <c r="L49" i="15"/>
  <c r="K49" i="15"/>
  <c r="J49" i="15"/>
  <c r="G49" i="15"/>
  <c r="I9" i="15"/>
  <c r="F49" i="15"/>
  <c r="E49" i="15"/>
  <c r="C49" i="15"/>
  <c r="I26" i="15"/>
  <c r="B49" i="15"/>
  <c r="I25" i="15"/>
  <c r="O48" i="15"/>
  <c r="H14" i="15"/>
  <c r="L48" i="15"/>
  <c r="H12" i="15"/>
  <c r="J48" i="15"/>
  <c r="H8" i="15"/>
  <c r="G48" i="15"/>
  <c r="H10" i="15"/>
  <c r="E48" i="15"/>
  <c r="H24" i="15"/>
  <c r="P47" i="15"/>
  <c r="O47" i="15"/>
  <c r="M47" i="15"/>
  <c r="L47" i="15"/>
  <c r="K47" i="15"/>
  <c r="J47" i="15"/>
  <c r="H47" i="15"/>
  <c r="G47" i="15"/>
  <c r="F47" i="15"/>
  <c r="E47" i="15"/>
  <c r="C47" i="15"/>
  <c r="H26" i="15"/>
  <c r="B47" i="15"/>
  <c r="H25" i="15"/>
  <c r="L46" i="15"/>
  <c r="G12" i="15"/>
  <c r="J46" i="15"/>
  <c r="G8" i="15"/>
  <c r="G46" i="15"/>
  <c r="G10" i="15"/>
  <c r="E46" i="15"/>
  <c r="G24" i="15"/>
  <c r="M45" i="15"/>
  <c r="L45" i="15"/>
  <c r="K45" i="15"/>
  <c r="J45" i="15"/>
  <c r="H45" i="15"/>
  <c r="G45" i="15"/>
  <c r="F45" i="15"/>
  <c r="E45" i="15"/>
  <c r="C45" i="15"/>
  <c r="G26" i="15"/>
  <c r="B45" i="15"/>
  <c r="G25" i="15"/>
  <c r="W44" i="15"/>
  <c r="U44" i="15"/>
  <c r="S44" i="15"/>
  <c r="Q44" i="15"/>
  <c r="O44" i="15"/>
  <c r="L44" i="15"/>
  <c r="J44" i="15"/>
  <c r="G44" i="15"/>
  <c r="E44" i="15"/>
  <c r="C44" i="15"/>
  <c r="B44" i="15"/>
  <c r="O43" i="15"/>
  <c r="W39" i="15"/>
  <c r="D22" i="15"/>
  <c r="U39" i="15"/>
  <c r="D16" i="15"/>
  <c r="S39" i="15"/>
  <c r="D14" i="15"/>
  <c r="Q39" i="15"/>
  <c r="D20" i="15"/>
  <c r="O39" i="15"/>
  <c r="D18" i="15"/>
  <c r="L39" i="15"/>
  <c r="D12" i="15"/>
  <c r="J39" i="15"/>
  <c r="D8" i="15"/>
  <c r="G39" i="15"/>
  <c r="D10" i="15"/>
  <c r="E39" i="15"/>
  <c r="D24" i="15"/>
  <c r="X38" i="15"/>
  <c r="W38" i="15"/>
  <c r="V38" i="15"/>
  <c r="U38" i="15"/>
  <c r="T38" i="15"/>
  <c r="S38" i="15"/>
  <c r="R38" i="15"/>
  <c r="Q38" i="15"/>
  <c r="P38" i="15"/>
  <c r="O38" i="15"/>
  <c r="M38" i="15"/>
  <c r="L38" i="15"/>
  <c r="K38" i="15"/>
  <c r="J38" i="15"/>
  <c r="G38" i="15"/>
  <c r="D9" i="15"/>
  <c r="F38" i="15"/>
  <c r="E38" i="15"/>
  <c r="C38" i="15"/>
  <c r="D26" i="15"/>
  <c r="B38" i="15"/>
  <c r="D25" i="15"/>
  <c r="O37" i="15"/>
  <c r="C14" i="15"/>
  <c r="L37" i="15"/>
  <c r="C12" i="15"/>
  <c r="J37" i="15"/>
  <c r="C8" i="15"/>
  <c r="G37" i="15"/>
  <c r="C10" i="15"/>
  <c r="E37" i="15"/>
  <c r="C24" i="15"/>
  <c r="P36" i="15"/>
  <c r="O36" i="15"/>
  <c r="M36" i="15"/>
  <c r="L36" i="15"/>
  <c r="K36" i="15"/>
  <c r="J36" i="15"/>
  <c r="H36" i="15"/>
  <c r="G36" i="15"/>
  <c r="F36" i="15"/>
  <c r="E36" i="15"/>
  <c r="C36" i="15"/>
  <c r="C26" i="15"/>
  <c r="B36" i="15"/>
  <c r="C25" i="15"/>
  <c r="L35" i="15"/>
  <c r="B12" i="15"/>
  <c r="J35" i="15"/>
  <c r="B8" i="15"/>
  <c r="G35" i="15"/>
  <c r="B10" i="15"/>
  <c r="E35" i="15"/>
  <c r="B24" i="15"/>
  <c r="M34" i="15"/>
  <c r="L34" i="15"/>
  <c r="K34" i="15"/>
  <c r="J34" i="15"/>
  <c r="H34" i="15"/>
  <c r="G34" i="15"/>
  <c r="F34" i="15"/>
  <c r="E34" i="15"/>
  <c r="B23" i="15"/>
  <c r="C34" i="15"/>
  <c r="B26" i="15"/>
  <c r="B34" i="15"/>
  <c r="B25" i="15"/>
  <c r="W33" i="15"/>
  <c r="U33" i="15"/>
  <c r="S33" i="15"/>
  <c r="Q33" i="15"/>
  <c r="O33" i="15"/>
  <c r="L33" i="15"/>
  <c r="J33" i="15"/>
  <c r="G33" i="15"/>
  <c r="E33" i="15"/>
  <c r="C33" i="15"/>
  <c r="B33" i="15"/>
  <c r="O32" i="15"/>
  <c r="N13" i="16"/>
  <c r="D19" i="15"/>
  <c r="N7" i="15"/>
  <c r="I27" i="16"/>
  <c r="I7" i="16"/>
  <c r="I15" i="16"/>
  <c r="I13" i="16"/>
  <c r="I21" i="16"/>
  <c r="D7" i="15"/>
  <c r="D13" i="15"/>
  <c r="I23" i="15"/>
  <c r="N11" i="15"/>
  <c r="N19" i="15"/>
  <c r="N15" i="15"/>
  <c r="D7" i="16"/>
  <c r="D15" i="16"/>
  <c r="D13" i="16"/>
  <c r="D21" i="16"/>
  <c r="D17" i="16"/>
  <c r="I9" i="16"/>
  <c r="I19" i="16"/>
  <c r="N17" i="16"/>
  <c r="D29" i="15"/>
  <c r="I17" i="15"/>
  <c r="I21" i="15"/>
  <c r="N23" i="15"/>
  <c r="N13" i="15"/>
  <c r="D9" i="16"/>
  <c r="D19" i="16"/>
  <c r="I17" i="16"/>
  <c r="N9" i="16"/>
  <c r="N19" i="16"/>
  <c r="D27" i="16"/>
  <c r="N27" i="16"/>
  <c r="N21" i="16"/>
  <c r="D11" i="15"/>
  <c r="D15" i="15"/>
  <c r="I29" i="15"/>
  <c r="N17" i="15"/>
  <c r="N21" i="15"/>
  <c r="D17" i="15"/>
  <c r="D21" i="15"/>
  <c r="D23" i="15"/>
  <c r="I19" i="15"/>
  <c r="I7" i="15"/>
  <c r="I13" i="15"/>
  <c r="I11" i="15"/>
  <c r="I15" i="15"/>
  <c r="N29" i="15"/>
  <c r="C7" i="16"/>
  <c r="H7" i="15"/>
  <c r="G23" i="15"/>
  <c r="H9" i="15"/>
  <c r="B21" i="16"/>
  <c r="L21" i="16"/>
  <c r="B9" i="15"/>
  <c r="C21" i="16"/>
  <c r="L7" i="16"/>
  <c r="M9" i="16"/>
  <c r="C9" i="15"/>
  <c r="M7" i="15"/>
  <c r="B11" i="15"/>
  <c r="L7" i="15"/>
  <c r="M11" i="15"/>
  <c r="B7" i="15"/>
  <c r="C11" i="15"/>
  <c r="L11" i="15"/>
  <c r="G7" i="15"/>
  <c r="H11" i="15"/>
  <c r="C23" i="15"/>
  <c r="L23" i="15"/>
  <c r="M9" i="15"/>
  <c r="C9" i="16"/>
  <c r="H13" i="15"/>
  <c r="B9" i="16"/>
  <c r="G7" i="16"/>
  <c r="H9" i="16"/>
  <c r="H21" i="16"/>
  <c r="G21" i="16"/>
  <c r="M21" i="16"/>
  <c r="C11" i="16"/>
  <c r="M7" i="16"/>
  <c r="G9" i="15"/>
  <c r="H23" i="15"/>
  <c r="C7" i="15"/>
  <c r="C13" i="15"/>
  <c r="G11" i="15"/>
  <c r="L9" i="15"/>
  <c r="M23" i="15"/>
  <c r="M13" i="15"/>
  <c r="B7" i="16"/>
  <c r="G9" i="16"/>
  <c r="H7" i="16"/>
  <c r="H11" i="16"/>
  <c r="L9" i="16"/>
  <c r="M11" i="16"/>
  <c r="B22" i="10"/>
  <c r="D22" i="10"/>
  <c r="E22" i="10"/>
  <c r="G22" i="10"/>
  <c r="H22" i="10"/>
  <c r="J22" i="10"/>
  <c r="K22" i="10"/>
  <c r="M22" i="10"/>
  <c r="N22" i="10"/>
  <c r="B23" i="10"/>
  <c r="D23" i="10"/>
  <c r="E23" i="10"/>
  <c r="G23" i="10"/>
  <c r="H23" i="10"/>
  <c r="J23" i="10"/>
  <c r="K23" i="10"/>
  <c r="M23" i="10"/>
  <c r="N23" i="10"/>
  <c r="B24" i="10"/>
  <c r="D24" i="10"/>
  <c r="E24" i="10"/>
  <c r="G24" i="10"/>
  <c r="H24" i="10"/>
  <c r="J24" i="10"/>
  <c r="K24" i="10"/>
  <c r="M24" i="10"/>
  <c r="N24" i="10"/>
  <c r="B25" i="10"/>
  <c r="D25" i="10"/>
  <c r="E25" i="10"/>
  <c r="G25" i="10"/>
  <c r="H25" i="10"/>
  <c r="J25" i="10"/>
  <c r="K25" i="10"/>
  <c r="M25" i="10"/>
  <c r="N25" i="10"/>
  <c r="B26" i="10"/>
  <c r="D26" i="10"/>
  <c r="E26" i="10"/>
  <c r="G26" i="10"/>
  <c r="H26" i="10"/>
  <c r="J26" i="10"/>
  <c r="K26" i="10"/>
  <c r="M26" i="10"/>
  <c r="N26" i="10"/>
  <c r="B27" i="10"/>
  <c r="D27" i="10"/>
  <c r="E27" i="10"/>
  <c r="G27" i="10"/>
  <c r="H27" i="10"/>
  <c r="J27" i="10"/>
  <c r="K27" i="10"/>
  <c r="M27" i="10"/>
  <c r="N27" i="10"/>
  <c r="B28" i="10"/>
  <c r="D28" i="10"/>
  <c r="E28" i="10"/>
  <c r="G28" i="10"/>
  <c r="H28" i="10"/>
  <c r="J28" i="10"/>
  <c r="K28" i="10"/>
  <c r="M28" i="10"/>
  <c r="N28" i="10"/>
  <c r="B29" i="10"/>
  <c r="D29" i="10"/>
  <c r="E29" i="10"/>
  <c r="G29" i="10"/>
  <c r="H29" i="10"/>
  <c r="J29" i="10"/>
  <c r="K29" i="10"/>
  <c r="M29" i="10"/>
  <c r="N29" i="10"/>
  <c r="B30" i="10"/>
  <c r="D30" i="10"/>
  <c r="E30" i="10"/>
  <c r="G30" i="10"/>
  <c r="H30" i="10"/>
  <c r="J30" i="10"/>
  <c r="K30" i="10"/>
  <c r="M30" i="10"/>
  <c r="N30" i="10"/>
  <c r="B31" i="10"/>
  <c r="D31" i="10"/>
  <c r="E31" i="10"/>
  <c r="G31" i="10"/>
  <c r="H31" i="10"/>
  <c r="J31" i="10"/>
  <c r="K31" i="10"/>
  <c r="M31" i="10"/>
  <c r="N31" i="10"/>
  <c r="B32" i="10"/>
  <c r="D32" i="10"/>
  <c r="E32" i="10"/>
  <c r="G32" i="10"/>
  <c r="H32" i="10"/>
  <c r="J32" i="10"/>
  <c r="K32" i="10"/>
  <c r="M32" i="10"/>
  <c r="N32" i="10"/>
  <c r="B33" i="10"/>
  <c r="D33" i="10"/>
  <c r="E33" i="10"/>
  <c r="G33" i="10"/>
  <c r="H33" i="10"/>
  <c r="J33" i="10"/>
  <c r="K33" i="10"/>
  <c r="M33" i="10"/>
  <c r="N33" i="10"/>
  <c r="B34" i="10"/>
  <c r="D34" i="10"/>
  <c r="E34" i="10"/>
  <c r="G34" i="10"/>
  <c r="H34" i="10"/>
  <c r="J34" i="10"/>
  <c r="K34" i="10"/>
  <c r="M34" i="10"/>
  <c r="N34" i="10"/>
  <c r="B35" i="10"/>
  <c r="D35" i="10"/>
  <c r="E35" i="10"/>
  <c r="G35" i="10"/>
  <c r="H35" i="10"/>
  <c r="J35" i="10"/>
  <c r="K35" i="10"/>
  <c r="M35" i="10"/>
  <c r="N35" i="10"/>
  <c r="B36" i="10"/>
  <c r="D36" i="10"/>
  <c r="E36" i="10"/>
  <c r="G36" i="10"/>
  <c r="H36" i="10"/>
  <c r="J36" i="10"/>
  <c r="K36" i="10"/>
  <c r="M36" i="10"/>
  <c r="N36" i="10"/>
  <c r="B37" i="10"/>
  <c r="D37" i="10"/>
  <c r="E37" i="10"/>
  <c r="G37" i="10"/>
  <c r="H37" i="10"/>
  <c r="J37" i="10"/>
  <c r="K37" i="10"/>
  <c r="M37" i="10"/>
  <c r="N37" i="10"/>
  <c r="B38" i="10"/>
  <c r="D38" i="10"/>
  <c r="E38" i="10"/>
  <c r="G38" i="10"/>
  <c r="H38" i="10"/>
  <c r="J38" i="10"/>
  <c r="K38" i="10"/>
  <c r="M38" i="10"/>
  <c r="N38" i="10"/>
  <c r="B39" i="10"/>
  <c r="D39" i="10"/>
  <c r="E39" i="10"/>
  <c r="G39" i="10"/>
  <c r="H39" i="10"/>
  <c r="J39" i="10"/>
  <c r="K39" i="10"/>
  <c r="M39" i="10"/>
  <c r="N39" i="10"/>
  <c r="B40" i="10"/>
  <c r="D40" i="10"/>
  <c r="E40" i="10"/>
  <c r="G40" i="10"/>
  <c r="H40" i="10"/>
  <c r="J40" i="10"/>
  <c r="K40" i="10"/>
  <c r="M40" i="10"/>
  <c r="N40" i="10"/>
  <c r="B41" i="10"/>
  <c r="D41" i="10"/>
  <c r="E41" i="10"/>
  <c r="G41" i="10"/>
  <c r="H41" i="10"/>
  <c r="J41" i="10"/>
  <c r="K41" i="10"/>
  <c r="M41" i="10"/>
  <c r="N41" i="10"/>
  <c r="B42" i="10"/>
  <c r="D42" i="10"/>
  <c r="E42" i="10"/>
  <c r="G42" i="10"/>
  <c r="H42" i="10"/>
  <c r="J42" i="10"/>
  <c r="K42" i="10"/>
  <c r="M42" i="10"/>
  <c r="N42" i="10"/>
  <c r="B43" i="10"/>
  <c r="D43" i="10"/>
  <c r="E43" i="10"/>
  <c r="G43" i="10"/>
  <c r="H43" i="10"/>
  <c r="J43" i="10"/>
  <c r="K43" i="10"/>
  <c r="M43" i="10"/>
  <c r="N43" i="10"/>
  <c r="B44" i="10"/>
  <c r="D44" i="10"/>
  <c r="E44" i="10"/>
  <c r="G44" i="10"/>
  <c r="H44" i="10"/>
  <c r="J44" i="10"/>
  <c r="K44" i="10"/>
  <c r="M44" i="10"/>
  <c r="N44" i="10"/>
  <c r="B45" i="10"/>
  <c r="D45" i="10"/>
  <c r="E45" i="10"/>
  <c r="G45" i="10"/>
  <c r="H45" i="10"/>
  <c r="J45" i="10"/>
  <c r="K45" i="10"/>
  <c r="M45" i="10"/>
  <c r="N45" i="10"/>
  <c r="B46" i="10"/>
  <c r="D46" i="10"/>
  <c r="E46" i="10"/>
  <c r="G46" i="10"/>
  <c r="H46" i="10"/>
  <c r="J46" i="10"/>
  <c r="K46" i="10"/>
  <c r="M46" i="10"/>
  <c r="N46" i="10"/>
  <c r="B47" i="10"/>
  <c r="D47" i="10"/>
  <c r="E47" i="10"/>
  <c r="G47" i="10"/>
  <c r="H47" i="10"/>
  <c r="J47" i="10"/>
  <c r="K47" i="10"/>
  <c r="M47" i="10"/>
  <c r="N47" i="10"/>
  <c r="B48" i="10"/>
  <c r="D48" i="10"/>
  <c r="E48" i="10"/>
  <c r="G48" i="10"/>
  <c r="H48" i="10"/>
  <c r="J48" i="10"/>
  <c r="K48" i="10"/>
  <c r="M48" i="10"/>
  <c r="N48" i="10"/>
  <c r="B49" i="10"/>
  <c r="D49" i="10"/>
  <c r="E49" i="10"/>
  <c r="G49" i="10"/>
  <c r="H49" i="10"/>
  <c r="J49" i="10"/>
  <c r="K49" i="10"/>
  <c r="M49" i="10"/>
  <c r="N49" i="10"/>
  <c r="B50" i="10"/>
  <c r="D50" i="10"/>
  <c r="E50" i="10"/>
  <c r="G50" i="10"/>
  <c r="H50" i="10"/>
  <c r="J50" i="10"/>
  <c r="K50" i="10"/>
  <c r="M50" i="10"/>
  <c r="N50" i="10"/>
  <c r="B51" i="10"/>
  <c r="D51" i="10"/>
  <c r="E51" i="10"/>
  <c r="G51" i="10"/>
  <c r="H51" i="10"/>
  <c r="J51" i="10"/>
  <c r="K51" i="10"/>
  <c r="M51" i="10"/>
  <c r="N51" i="10"/>
  <c r="D54" i="10"/>
  <c r="E54" i="10"/>
  <c r="G54" i="10"/>
  <c r="H54" i="10"/>
  <c r="J54" i="10"/>
  <c r="K54" i="10"/>
  <c r="M54" i="10"/>
  <c r="N54" i="10"/>
  <c r="I55" i="10"/>
  <c r="I56" i="10"/>
  <c r="O71" i="10"/>
  <c r="D53" i="10"/>
  <c r="P71" i="10"/>
  <c r="E53" i="10"/>
  <c r="Q71" i="10"/>
  <c r="G53" i="10"/>
  <c r="R71" i="10"/>
  <c r="H53" i="10"/>
  <c r="S71" i="10"/>
  <c r="J53" i="10"/>
  <c r="T71" i="10"/>
  <c r="K53" i="10"/>
  <c r="U71" i="10"/>
  <c r="M53" i="10"/>
  <c r="V71" i="10"/>
  <c r="N53" i="10"/>
  <c r="O73" i="10"/>
  <c r="P73" i="10"/>
  <c r="Q73" i="10"/>
  <c r="R73" i="10"/>
  <c r="S73" i="10"/>
  <c r="T73" i="10"/>
  <c r="U73" i="10"/>
  <c r="V73" i="10"/>
  <c r="O75" i="10"/>
  <c r="P75" i="10"/>
  <c r="Q75" i="10"/>
  <c r="R75" i="10"/>
  <c r="S75" i="10"/>
  <c r="T75" i="10"/>
  <c r="U75" i="10"/>
  <c r="V75" i="10"/>
  <c r="O79" i="10"/>
  <c r="D8" i="10"/>
  <c r="P79" i="10"/>
  <c r="E8" i="10"/>
  <c r="Q79" i="10"/>
  <c r="R79" i="10"/>
  <c r="H8" i="10"/>
  <c r="S79" i="10"/>
  <c r="J52" i="10"/>
  <c r="T79" i="10"/>
  <c r="U79" i="10"/>
  <c r="V79" i="10"/>
  <c r="N52" i="10"/>
  <c r="O81" i="10"/>
  <c r="D11" i="10"/>
  <c r="P81" i="10"/>
  <c r="E11" i="10"/>
  <c r="Q81" i="10"/>
  <c r="G11" i="10"/>
  <c r="R81" i="10"/>
  <c r="H11" i="10"/>
  <c r="S81" i="10"/>
  <c r="J11" i="10"/>
  <c r="T81" i="10"/>
  <c r="K11" i="10"/>
  <c r="U81" i="10"/>
  <c r="M11" i="10"/>
  <c r="V81" i="10"/>
  <c r="N11" i="10"/>
  <c r="O83" i="10"/>
  <c r="D14" i="10"/>
  <c r="P83" i="10"/>
  <c r="E14" i="10"/>
  <c r="Q83" i="10"/>
  <c r="G14" i="10"/>
  <c r="R83" i="10"/>
  <c r="H14" i="10"/>
  <c r="S83" i="10"/>
  <c r="J14" i="10"/>
  <c r="T83" i="10"/>
  <c r="K14" i="10"/>
  <c r="U83" i="10"/>
  <c r="M14" i="10"/>
  <c r="V83" i="10"/>
  <c r="N14" i="10"/>
  <c r="M8" i="10"/>
  <c r="M52" i="10"/>
  <c r="K8" i="10"/>
  <c r="K52" i="10"/>
  <c r="G8" i="10"/>
  <c r="G52" i="10"/>
  <c r="E57" i="10"/>
  <c r="H57" i="10"/>
  <c r="J55" i="10"/>
  <c r="G56" i="10"/>
  <c r="K56" i="10"/>
  <c r="N55" i="10"/>
  <c r="G55" i="10"/>
  <c r="H55" i="10"/>
  <c r="H56" i="10"/>
  <c r="E55" i="10"/>
  <c r="G57" i="10"/>
  <c r="D57" i="10"/>
  <c r="J56" i="10"/>
  <c r="K55" i="10"/>
  <c r="D55" i="10"/>
  <c r="M55" i="10"/>
  <c r="H52" i="10"/>
  <c r="E56" i="10"/>
  <c r="N57" i="10"/>
  <c r="N56" i="10"/>
  <c r="D56" i="10"/>
  <c r="E52" i="10"/>
  <c r="N8" i="10"/>
  <c r="M57" i="10"/>
  <c r="M56" i="10"/>
  <c r="D52" i="10"/>
  <c r="K57" i="10"/>
  <c r="J57" i="10"/>
  <c r="J8" i="10"/>
  <c r="U56" i="2"/>
  <c r="K24" i="2"/>
  <c r="S56" i="2"/>
  <c r="K18" i="2"/>
  <c r="P56" i="2"/>
  <c r="K22" i="2"/>
  <c r="N56" i="2"/>
  <c r="K20" i="2"/>
  <c r="L56" i="2"/>
  <c r="K12" i="2"/>
  <c r="I56" i="2"/>
  <c r="K10" i="2"/>
  <c r="G56" i="2"/>
  <c r="K8" i="2"/>
  <c r="D56" i="2"/>
  <c r="K26" i="2"/>
  <c r="V55" i="2"/>
  <c r="U55" i="2"/>
  <c r="T55" i="2"/>
  <c r="S55" i="2"/>
  <c r="R55" i="2"/>
  <c r="P55" i="2"/>
  <c r="O55" i="2"/>
  <c r="N55" i="2"/>
  <c r="M55" i="2"/>
  <c r="L55" i="2"/>
  <c r="J55" i="2"/>
  <c r="I55" i="2"/>
  <c r="H55" i="2"/>
  <c r="G55" i="2"/>
  <c r="D55" i="2"/>
  <c r="K25" i="2"/>
  <c r="C55" i="2"/>
  <c r="K28" i="2"/>
  <c r="B55" i="2"/>
  <c r="K27" i="2"/>
  <c r="N54" i="2"/>
  <c r="L54" i="2"/>
  <c r="I54" i="2"/>
  <c r="G54" i="2"/>
  <c r="D54" i="2"/>
  <c r="O53" i="2"/>
  <c r="N53" i="2"/>
  <c r="M53" i="2"/>
  <c r="L53" i="2"/>
  <c r="J53" i="2"/>
  <c r="I53" i="2"/>
  <c r="H53" i="2"/>
  <c r="G53" i="2"/>
  <c r="F53" i="2"/>
  <c r="D53" i="2"/>
  <c r="C53" i="2"/>
  <c r="B53" i="2"/>
  <c r="N52" i="2"/>
  <c r="L52" i="2"/>
  <c r="I52" i="2"/>
  <c r="G52" i="2"/>
  <c r="D52" i="2"/>
  <c r="O51" i="2"/>
  <c r="N51" i="2"/>
  <c r="M51" i="2"/>
  <c r="L51" i="2"/>
  <c r="J51" i="2"/>
  <c r="I51" i="2"/>
  <c r="H51" i="2"/>
  <c r="G51" i="2"/>
  <c r="F51" i="2"/>
  <c r="D51" i="2"/>
  <c r="C51" i="2"/>
  <c r="B51" i="2"/>
  <c r="L50" i="2"/>
  <c r="I50" i="2"/>
  <c r="G50" i="2"/>
  <c r="D50" i="2"/>
  <c r="M49" i="2"/>
  <c r="L49" i="2"/>
  <c r="J49" i="2"/>
  <c r="I49" i="2"/>
  <c r="H49" i="2"/>
  <c r="G49" i="2"/>
  <c r="F49" i="2"/>
  <c r="D49" i="2"/>
  <c r="C49" i="2"/>
  <c r="B49" i="2"/>
  <c r="U48" i="2"/>
  <c r="S48" i="2"/>
  <c r="P48" i="2"/>
  <c r="N48" i="2"/>
  <c r="L48" i="2"/>
  <c r="I48" i="2"/>
  <c r="G48" i="2"/>
  <c r="D48" i="2"/>
  <c r="C48" i="2"/>
  <c r="B48" i="2"/>
  <c r="U71" i="2"/>
  <c r="Q24" i="2"/>
  <c r="S71" i="2"/>
  <c r="Q18" i="2"/>
  <c r="P71" i="2"/>
  <c r="Q22" i="2"/>
  <c r="N71" i="2"/>
  <c r="Q20" i="2"/>
  <c r="L71" i="2"/>
  <c r="Q12" i="2"/>
  <c r="I71" i="2"/>
  <c r="Q10" i="2"/>
  <c r="G71" i="2"/>
  <c r="Q8" i="2"/>
  <c r="D71" i="2"/>
  <c r="Q26" i="2"/>
  <c r="V70" i="2"/>
  <c r="U70" i="2"/>
  <c r="T70" i="2"/>
  <c r="S70" i="2"/>
  <c r="Q17" i="2"/>
  <c r="R70" i="2"/>
  <c r="P70" i="2"/>
  <c r="O70" i="2"/>
  <c r="N70" i="2"/>
  <c r="M70" i="2"/>
  <c r="L70" i="2"/>
  <c r="J70" i="2"/>
  <c r="I70" i="2"/>
  <c r="Q9" i="2"/>
  <c r="H70" i="2"/>
  <c r="G70" i="2"/>
  <c r="D70" i="2"/>
  <c r="Q25" i="2"/>
  <c r="C70" i="2"/>
  <c r="Q28" i="2"/>
  <c r="B70" i="2"/>
  <c r="Q27" i="2"/>
  <c r="N69" i="2"/>
  <c r="L69" i="2"/>
  <c r="I69" i="2"/>
  <c r="G69" i="2"/>
  <c r="D69" i="2"/>
  <c r="O68" i="2"/>
  <c r="N68" i="2"/>
  <c r="M68" i="2"/>
  <c r="L68" i="2"/>
  <c r="J68" i="2"/>
  <c r="I68" i="2"/>
  <c r="H68" i="2"/>
  <c r="G68" i="2"/>
  <c r="F68" i="2"/>
  <c r="D68" i="2"/>
  <c r="C68" i="2"/>
  <c r="B68" i="2"/>
  <c r="N67" i="2"/>
  <c r="L67" i="2"/>
  <c r="I67" i="2"/>
  <c r="G67" i="2"/>
  <c r="D67" i="2"/>
  <c r="O66" i="2"/>
  <c r="N66" i="2"/>
  <c r="M66" i="2"/>
  <c r="L66" i="2"/>
  <c r="J66" i="2"/>
  <c r="I66" i="2"/>
  <c r="H66" i="2"/>
  <c r="G66" i="2"/>
  <c r="F66" i="2"/>
  <c r="D66" i="2"/>
  <c r="C66" i="2"/>
  <c r="B66" i="2"/>
  <c r="L65" i="2"/>
  <c r="I65" i="2"/>
  <c r="G65" i="2"/>
  <c r="D65" i="2"/>
  <c r="M64" i="2"/>
  <c r="L64" i="2"/>
  <c r="J64" i="2"/>
  <c r="I64" i="2"/>
  <c r="H64" i="2"/>
  <c r="G64" i="2"/>
  <c r="F64" i="2"/>
  <c r="D64" i="2"/>
  <c r="C64" i="2"/>
  <c r="B64" i="2"/>
  <c r="U63" i="2"/>
  <c r="S63" i="2"/>
  <c r="P63" i="2"/>
  <c r="N63" i="2"/>
  <c r="L63" i="2"/>
  <c r="I63" i="2"/>
  <c r="G63" i="2"/>
  <c r="D63" i="2"/>
  <c r="C63" i="2"/>
  <c r="B63" i="2"/>
  <c r="V58" i="14"/>
  <c r="K24" i="14"/>
  <c r="T58" i="14"/>
  <c r="K18" i="14"/>
  <c r="R58" i="14"/>
  <c r="K16" i="14"/>
  <c r="P58" i="14"/>
  <c r="K22" i="14"/>
  <c r="N58" i="14"/>
  <c r="K20" i="14"/>
  <c r="L58" i="14"/>
  <c r="K12" i="14"/>
  <c r="I58" i="14"/>
  <c r="K10" i="14"/>
  <c r="G58" i="14"/>
  <c r="K8" i="14"/>
  <c r="D58" i="14"/>
  <c r="K26" i="14"/>
  <c r="W57" i="14"/>
  <c r="V57" i="14"/>
  <c r="U57" i="14"/>
  <c r="T57" i="14"/>
  <c r="S57" i="14"/>
  <c r="R57" i="14"/>
  <c r="Q57" i="14"/>
  <c r="P57" i="14"/>
  <c r="K21" i="14"/>
  <c r="O57" i="14"/>
  <c r="N57" i="14"/>
  <c r="M57" i="14"/>
  <c r="L57" i="14"/>
  <c r="J57" i="14"/>
  <c r="I57" i="14"/>
  <c r="H57" i="14"/>
  <c r="G57" i="14"/>
  <c r="K7" i="14"/>
  <c r="F57" i="14"/>
  <c r="D57" i="14"/>
  <c r="C57" i="14"/>
  <c r="K28" i="14"/>
  <c r="B57" i="14"/>
  <c r="K27" i="14"/>
  <c r="N56" i="14"/>
  <c r="L56" i="14"/>
  <c r="I56" i="14"/>
  <c r="G56" i="14"/>
  <c r="D56" i="14"/>
  <c r="O55" i="14"/>
  <c r="N55" i="14"/>
  <c r="M55" i="14"/>
  <c r="L55" i="14"/>
  <c r="J55" i="14"/>
  <c r="I55" i="14"/>
  <c r="H55" i="14"/>
  <c r="G55" i="14"/>
  <c r="F55" i="14"/>
  <c r="D55" i="14"/>
  <c r="C55" i="14"/>
  <c r="B55" i="14"/>
  <c r="N54" i="14"/>
  <c r="L54" i="14"/>
  <c r="I54" i="14"/>
  <c r="G54" i="14"/>
  <c r="D54" i="14"/>
  <c r="O53" i="14"/>
  <c r="N53" i="14"/>
  <c r="M53" i="14"/>
  <c r="L53" i="14"/>
  <c r="J53" i="14"/>
  <c r="I53" i="14"/>
  <c r="H53" i="14"/>
  <c r="G53" i="14"/>
  <c r="F53" i="14"/>
  <c r="D53" i="14"/>
  <c r="C53" i="14"/>
  <c r="B53" i="14"/>
  <c r="L52" i="14"/>
  <c r="I52" i="14"/>
  <c r="G52" i="14"/>
  <c r="D52" i="14"/>
  <c r="M51" i="14"/>
  <c r="L51" i="14"/>
  <c r="J51" i="14"/>
  <c r="I51" i="14"/>
  <c r="H51" i="14"/>
  <c r="G51" i="14"/>
  <c r="F51" i="14"/>
  <c r="D51" i="14"/>
  <c r="C51" i="14"/>
  <c r="B51" i="14"/>
  <c r="V50" i="14"/>
  <c r="T50" i="14"/>
  <c r="R50" i="14"/>
  <c r="P50" i="14"/>
  <c r="N50" i="14"/>
  <c r="L50" i="14"/>
  <c r="I50" i="14"/>
  <c r="G50" i="14"/>
  <c r="D50" i="14"/>
  <c r="C50" i="14"/>
  <c r="B50" i="14"/>
  <c r="V43" i="14"/>
  <c r="E24" i="14"/>
  <c r="T43" i="14"/>
  <c r="E18" i="14"/>
  <c r="R43" i="14"/>
  <c r="E16" i="14"/>
  <c r="P43" i="14"/>
  <c r="E22" i="14"/>
  <c r="N43" i="14"/>
  <c r="E20" i="14"/>
  <c r="L43" i="14"/>
  <c r="E12" i="14"/>
  <c r="I43" i="14"/>
  <c r="E10" i="14"/>
  <c r="G43" i="14"/>
  <c r="E8" i="14"/>
  <c r="D43" i="14"/>
  <c r="E26" i="14"/>
  <c r="W42" i="14"/>
  <c r="V42" i="14"/>
  <c r="U42" i="14"/>
  <c r="T42" i="14"/>
  <c r="S42" i="14"/>
  <c r="R42" i="14"/>
  <c r="Q42" i="14"/>
  <c r="P42" i="14"/>
  <c r="E21" i="14"/>
  <c r="O42" i="14"/>
  <c r="N42" i="14"/>
  <c r="M42" i="14"/>
  <c r="L42" i="14"/>
  <c r="J42" i="14"/>
  <c r="I42" i="14"/>
  <c r="H42" i="14"/>
  <c r="G42" i="14"/>
  <c r="E7" i="14"/>
  <c r="F42" i="14"/>
  <c r="D42" i="14"/>
  <c r="C42" i="14"/>
  <c r="E28" i="14"/>
  <c r="B42" i="14"/>
  <c r="E27" i="14"/>
  <c r="N41" i="14"/>
  <c r="L41" i="14"/>
  <c r="I41" i="14"/>
  <c r="G41" i="14"/>
  <c r="D41" i="14"/>
  <c r="O40" i="14"/>
  <c r="N40" i="14"/>
  <c r="M40" i="14"/>
  <c r="L40" i="14"/>
  <c r="J40" i="14"/>
  <c r="I40" i="14"/>
  <c r="H40" i="14"/>
  <c r="G40" i="14"/>
  <c r="F40" i="14"/>
  <c r="D40" i="14"/>
  <c r="C40" i="14"/>
  <c r="B40" i="14"/>
  <c r="N39" i="14"/>
  <c r="L39" i="14"/>
  <c r="I39" i="14"/>
  <c r="G39" i="14"/>
  <c r="D39" i="14"/>
  <c r="O38" i="14"/>
  <c r="N38" i="14"/>
  <c r="M38" i="14"/>
  <c r="L38" i="14"/>
  <c r="J38" i="14"/>
  <c r="I38" i="14"/>
  <c r="H38" i="14"/>
  <c r="G38" i="14"/>
  <c r="F38" i="14"/>
  <c r="D38" i="14"/>
  <c r="C38" i="14"/>
  <c r="B38" i="14"/>
  <c r="L37" i="14"/>
  <c r="I37" i="14"/>
  <c r="G37" i="14"/>
  <c r="D37" i="14"/>
  <c r="M36" i="14"/>
  <c r="L36" i="14"/>
  <c r="J36" i="14"/>
  <c r="I36" i="14"/>
  <c r="H36" i="14"/>
  <c r="G36" i="14"/>
  <c r="F36" i="14"/>
  <c r="D36" i="14"/>
  <c r="C36" i="14"/>
  <c r="B36" i="14"/>
  <c r="V35" i="14"/>
  <c r="T35" i="14"/>
  <c r="R35" i="14"/>
  <c r="P35" i="14"/>
  <c r="N35" i="14"/>
  <c r="L35" i="14"/>
  <c r="I35" i="14"/>
  <c r="G35" i="14"/>
  <c r="D35" i="14"/>
  <c r="C35" i="14"/>
  <c r="B35" i="14"/>
  <c r="U61" i="7"/>
  <c r="N20" i="7"/>
  <c r="S61" i="7"/>
  <c r="N16" i="7"/>
  <c r="Q61" i="7"/>
  <c r="N18" i="7"/>
  <c r="L61" i="7"/>
  <c r="N12" i="7"/>
  <c r="J61" i="7"/>
  <c r="N10" i="7"/>
  <c r="G61" i="7"/>
  <c r="N8" i="7"/>
  <c r="E61" i="7"/>
  <c r="N22" i="7"/>
  <c r="V60" i="7"/>
  <c r="U60" i="7"/>
  <c r="N19" i="7"/>
  <c r="T60" i="7"/>
  <c r="S60" i="7"/>
  <c r="R60" i="7"/>
  <c r="Q60" i="7"/>
  <c r="M60" i="7"/>
  <c r="L60" i="7"/>
  <c r="K60" i="7"/>
  <c r="J60" i="7"/>
  <c r="N9" i="7"/>
  <c r="H60" i="7"/>
  <c r="G60" i="7"/>
  <c r="F60" i="7"/>
  <c r="E60" i="7"/>
  <c r="C60" i="7"/>
  <c r="N24" i="7"/>
  <c r="B60" i="7"/>
  <c r="N23" i="7"/>
  <c r="O59" i="7"/>
  <c r="L59" i="7"/>
  <c r="J59" i="7"/>
  <c r="G59" i="7"/>
  <c r="E59" i="7"/>
  <c r="P58" i="7"/>
  <c r="O58" i="7"/>
  <c r="M58" i="7"/>
  <c r="L58" i="7"/>
  <c r="K58" i="7"/>
  <c r="J58" i="7"/>
  <c r="H58" i="7"/>
  <c r="G58" i="7"/>
  <c r="F58" i="7"/>
  <c r="E58" i="7"/>
  <c r="C58" i="7"/>
  <c r="B58" i="7"/>
  <c r="L57" i="7"/>
  <c r="J57" i="7"/>
  <c r="G57" i="7"/>
  <c r="E57" i="7"/>
  <c r="M56" i="7"/>
  <c r="L56" i="7"/>
  <c r="K56" i="7"/>
  <c r="J56" i="7"/>
  <c r="H56" i="7"/>
  <c r="G56" i="7"/>
  <c r="F56" i="7"/>
  <c r="E56" i="7"/>
  <c r="C56" i="7"/>
  <c r="B56" i="7"/>
  <c r="U55" i="7"/>
  <c r="S55" i="7"/>
  <c r="Q55" i="7"/>
  <c r="O55" i="7"/>
  <c r="L55" i="7"/>
  <c r="J55" i="7"/>
  <c r="G55" i="7"/>
  <c r="E55" i="7"/>
  <c r="C55" i="7"/>
  <c r="B55" i="7"/>
  <c r="U48" i="7"/>
  <c r="I20" i="7"/>
  <c r="S48" i="7"/>
  <c r="I16" i="7"/>
  <c r="Q48" i="7"/>
  <c r="I18" i="7"/>
  <c r="L48" i="7"/>
  <c r="I12" i="7"/>
  <c r="J48" i="7"/>
  <c r="I10" i="7"/>
  <c r="G48" i="7"/>
  <c r="I8" i="7"/>
  <c r="E48" i="7"/>
  <c r="I22" i="7"/>
  <c r="V47" i="7"/>
  <c r="U47" i="7"/>
  <c r="I19" i="7"/>
  <c r="T47" i="7"/>
  <c r="S47" i="7"/>
  <c r="R47" i="7"/>
  <c r="Q47" i="7"/>
  <c r="M47" i="7"/>
  <c r="L47" i="7"/>
  <c r="K47" i="7"/>
  <c r="J47" i="7"/>
  <c r="I9" i="7"/>
  <c r="H47" i="7"/>
  <c r="G47" i="7"/>
  <c r="F47" i="7"/>
  <c r="E47" i="7"/>
  <c r="I21" i="7"/>
  <c r="C47" i="7"/>
  <c r="I24" i="7"/>
  <c r="B47" i="7"/>
  <c r="I23" i="7"/>
  <c r="O46" i="7"/>
  <c r="L46" i="7"/>
  <c r="J46" i="7"/>
  <c r="G46" i="7"/>
  <c r="E46" i="7"/>
  <c r="P45" i="7"/>
  <c r="O45" i="7"/>
  <c r="M45" i="7"/>
  <c r="L45" i="7"/>
  <c r="K45" i="7"/>
  <c r="J45" i="7"/>
  <c r="H45" i="7"/>
  <c r="G45" i="7"/>
  <c r="F45" i="7"/>
  <c r="E45" i="7"/>
  <c r="C45" i="7"/>
  <c r="B45" i="7"/>
  <c r="L44" i="7"/>
  <c r="J44" i="7"/>
  <c r="G44" i="7"/>
  <c r="E44" i="7"/>
  <c r="M43" i="7"/>
  <c r="L43" i="7"/>
  <c r="K43" i="7"/>
  <c r="J43" i="7"/>
  <c r="H43" i="7"/>
  <c r="G43" i="7"/>
  <c r="F43" i="7"/>
  <c r="E43" i="7"/>
  <c r="C43" i="7"/>
  <c r="B43" i="7"/>
  <c r="U42" i="7"/>
  <c r="S42" i="7"/>
  <c r="Q42" i="7"/>
  <c r="O42" i="7"/>
  <c r="L42" i="7"/>
  <c r="J42" i="7"/>
  <c r="G42" i="7"/>
  <c r="E42" i="7"/>
  <c r="C42" i="7"/>
  <c r="B42" i="7"/>
  <c r="U37" i="7"/>
  <c r="D20" i="7"/>
  <c r="S37" i="7"/>
  <c r="D16" i="7"/>
  <c r="Q37" i="7"/>
  <c r="D18" i="7"/>
  <c r="L37" i="7"/>
  <c r="D12" i="7"/>
  <c r="J37" i="7"/>
  <c r="D10" i="7"/>
  <c r="G37" i="7"/>
  <c r="D8" i="7"/>
  <c r="E37" i="7"/>
  <c r="D22" i="7"/>
  <c r="V36" i="7"/>
  <c r="U36" i="7"/>
  <c r="D19" i="7"/>
  <c r="T36" i="7"/>
  <c r="S36" i="7"/>
  <c r="R36" i="7"/>
  <c r="Q36" i="7"/>
  <c r="D17" i="7"/>
  <c r="M36" i="7"/>
  <c r="L36" i="7"/>
  <c r="K36" i="7"/>
  <c r="J36" i="7"/>
  <c r="D9" i="7"/>
  <c r="H36" i="7"/>
  <c r="G36" i="7"/>
  <c r="F36" i="7"/>
  <c r="E36" i="7"/>
  <c r="D21" i="7"/>
  <c r="C36" i="7"/>
  <c r="D24" i="7"/>
  <c r="B36" i="7"/>
  <c r="D23" i="7"/>
  <c r="O35" i="7"/>
  <c r="L35" i="7"/>
  <c r="J35" i="7"/>
  <c r="G35" i="7"/>
  <c r="E35" i="7"/>
  <c r="P34" i="7"/>
  <c r="O34" i="7"/>
  <c r="M34" i="7"/>
  <c r="L34" i="7"/>
  <c r="K34" i="7"/>
  <c r="J34" i="7"/>
  <c r="H34" i="7"/>
  <c r="G34" i="7"/>
  <c r="F34" i="7"/>
  <c r="E34" i="7"/>
  <c r="C34" i="7"/>
  <c r="B34" i="7"/>
  <c r="L33" i="7"/>
  <c r="J33" i="7"/>
  <c r="G33" i="7"/>
  <c r="E33" i="7"/>
  <c r="M32" i="7"/>
  <c r="L32" i="7"/>
  <c r="K32" i="7"/>
  <c r="J32" i="7"/>
  <c r="H32" i="7"/>
  <c r="G32" i="7"/>
  <c r="F32" i="7"/>
  <c r="E32" i="7"/>
  <c r="C32" i="7"/>
  <c r="B32" i="7"/>
  <c r="U31" i="7"/>
  <c r="S31" i="7"/>
  <c r="Q31" i="7"/>
  <c r="O31" i="7"/>
  <c r="L31" i="7"/>
  <c r="J31" i="7"/>
  <c r="G31" i="7"/>
  <c r="E31" i="7"/>
  <c r="C31" i="7"/>
  <c r="B31" i="7"/>
  <c r="I17" i="7"/>
  <c r="N21" i="7"/>
  <c r="N17" i="7"/>
  <c r="E11" i="14"/>
  <c r="E17" i="14"/>
  <c r="K11" i="14"/>
  <c r="K17" i="14"/>
  <c r="Q19" i="2"/>
  <c r="K19" i="2"/>
  <c r="D11" i="7"/>
  <c r="I11" i="7"/>
  <c r="N11" i="7"/>
  <c r="E25" i="14"/>
  <c r="E9" i="14"/>
  <c r="E19" i="14"/>
  <c r="E15" i="14"/>
  <c r="E23" i="14"/>
  <c r="K25" i="14"/>
  <c r="K9" i="14"/>
  <c r="K19" i="14"/>
  <c r="K15" i="14"/>
  <c r="K23" i="14"/>
  <c r="Q11" i="2"/>
  <c r="Q23" i="2"/>
  <c r="D7" i="7"/>
  <c r="D15" i="7"/>
  <c r="I7" i="7"/>
  <c r="I15" i="7"/>
  <c r="N7" i="7"/>
  <c r="N15" i="7"/>
  <c r="K7" i="2"/>
  <c r="K21" i="2"/>
  <c r="J9" i="2"/>
  <c r="K9" i="2"/>
  <c r="K17" i="2"/>
  <c r="K11" i="2"/>
  <c r="K23" i="2"/>
  <c r="Q7" i="2"/>
  <c r="Q21" i="2"/>
  <c r="O7" i="14"/>
  <c r="P7" i="14"/>
  <c r="N7" i="14"/>
  <c r="Q7" i="14"/>
  <c r="D389" i="13"/>
  <c r="L389" i="13"/>
  <c r="D469" i="13"/>
  <c r="L469" i="13"/>
  <c r="D449" i="13"/>
  <c r="D429" i="13"/>
  <c r="L409" i="13"/>
  <c r="D409" i="13"/>
  <c r="D369" i="13"/>
  <c r="L369" i="13"/>
  <c r="L349" i="13"/>
  <c r="D349" i="13"/>
  <c r="D329" i="13"/>
  <c r="L329" i="13"/>
  <c r="L309" i="13"/>
  <c r="D309" i="13"/>
  <c r="D289" i="13"/>
  <c r="L289" i="13"/>
  <c r="L269" i="13"/>
  <c r="D269" i="13"/>
  <c r="D249" i="13"/>
  <c r="L249" i="13"/>
  <c r="L229" i="13"/>
  <c r="D229" i="13"/>
  <c r="D209" i="13"/>
  <c r="L209" i="13"/>
  <c r="L189" i="13"/>
  <c r="D189" i="13"/>
  <c r="D169" i="13"/>
  <c r="L169" i="13"/>
  <c r="L149" i="13"/>
  <c r="D149" i="13"/>
  <c r="D129" i="13"/>
  <c r="L129" i="13"/>
  <c r="L109" i="13"/>
  <c r="D109" i="13"/>
  <c r="D89" i="13"/>
  <c r="L89" i="13"/>
  <c r="L69" i="13"/>
  <c r="D69" i="13"/>
  <c r="D49" i="13"/>
  <c r="L49" i="13"/>
  <c r="L29" i="13"/>
  <c r="D29" i="13"/>
  <c r="D471" i="12"/>
  <c r="L471" i="12"/>
  <c r="L451" i="12"/>
  <c r="D451" i="12"/>
  <c r="D431" i="12"/>
  <c r="L431" i="12"/>
  <c r="L411" i="12"/>
  <c r="D411" i="12"/>
  <c r="D391" i="12"/>
  <c r="L391" i="12"/>
  <c r="L371" i="12"/>
  <c r="D371" i="12"/>
  <c r="D351" i="12"/>
  <c r="L351" i="12"/>
  <c r="L331" i="12"/>
  <c r="D331" i="12"/>
  <c r="D311" i="12"/>
  <c r="L311" i="12"/>
  <c r="L291" i="12"/>
  <c r="D291" i="12"/>
  <c r="D271" i="12"/>
  <c r="L271" i="12"/>
  <c r="L251" i="12"/>
  <c r="D251" i="12"/>
  <c r="D231" i="12"/>
  <c r="L231" i="12"/>
  <c r="L211" i="12"/>
  <c r="D211" i="12"/>
  <c r="L191" i="12"/>
  <c r="D191" i="12"/>
  <c r="D171" i="12"/>
  <c r="L171" i="12"/>
  <c r="L151" i="12"/>
  <c r="D151" i="12"/>
  <c r="D131" i="12"/>
  <c r="L131" i="12"/>
  <c r="L111" i="12"/>
  <c r="D111" i="12"/>
  <c r="D91" i="12"/>
  <c r="L91" i="12"/>
  <c r="L71" i="12"/>
  <c r="D71" i="12"/>
  <c r="D51" i="12"/>
  <c r="L51" i="12"/>
  <c r="L31" i="12"/>
  <c r="D31" i="12"/>
  <c r="L473" i="11"/>
  <c r="D473" i="11"/>
  <c r="D453" i="11"/>
  <c r="L453" i="11"/>
  <c r="L433" i="11"/>
  <c r="D433" i="11"/>
  <c r="D413" i="11"/>
  <c r="L413" i="11"/>
  <c r="L393" i="11"/>
  <c r="D393" i="11"/>
  <c r="D373" i="11"/>
  <c r="L373" i="11"/>
  <c r="L353" i="11"/>
  <c r="D353" i="11"/>
  <c r="D333" i="11"/>
  <c r="L333" i="11"/>
  <c r="L313" i="11"/>
  <c r="D313" i="11"/>
  <c r="D293" i="11"/>
  <c r="L293" i="11"/>
  <c r="L273" i="11"/>
  <c r="D273" i="11"/>
  <c r="D253" i="11"/>
  <c r="L253" i="11"/>
  <c r="L233" i="11"/>
  <c r="D233" i="11"/>
  <c r="D213" i="11"/>
  <c r="L213" i="11"/>
  <c r="L193" i="11"/>
  <c r="D193" i="11"/>
  <c r="D173" i="11"/>
  <c r="L173" i="11"/>
  <c r="L153" i="11"/>
  <c r="D153" i="11"/>
  <c r="D133" i="11"/>
  <c r="L133" i="11"/>
  <c r="L113" i="11"/>
  <c r="D113" i="11"/>
  <c r="D93" i="11"/>
  <c r="L93" i="11"/>
  <c r="L73" i="11"/>
  <c r="D73" i="11"/>
  <c r="D53" i="11"/>
  <c r="L53" i="11"/>
  <c r="L33" i="11"/>
  <c r="D33" i="11"/>
  <c r="A80" i="3"/>
  <c r="E44" i="6"/>
  <c r="D44" i="6"/>
  <c r="C44" i="6"/>
  <c r="E43" i="6"/>
  <c r="D43" i="6"/>
  <c r="C43" i="6"/>
  <c r="E42" i="6"/>
  <c r="D42" i="6"/>
  <c r="C42" i="6"/>
  <c r="E41" i="6"/>
  <c r="D41" i="6"/>
  <c r="C41" i="6"/>
  <c r="E40" i="6"/>
  <c r="D40" i="6"/>
  <c r="C40" i="6"/>
  <c r="E39" i="6"/>
  <c r="D39" i="6"/>
  <c r="C39" i="6"/>
  <c r="A79" i="3"/>
  <c r="A78" i="3"/>
  <c r="C14" i="7"/>
  <c r="C12" i="7"/>
  <c r="C10" i="7"/>
  <c r="C8" i="7"/>
  <c r="C22" i="7"/>
  <c r="C9" i="7"/>
  <c r="C24" i="7"/>
  <c r="C23" i="7"/>
  <c r="B9" i="7"/>
  <c r="D16" i="14"/>
  <c r="D12" i="14"/>
  <c r="D10" i="14"/>
  <c r="D8" i="14"/>
  <c r="D26" i="14"/>
  <c r="D28" i="14"/>
  <c r="D27" i="14"/>
  <c r="C14" i="14"/>
  <c r="C12" i="14"/>
  <c r="C10" i="14"/>
  <c r="C8" i="14"/>
  <c r="C26" i="14"/>
  <c r="C28" i="14"/>
  <c r="C27" i="14"/>
  <c r="B12" i="14"/>
  <c r="B10" i="14"/>
  <c r="B8" i="14"/>
  <c r="B26" i="14"/>
  <c r="B28" i="14"/>
  <c r="B27" i="14"/>
  <c r="E31" i="14"/>
  <c r="N34" i="14"/>
  <c r="J16" i="14"/>
  <c r="J12" i="14"/>
  <c r="J10" i="14"/>
  <c r="J8" i="14"/>
  <c r="J26" i="14"/>
  <c r="J7" i="14"/>
  <c r="J28" i="14"/>
  <c r="J27" i="14"/>
  <c r="I14" i="14"/>
  <c r="I12" i="14"/>
  <c r="I10" i="14"/>
  <c r="I8" i="14"/>
  <c r="I26" i="14"/>
  <c r="I28" i="14"/>
  <c r="I27" i="14"/>
  <c r="H12" i="14"/>
  <c r="H10" i="14"/>
  <c r="H8" i="14"/>
  <c r="H28" i="14"/>
  <c r="H27" i="14"/>
  <c r="K31" i="14"/>
  <c r="N49" i="14"/>
  <c r="H26" i="14"/>
  <c r="B35" i="1"/>
  <c r="U52" i="1"/>
  <c r="J24" i="1"/>
  <c r="S52" i="1"/>
  <c r="J18" i="1"/>
  <c r="Q52" i="1"/>
  <c r="J16" i="1"/>
  <c r="O52" i="1"/>
  <c r="J22" i="1"/>
  <c r="M52" i="1"/>
  <c r="J20" i="1"/>
  <c r="K52" i="1"/>
  <c r="J12" i="1"/>
  <c r="I52" i="1"/>
  <c r="J10" i="1"/>
  <c r="F52" i="1"/>
  <c r="J8" i="1"/>
  <c r="D52" i="1"/>
  <c r="J26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J9" i="1"/>
  <c r="G51" i="1"/>
  <c r="F51" i="1"/>
  <c r="E51" i="1"/>
  <c r="D51" i="1"/>
  <c r="C51" i="1"/>
  <c r="J28" i="1"/>
  <c r="B51" i="1"/>
  <c r="U50" i="1"/>
  <c r="I24" i="1"/>
  <c r="S50" i="1"/>
  <c r="I18" i="1"/>
  <c r="Q50" i="1"/>
  <c r="I16" i="1"/>
  <c r="O50" i="1"/>
  <c r="I22" i="1"/>
  <c r="M50" i="1"/>
  <c r="I20" i="1"/>
  <c r="K50" i="1"/>
  <c r="I12" i="1"/>
  <c r="I50" i="1"/>
  <c r="I10" i="1"/>
  <c r="F50" i="1"/>
  <c r="I8" i="1"/>
  <c r="D50" i="1"/>
  <c r="I26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G49" i="1"/>
  <c r="F49" i="1"/>
  <c r="E49" i="1"/>
  <c r="D49" i="1"/>
  <c r="C49" i="1"/>
  <c r="I28" i="1"/>
  <c r="B49" i="1"/>
  <c r="I27" i="1"/>
  <c r="D48" i="1"/>
  <c r="H26" i="1"/>
  <c r="U48" i="1"/>
  <c r="H24" i="1"/>
  <c r="S48" i="1"/>
  <c r="H18" i="1"/>
  <c r="Q48" i="1"/>
  <c r="H16" i="1"/>
  <c r="O48" i="1"/>
  <c r="H22" i="1"/>
  <c r="M48" i="1"/>
  <c r="H20" i="1"/>
  <c r="K48" i="1"/>
  <c r="H12" i="1"/>
  <c r="I48" i="1"/>
  <c r="H10" i="1"/>
  <c r="E47" i="1"/>
  <c r="D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C47" i="1"/>
  <c r="H28" i="1"/>
  <c r="B47" i="1"/>
  <c r="H27" i="1"/>
  <c r="J25" i="1"/>
  <c r="J19" i="1"/>
  <c r="J23" i="1"/>
  <c r="J7" i="1"/>
  <c r="J21" i="1"/>
  <c r="J15" i="1"/>
  <c r="J11" i="1"/>
  <c r="J17" i="1"/>
  <c r="C11" i="7"/>
  <c r="B11" i="14"/>
  <c r="C25" i="14"/>
  <c r="C13" i="14"/>
  <c r="C21" i="7"/>
  <c r="C13" i="7"/>
  <c r="D9" i="14"/>
  <c r="C11" i="14"/>
  <c r="C7" i="7"/>
  <c r="H11" i="1"/>
  <c r="C7" i="14"/>
  <c r="H9" i="1"/>
  <c r="H15" i="1"/>
  <c r="B25" i="14"/>
  <c r="B7" i="7"/>
  <c r="H19" i="1"/>
  <c r="H11" i="14"/>
  <c r="I25" i="14"/>
  <c r="I13" i="14"/>
  <c r="D11" i="14"/>
  <c r="B21" i="7"/>
  <c r="B9" i="14"/>
  <c r="D25" i="14"/>
  <c r="D15" i="14"/>
  <c r="H23" i="1"/>
  <c r="I7" i="1"/>
  <c r="D7" i="14"/>
  <c r="B11" i="7"/>
  <c r="H21" i="1"/>
  <c r="H25" i="1"/>
  <c r="J9" i="14"/>
  <c r="B7" i="14"/>
  <c r="C9" i="14"/>
  <c r="I9" i="1"/>
  <c r="I15" i="1"/>
  <c r="J11" i="14"/>
  <c r="H9" i="14"/>
  <c r="H7" i="14"/>
  <c r="I11" i="14"/>
  <c r="I9" i="14"/>
  <c r="H25" i="14"/>
  <c r="I7" i="14"/>
  <c r="J25" i="14"/>
  <c r="J15" i="14"/>
  <c r="H17" i="1"/>
  <c r="I25" i="1"/>
  <c r="I19" i="1"/>
  <c r="I23" i="1"/>
  <c r="I21" i="1"/>
  <c r="I11" i="1"/>
  <c r="I17" i="1"/>
  <c r="N482" i="13"/>
  <c r="M482" i="13"/>
  <c r="L482" i="13"/>
  <c r="K482" i="13"/>
  <c r="J482" i="13"/>
  <c r="F482" i="13"/>
  <c r="E482" i="13"/>
  <c r="D482" i="13"/>
  <c r="C482" i="13"/>
  <c r="B482" i="13"/>
  <c r="N481" i="13"/>
  <c r="M481" i="13"/>
  <c r="L481" i="13"/>
  <c r="K481" i="13"/>
  <c r="J481" i="13"/>
  <c r="F481" i="13"/>
  <c r="E481" i="13"/>
  <c r="D481" i="13"/>
  <c r="C481" i="13"/>
  <c r="B481" i="13"/>
  <c r="N480" i="13"/>
  <c r="M480" i="13"/>
  <c r="L480" i="13"/>
  <c r="K480" i="13"/>
  <c r="J480" i="13"/>
  <c r="F480" i="13"/>
  <c r="E480" i="13"/>
  <c r="D480" i="13"/>
  <c r="C480" i="13"/>
  <c r="B480" i="13"/>
  <c r="N479" i="13"/>
  <c r="M479" i="13"/>
  <c r="L479" i="13"/>
  <c r="K479" i="13"/>
  <c r="J479" i="13"/>
  <c r="F479" i="13"/>
  <c r="E479" i="13"/>
  <c r="D479" i="13"/>
  <c r="C479" i="13"/>
  <c r="B479" i="13"/>
  <c r="N478" i="13"/>
  <c r="M478" i="13"/>
  <c r="L478" i="13"/>
  <c r="K478" i="13"/>
  <c r="J478" i="13"/>
  <c r="F478" i="13"/>
  <c r="E478" i="13"/>
  <c r="D478" i="13"/>
  <c r="C478" i="13"/>
  <c r="B478" i="13"/>
  <c r="N477" i="13"/>
  <c r="M477" i="13"/>
  <c r="L477" i="13"/>
  <c r="K477" i="13"/>
  <c r="J477" i="13"/>
  <c r="F477" i="13"/>
  <c r="E477" i="13"/>
  <c r="D477" i="13"/>
  <c r="C477" i="13"/>
  <c r="B477" i="13"/>
  <c r="N476" i="13"/>
  <c r="M476" i="13"/>
  <c r="L476" i="13"/>
  <c r="K476" i="13"/>
  <c r="J476" i="13"/>
  <c r="F476" i="13"/>
  <c r="E476" i="13"/>
  <c r="D476" i="13"/>
  <c r="C476" i="13"/>
  <c r="B476" i="13"/>
  <c r="N475" i="13"/>
  <c r="M475" i="13"/>
  <c r="L475" i="13"/>
  <c r="K475" i="13"/>
  <c r="J475" i="13"/>
  <c r="F475" i="13"/>
  <c r="E475" i="13"/>
  <c r="D475" i="13"/>
  <c r="C475" i="13"/>
  <c r="B475" i="13"/>
  <c r="N474" i="13"/>
  <c r="M474" i="13"/>
  <c r="L474" i="13"/>
  <c r="K474" i="13"/>
  <c r="J474" i="13"/>
  <c r="F474" i="13"/>
  <c r="E474" i="13"/>
  <c r="D474" i="13"/>
  <c r="C474" i="13"/>
  <c r="B474" i="13"/>
  <c r="N473" i="13"/>
  <c r="M473" i="13"/>
  <c r="L473" i="13"/>
  <c r="K473" i="13"/>
  <c r="J473" i="13"/>
  <c r="F473" i="13"/>
  <c r="E473" i="13"/>
  <c r="D473" i="13"/>
  <c r="C473" i="13"/>
  <c r="B473" i="13"/>
  <c r="N472" i="13"/>
  <c r="M472" i="13"/>
  <c r="L472" i="13"/>
  <c r="K472" i="13"/>
  <c r="J472" i="13"/>
  <c r="F472" i="13"/>
  <c r="E472" i="13"/>
  <c r="D472" i="13"/>
  <c r="C472" i="13"/>
  <c r="B472" i="13"/>
  <c r="N471" i="13"/>
  <c r="M471" i="13"/>
  <c r="L471" i="13"/>
  <c r="K471" i="13"/>
  <c r="J471" i="13"/>
  <c r="F471" i="13"/>
  <c r="E471" i="13"/>
  <c r="D471" i="13"/>
  <c r="C471" i="13"/>
  <c r="B471" i="13"/>
  <c r="L470" i="13"/>
  <c r="D470" i="13"/>
  <c r="K469" i="13"/>
  <c r="J469" i="13"/>
  <c r="C469" i="13"/>
  <c r="B469" i="13"/>
  <c r="M468" i="13"/>
  <c r="L468" i="13"/>
  <c r="K468" i="13"/>
  <c r="J468" i="13"/>
  <c r="E468" i="13"/>
  <c r="D468" i="13"/>
  <c r="C468" i="13"/>
  <c r="B468" i="13"/>
  <c r="J467" i="13"/>
  <c r="B467" i="13"/>
  <c r="N462" i="13"/>
  <c r="M462" i="13"/>
  <c r="L462" i="13"/>
  <c r="K462" i="13"/>
  <c r="J462" i="13"/>
  <c r="F462" i="13"/>
  <c r="E462" i="13"/>
  <c r="D462" i="13"/>
  <c r="C462" i="13"/>
  <c r="B462" i="13"/>
  <c r="N461" i="13"/>
  <c r="M461" i="13"/>
  <c r="L461" i="13"/>
  <c r="K461" i="13"/>
  <c r="J461" i="13"/>
  <c r="F461" i="13"/>
  <c r="E461" i="13"/>
  <c r="D461" i="13"/>
  <c r="C461" i="13"/>
  <c r="B461" i="13"/>
  <c r="N460" i="13"/>
  <c r="M460" i="13"/>
  <c r="L460" i="13"/>
  <c r="K460" i="13"/>
  <c r="J460" i="13"/>
  <c r="F460" i="13"/>
  <c r="E460" i="13"/>
  <c r="D460" i="13"/>
  <c r="C460" i="13"/>
  <c r="B460" i="13"/>
  <c r="N459" i="13"/>
  <c r="M459" i="13"/>
  <c r="L459" i="13"/>
  <c r="K459" i="13"/>
  <c r="J459" i="13"/>
  <c r="F459" i="13"/>
  <c r="E459" i="13"/>
  <c r="D459" i="13"/>
  <c r="C459" i="13"/>
  <c r="B459" i="13"/>
  <c r="N458" i="13"/>
  <c r="M458" i="13"/>
  <c r="L458" i="13"/>
  <c r="K458" i="13"/>
  <c r="J458" i="13"/>
  <c r="F458" i="13"/>
  <c r="E458" i="13"/>
  <c r="D458" i="13"/>
  <c r="C458" i="13"/>
  <c r="B458" i="13"/>
  <c r="N457" i="13"/>
  <c r="M457" i="13"/>
  <c r="L457" i="13"/>
  <c r="K457" i="13"/>
  <c r="J457" i="13"/>
  <c r="F457" i="13"/>
  <c r="E457" i="13"/>
  <c r="D457" i="13"/>
  <c r="C457" i="13"/>
  <c r="B457" i="13"/>
  <c r="N456" i="13"/>
  <c r="M456" i="13"/>
  <c r="L456" i="13"/>
  <c r="K456" i="13"/>
  <c r="J456" i="13"/>
  <c r="F456" i="13"/>
  <c r="E456" i="13"/>
  <c r="D456" i="13"/>
  <c r="C456" i="13"/>
  <c r="B456" i="13"/>
  <c r="N455" i="13"/>
  <c r="M455" i="13"/>
  <c r="L455" i="13"/>
  <c r="K455" i="13"/>
  <c r="J455" i="13"/>
  <c r="F455" i="13"/>
  <c r="E455" i="13"/>
  <c r="D455" i="13"/>
  <c r="C455" i="13"/>
  <c r="B455" i="13"/>
  <c r="N454" i="13"/>
  <c r="M454" i="13"/>
  <c r="L454" i="13"/>
  <c r="K454" i="13"/>
  <c r="J454" i="13"/>
  <c r="F454" i="13"/>
  <c r="E454" i="13"/>
  <c r="D454" i="13"/>
  <c r="C454" i="13"/>
  <c r="B454" i="13"/>
  <c r="N453" i="13"/>
  <c r="M453" i="13"/>
  <c r="L453" i="13"/>
  <c r="K453" i="13"/>
  <c r="J453" i="13"/>
  <c r="F453" i="13"/>
  <c r="E453" i="13"/>
  <c r="D453" i="13"/>
  <c r="C453" i="13"/>
  <c r="B453" i="13"/>
  <c r="N452" i="13"/>
  <c r="M452" i="13"/>
  <c r="L452" i="13"/>
  <c r="K452" i="13"/>
  <c r="J452" i="13"/>
  <c r="F452" i="13"/>
  <c r="E452" i="13"/>
  <c r="D452" i="13"/>
  <c r="C452" i="13"/>
  <c r="B452" i="13"/>
  <c r="N451" i="13"/>
  <c r="M451" i="13"/>
  <c r="L451" i="13"/>
  <c r="K451" i="13"/>
  <c r="J451" i="13"/>
  <c r="F451" i="13"/>
  <c r="E451" i="13"/>
  <c r="D451" i="13"/>
  <c r="C451" i="13"/>
  <c r="B451" i="13"/>
  <c r="L450" i="13"/>
  <c r="D450" i="13"/>
  <c r="K449" i="13"/>
  <c r="J449" i="13"/>
  <c r="C449" i="13"/>
  <c r="B449" i="13"/>
  <c r="M448" i="13"/>
  <c r="L448" i="13"/>
  <c r="K448" i="13"/>
  <c r="J448" i="13"/>
  <c r="E448" i="13"/>
  <c r="D448" i="13"/>
  <c r="C448" i="13"/>
  <c r="B448" i="13"/>
  <c r="J447" i="13"/>
  <c r="B447" i="13"/>
  <c r="N442" i="13"/>
  <c r="M442" i="13"/>
  <c r="L442" i="13"/>
  <c r="K442" i="13"/>
  <c r="J442" i="13"/>
  <c r="F442" i="13"/>
  <c r="D442" i="13"/>
  <c r="C442" i="13"/>
  <c r="B442" i="13"/>
  <c r="N441" i="13"/>
  <c r="M441" i="13"/>
  <c r="L441" i="13"/>
  <c r="K441" i="13"/>
  <c r="J441" i="13"/>
  <c r="F441" i="13"/>
  <c r="D441" i="13"/>
  <c r="C441" i="13"/>
  <c r="B441" i="13"/>
  <c r="N440" i="13"/>
  <c r="M440" i="13"/>
  <c r="L440" i="13"/>
  <c r="K440" i="13"/>
  <c r="J440" i="13"/>
  <c r="F440" i="13"/>
  <c r="D440" i="13"/>
  <c r="C440" i="13"/>
  <c r="B440" i="13"/>
  <c r="N439" i="13"/>
  <c r="M439" i="13"/>
  <c r="L439" i="13"/>
  <c r="K439" i="13"/>
  <c r="J439" i="13"/>
  <c r="F439" i="13"/>
  <c r="D439" i="13"/>
  <c r="C439" i="13"/>
  <c r="B439" i="13"/>
  <c r="N438" i="13"/>
  <c r="M438" i="13"/>
  <c r="L438" i="13"/>
  <c r="P20" i="13"/>
  <c r="K438" i="13"/>
  <c r="J438" i="13"/>
  <c r="F438" i="13"/>
  <c r="D438" i="13"/>
  <c r="H20" i="13"/>
  <c r="C438" i="13"/>
  <c r="B438" i="13"/>
  <c r="N437" i="13"/>
  <c r="M437" i="13"/>
  <c r="L437" i="13"/>
  <c r="P18" i="13"/>
  <c r="K437" i="13"/>
  <c r="J437" i="13"/>
  <c r="F437" i="13"/>
  <c r="D437" i="13"/>
  <c r="H18" i="13"/>
  <c r="C437" i="13"/>
  <c r="B437" i="13"/>
  <c r="N436" i="13"/>
  <c r="M436" i="13"/>
  <c r="L436" i="13"/>
  <c r="P14" i="13"/>
  <c r="K436" i="13"/>
  <c r="J436" i="13"/>
  <c r="F436" i="13"/>
  <c r="D436" i="13"/>
  <c r="H14" i="13"/>
  <c r="C436" i="13"/>
  <c r="B436" i="13"/>
  <c r="N435" i="13"/>
  <c r="M435" i="13"/>
  <c r="L435" i="13"/>
  <c r="P16" i="13"/>
  <c r="K435" i="13"/>
  <c r="J435" i="13"/>
  <c r="F435" i="13"/>
  <c r="D435" i="13"/>
  <c r="H16" i="13"/>
  <c r="C435" i="13"/>
  <c r="B435" i="13"/>
  <c r="N434" i="13"/>
  <c r="M434" i="13"/>
  <c r="L434" i="13"/>
  <c r="P12" i="13"/>
  <c r="K434" i="13"/>
  <c r="J434" i="13"/>
  <c r="F434" i="13"/>
  <c r="D434" i="13"/>
  <c r="H12" i="13"/>
  <c r="C434" i="13"/>
  <c r="B434" i="13"/>
  <c r="N433" i="13"/>
  <c r="M433" i="13"/>
  <c r="L433" i="13"/>
  <c r="P10" i="13"/>
  <c r="K433" i="13"/>
  <c r="J433" i="13"/>
  <c r="F433" i="13"/>
  <c r="D433" i="13"/>
  <c r="H10" i="13"/>
  <c r="C433" i="13"/>
  <c r="B433" i="13"/>
  <c r="N432" i="13"/>
  <c r="M432" i="13"/>
  <c r="L432" i="13"/>
  <c r="P8" i="13"/>
  <c r="K432" i="13"/>
  <c r="J432" i="13"/>
  <c r="F432" i="13"/>
  <c r="D432" i="13"/>
  <c r="H8" i="13"/>
  <c r="C432" i="13"/>
  <c r="B432" i="13"/>
  <c r="N431" i="13"/>
  <c r="M431" i="13"/>
  <c r="L431" i="13"/>
  <c r="K431" i="13"/>
  <c r="J431" i="13"/>
  <c r="F431" i="13"/>
  <c r="E431" i="13"/>
  <c r="D431" i="13"/>
  <c r="C431" i="13"/>
  <c r="B431" i="13"/>
  <c r="L430" i="13"/>
  <c r="D430" i="13"/>
  <c r="P23" i="13"/>
  <c r="K429" i="13"/>
  <c r="P22" i="13"/>
  <c r="J429" i="13"/>
  <c r="P21" i="13"/>
  <c r="H23" i="13"/>
  <c r="C429" i="13"/>
  <c r="H22" i="13"/>
  <c r="B429" i="13"/>
  <c r="H21" i="13"/>
  <c r="M428" i="13"/>
  <c r="L428" i="13"/>
  <c r="K428" i="13"/>
  <c r="J428" i="13"/>
  <c r="E428" i="13"/>
  <c r="D428" i="13"/>
  <c r="C428" i="13"/>
  <c r="B428" i="13"/>
  <c r="J427" i="13"/>
  <c r="B427" i="13"/>
  <c r="N422" i="13"/>
  <c r="M422" i="13"/>
  <c r="L422" i="13"/>
  <c r="K422" i="13"/>
  <c r="J422" i="13"/>
  <c r="F422" i="13"/>
  <c r="E422" i="13"/>
  <c r="D422" i="13"/>
  <c r="C422" i="13"/>
  <c r="B422" i="13"/>
  <c r="N421" i="13"/>
  <c r="M421" i="13"/>
  <c r="L421" i="13"/>
  <c r="K421" i="13"/>
  <c r="J421" i="13"/>
  <c r="F421" i="13"/>
  <c r="E421" i="13"/>
  <c r="D421" i="13"/>
  <c r="C421" i="13"/>
  <c r="B421" i="13"/>
  <c r="N420" i="13"/>
  <c r="L420" i="13"/>
  <c r="K420" i="13"/>
  <c r="J420" i="13"/>
  <c r="F420" i="13"/>
  <c r="E420" i="13"/>
  <c r="D420" i="13"/>
  <c r="C420" i="13"/>
  <c r="B420" i="13"/>
  <c r="N419" i="13"/>
  <c r="M419" i="13"/>
  <c r="L419" i="13"/>
  <c r="K419" i="13"/>
  <c r="J419" i="13"/>
  <c r="F419" i="13"/>
  <c r="E419" i="13"/>
  <c r="D419" i="13"/>
  <c r="C419" i="13"/>
  <c r="B419" i="13"/>
  <c r="N418" i="13"/>
  <c r="M418" i="13"/>
  <c r="L418" i="13"/>
  <c r="K418" i="13"/>
  <c r="J418" i="13"/>
  <c r="F418" i="13"/>
  <c r="E418" i="13"/>
  <c r="D418" i="13"/>
  <c r="C418" i="13"/>
  <c r="B418" i="13"/>
  <c r="N417" i="13"/>
  <c r="M417" i="13"/>
  <c r="L417" i="13"/>
  <c r="K417" i="13"/>
  <c r="J417" i="13"/>
  <c r="F417" i="13"/>
  <c r="E417" i="13"/>
  <c r="D417" i="13"/>
  <c r="C417" i="13"/>
  <c r="B417" i="13"/>
  <c r="N416" i="13"/>
  <c r="M416" i="13"/>
  <c r="L416" i="13"/>
  <c r="K416" i="13"/>
  <c r="J416" i="13"/>
  <c r="F416" i="13"/>
  <c r="E416" i="13"/>
  <c r="D416" i="13"/>
  <c r="C416" i="13"/>
  <c r="B416" i="13"/>
  <c r="N415" i="13"/>
  <c r="L415" i="13"/>
  <c r="K415" i="13"/>
  <c r="J415" i="13"/>
  <c r="F415" i="13"/>
  <c r="E415" i="13"/>
  <c r="D415" i="13"/>
  <c r="C415" i="13"/>
  <c r="B415" i="13"/>
  <c r="N414" i="13"/>
  <c r="M414" i="13"/>
  <c r="L414" i="13"/>
  <c r="K414" i="13"/>
  <c r="J414" i="13"/>
  <c r="F414" i="13"/>
  <c r="E414" i="13"/>
  <c r="D414" i="13"/>
  <c r="C414" i="13"/>
  <c r="B414" i="13"/>
  <c r="N413" i="13"/>
  <c r="M413" i="13"/>
  <c r="L413" i="13"/>
  <c r="K413" i="13"/>
  <c r="J413" i="13"/>
  <c r="F413" i="13"/>
  <c r="E413" i="13"/>
  <c r="D413" i="13"/>
  <c r="C413" i="13"/>
  <c r="B413" i="13"/>
  <c r="N412" i="13"/>
  <c r="L412" i="13"/>
  <c r="K412" i="13"/>
  <c r="J412" i="13"/>
  <c r="F412" i="13"/>
  <c r="E412" i="13"/>
  <c r="D412" i="13"/>
  <c r="C412" i="13"/>
  <c r="B412" i="13"/>
  <c r="N411" i="13"/>
  <c r="M411" i="13"/>
  <c r="L411" i="13"/>
  <c r="K411" i="13"/>
  <c r="J411" i="13"/>
  <c r="F411" i="13"/>
  <c r="E411" i="13"/>
  <c r="D411" i="13"/>
  <c r="C411" i="13"/>
  <c r="B411" i="13"/>
  <c r="L410" i="13"/>
  <c r="D410" i="13"/>
  <c r="K409" i="13"/>
  <c r="J409" i="13"/>
  <c r="C409" i="13"/>
  <c r="B409" i="13"/>
  <c r="M408" i="13"/>
  <c r="L408" i="13"/>
  <c r="K408" i="13"/>
  <c r="J408" i="13"/>
  <c r="E408" i="13"/>
  <c r="D408" i="13"/>
  <c r="C408" i="13"/>
  <c r="B408" i="13"/>
  <c r="J407" i="13"/>
  <c r="B407" i="13"/>
  <c r="N402" i="13"/>
  <c r="M402" i="13"/>
  <c r="L402" i="13"/>
  <c r="K402" i="13"/>
  <c r="J402" i="13"/>
  <c r="F402" i="13"/>
  <c r="E402" i="13"/>
  <c r="D402" i="13"/>
  <c r="C402" i="13"/>
  <c r="B402" i="13"/>
  <c r="N401" i="13"/>
  <c r="M401" i="13"/>
  <c r="L401" i="13"/>
  <c r="K401" i="13"/>
  <c r="J401" i="13"/>
  <c r="F401" i="13"/>
  <c r="E401" i="13"/>
  <c r="D401" i="13"/>
  <c r="C401" i="13"/>
  <c r="B401" i="13"/>
  <c r="N400" i="13"/>
  <c r="M400" i="13"/>
  <c r="L400" i="13"/>
  <c r="K400" i="13"/>
  <c r="J400" i="13"/>
  <c r="F400" i="13"/>
  <c r="E400" i="13"/>
  <c r="D400" i="13"/>
  <c r="C400" i="13"/>
  <c r="B400" i="13"/>
  <c r="N399" i="13"/>
  <c r="M399" i="13"/>
  <c r="L399" i="13"/>
  <c r="K399" i="13"/>
  <c r="J399" i="13"/>
  <c r="F399" i="13"/>
  <c r="E399" i="13"/>
  <c r="D399" i="13"/>
  <c r="C399" i="13"/>
  <c r="B399" i="13"/>
  <c r="N398" i="13"/>
  <c r="M398" i="13"/>
  <c r="L398" i="13"/>
  <c r="K398" i="13"/>
  <c r="J398" i="13"/>
  <c r="F398" i="13"/>
  <c r="E398" i="13"/>
  <c r="D398" i="13"/>
  <c r="C398" i="13"/>
  <c r="B398" i="13"/>
  <c r="N397" i="13"/>
  <c r="M397" i="13"/>
  <c r="L397" i="13"/>
  <c r="O20" i="13"/>
  <c r="K397" i="13"/>
  <c r="J397" i="13"/>
  <c r="F397" i="13"/>
  <c r="E397" i="13"/>
  <c r="D397" i="13"/>
  <c r="G20" i="13"/>
  <c r="C397" i="13"/>
  <c r="B397" i="13"/>
  <c r="N396" i="13"/>
  <c r="M396" i="13"/>
  <c r="L396" i="13"/>
  <c r="O18" i="13"/>
  <c r="K396" i="13"/>
  <c r="J396" i="13"/>
  <c r="F396" i="13"/>
  <c r="E396" i="13"/>
  <c r="D396" i="13"/>
  <c r="G18" i="13"/>
  <c r="C396" i="13"/>
  <c r="B396" i="13"/>
  <c r="N395" i="13"/>
  <c r="M395" i="13"/>
  <c r="L395" i="13"/>
  <c r="O14" i="13"/>
  <c r="K395" i="13"/>
  <c r="J395" i="13"/>
  <c r="F395" i="13"/>
  <c r="E395" i="13"/>
  <c r="D395" i="13"/>
  <c r="G14" i="13"/>
  <c r="C395" i="13"/>
  <c r="B395" i="13"/>
  <c r="N394" i="13"/>
  <c r="M394" i="13"/>
  <c r="L394" i="13"/>
  <c r="O16" i="13"/>
  <c r="K394" i="13"/>
  <c r="J394" i="13"/>
  <c r="F394" i="13"/>
  <c r="E394" i="13"/>
  <c r="D394" i="13"/>
  <c r="G16" i="13"/>
  <c r="C394" i="13"/>
  <c r="B394" i="13"/>
  <c r="N393" i="13"/>
  <c r="M393" i="13"/>
  <c r="L393" i="13"/>
  <c r="O12" i="13"/>
  <c r="K393" i="13"/>
  <c r="J393" i="13"/>
  <c r="F393" i="13"/>
  <c r="E393" i="13"/>
  <c r="D393" i="13"/>
  <c r="G12" i="13"/>
  <c r="C393" i="13"/>
  <c r="B393" i="13"/>
  <c r="N392" i="13"/>
  <c r="M392" i="13"/>
  <c r="L392" i="13"/>
  <c r="O10" i="13"/>
  <c r="K392" i="13"/>
  <c r="J392" i="13"/>
  <c r="F392" i="13"/>
  <c r="E392" i="13"/>
  <c r="D392" i="13"/>
  <c r="G10" i="13"/>
  <c r="C392" i="13"/>
  <c r="B392" i="13"/>
  <c r="N391" i="13"/>
  <c r="M391" i="13"/>
  <c r="L391" i="13"/>
  <c r="K391" i="13"/>
  <c r="J391" i="13"/>
  <c r="F391" i="13"/>
  <c r="E391" i="13"/>
  <c r="D391" i="13"/>
  <c r="C391" i="13"/>
  <c r="B391" i="13"/>
  <c r="L390" i="13"/>
  <c r="D390" i="13"/>
  <c r="O23" i="13"/>
  <c r="K389" i="13"/>
  <c r="O22" i="13"/>
  <c r="J389" i="13"/>
  <c r="O21" i="13"/>
  <c r="G23" i="13"/>
  <c r="C389" i="13"/>
  <c r="G22" i="13"/>
  <c r="B389" i="13"/>
  <c r="G21" i="13"/>
  <c r="M388" i="13"/>
  <c r="L388" i="13"/>
  <c r="K388" i="13"/>
  <c r="J388" i="13"/>
  <c r="E388" i="13"/>
  <c r="D388" i="13"/>
  <c r="C388" i="13"/>
  <c r="B388" i="13"/>
  <c r="J387" i="13"/>
  <c r="B387" i="13"/>
  <c r="N382" i="13"/>
  <c r="M382" i="13"/>
  <c r="L382" i="13"/>
  <c r="K382" i="13"/>
  <c r="J382" i="13"/>
  <c r="F382" i="13"/>
  <c r="E382" i="13"/>
  <c r="D382" i="13"/>
  <c r="C382" i="13"/>
  <c r="B382" i="13"/>
  <c r="N381" i="13"/>
  <c r="M381" i="13"/>
  <c r="L381" i="13"/>
  <c r="K381" i="13"/>
  <c r="J381" i="13"/>
  <c r="F381" i="13"/>
  <c r="E381" i="13"/>
  <c r="D381" i="13"/>
  <c r="C381" i="13"/>
  <c r="B381" i="13"/>
  <c r="N380" i="13"/>
  <c r="M380" i="13"/>
  <c r="L380" i="13"/>
  <c r="K380" i="13"/>
  <c r="J380" i="13"/>
  <c r="F380" i="13"/>
  <c r="E380" i="13"/>
  <c r="D380" i="13"/>
  <c r="C380" i="13"/>
  <c r="B380" i="13"/>
  <c r="N379" i="13"/>
  <c r="M379" i="13"/>
  <c r="L379" i="13"/>
  <c r="K379" i="13"/>
  <c r="J379" i="13"/>
  <c r="F379" i="13"/>
  <c r="E379" i="13"/>
  <c r="D379" i="13"/>
  <c r="C379" i="13"/>
  <c r="B379" i="13"/>
  <c r="N378" i="13"/>
  <c r="M378" i="13"/>
  <c r="L378" i="13"/>
  <c r="K378" i="13"/>
  <c r="J378" i="13"/>
  <c r="F378" i="13"/>
  <c r="E378" i="13"/>
  <c r="D378" i="13"/>
  <c r="C378" i="13"/>
  <c r="B378" i="13"/>
  <c r="N377" i="13"/>
  <c r="M377" i="13"/>
  <c r="L377" i="13"/>
  <c r="K377" i="13"/>
  <c r="J377" i="13"/>
  <c r="F377" i="13"/>
  <c r="E377" i="13"/>
  <c r="D377" i="13"/>
  <c r="C377" i="13"/>
  <c r="B377" i="13"/>
  <c r="N376" i="13"/>
  <c r="M376" i="13"/>
  <c r="L376" i="13"/>
  <c r="K376" i="13"/>
  <c r="J376" i="13"/>
  <c r="F376" i="13"/>
  <c r="E376" i="13"/>
  <c r="D376" i="13"/>
  <c r="C376" i="13"/>
  <c r="B376" i="13"/>
  <c r="N375" i="13"/>
  <c r="M375" i="13"/>
  <c r="L375" i="13"/>
  <c r="K375" i="13"/>
  <c r="J375" i="13"/>
  <c r="F375" i="13"/>
  <c r="E375" i="13"/>
  <c r="D375" i="13"/>
  <c r="C375" i="13"/>
  <c r="B375" i="13"/>
  <c r="N374" i="13"/>
  <c r="M374" i="13"/>
  <c r="L374" i="13"/>
  <c r="K374" i="13"/>
  <c r="J374" i="13"/>
  <c r="F374" i="13"/>
  <c r="E374" i="13"/>
  <c r="D374" i="13"/>
  <c r="C374" i="13"/>
  <c r="B374" i="13"/>
  <c r="N373" i="13"/>
  <c r="M373" i="13"/>
  <c r="L373" i="13"/>
  <c r="K373" i="13"/>
  <c r="J373" i="13"/>
  <c r="F373" i="13"/>
  <c r="E373" i="13"/>
  <c r="D373" i="13"/>
  <c r="C373" i="13"/>
  <c r="B373" i="13"/>
  <c r="N372" i="13"/>
  <c r="M372" i="13"/>
  <c r="L372" i="13"/>
  <c r="K372" i="13"/>
  <c r="J372" i="13"/>
  <c r="F372" i="13"/>
  <c r="E372" i="13"/>
  <c r="D372" i="13"/>
  <c r="C372" i="13"/>
  <c r="B372" i="13"/>
  <c r="N371" i="13"/>
  <c r="M371" i="13"/>
  <c r="L371" i="13"/>
  <c r="K371" i="13"/>
  <c r="J371" i="13"/>
  <c r="F371" i="13"/>
  <c r="E371" i="13"/>
  <c r="D371" i="13"/>
  <c r="C371" i="13"/>
  <c r="B371" i="13"/>
  <c r="L370" i="13"/>
  <c r="D370" i="13"/>
  <c r="K369" i="13"/>
  <c r="J369" i="13"/>
  <c r="C369" i="13"/>
  <c r="B369" i="13"/>
  <c r="M368" i="13"/>
  <c r="L368" i="13"/>
  <c r="K368" i="13"/>
  <c r="J368" i="13"/>
  <c r="E368" i="13"/>
  <c r="D368" i="13"/>
  <c r="C368" i="13"/>
  <c r="B368" i="13"/>
  <c r="J367" i="13"/>
  <c r="B367" i="13"/>
  <c r="N362" i="13"/>
  <c r="M362" i="13"/>
  <c r="L362" i="13"/>
  <c r="K362" i="13"/>
  <c r="J362" i="13"/>
  <c r="F362" i="13"/>
  <c r="E362" i="13"/>
  <c r="D362" i="13"/>
  <c r="C362" i="13"/>
  <c r="B362" i="13"/>
  <c r="N361" i="13"/>
  <c r="M361" i="13"/>
  <c r="L361" i="13"/>
  <c r="K361" i="13"/>
  <c r="J361" i="13"/>
  <c r="F361" i="13"/>
  <c r="E361" i="13"/>
  <c r="D361" i="13"/>
  <c r="C361" i="13"/>
  <c r="B361" i="13"/>
  <c r="N360" i="13"/>
  <c r="M360" i="13"/>
  <c r="L360" i="13"/>
  <c r="K360" i="13"/>
  <c r="J360" i="13"/>
  <c r="F360" i="13"/>
  <c r="E360" i="13"/>
  <c r="D360" i="13"/>
  <c r="C360" i="13"/>
  <c r="B360" i="13"/>
  <c r="N359" i="13"/>
  <c r="M359" i="13"/>
  <c r="L359" i="13"/>
  <c r="K359" i="13"/>
  <c r="J359" i="13"/>
  <c r="F359" i="13"/>
  <c r="E359" i="13"/>
  <c r="D359" i="13"/>
  <c r="C359" i="13"/>
  <c r="B359" i="13"/>
  <c r="N358" i="13"/>
  <c r="M358" i="13"/>
  <c r="L358" i="13"/>
  <c r="K358" i="13"/>
  <c r="J358" i="13"/>
  <c r="F358" i="13"/>
  <c r="E358" i="13"/>
  <c r="D358" i="13"/>
  <c r="C358" i="13"/>
  <c r="B358" i="13"/>
  <c r="N357" i="13"/>
  <c r="M357" i="13"/>
  <c r="L357" i="13"/>
  <c r="K357" i="13"/>
  <c r="J357" i="13"/>
  <c r="F357" i="13"/>
  <c r="E357" i="13"/>
  <c r="D357" i="13"/>
  <c r="C357" i="13"/>
  <c r="B357" i="13"/>
  <c r="N356" i="13"/>
  <c r="M356" i="13"/>
  <c r="L356" i="13"/>
  <c r="K356" i="13"/>
  <c r="J356" i="13"/>
  <c r="F356" i="13"/>
  <c r="E356" i="13"/>
  <c r="D356" i="13"/>
  <c r="C356" i="13"/>
  <c r="B356" i="13"/>
  <c r="N355" i="13"/>
  <c r="M355" i="13"/>
  <c r="L355" i="13"/>
  <c r="K355" i="13"/>
  <c r="J355" i="13"/>
  <c r="F355" i="13"/>
  <c r="E355" i="13"/>
  <c r="D355" i="13"/>
  <c r="C355" i="13"/>
  <c r="B355" i="13"/>
  <c r="N354" i="13"/>
  <c r="M354" i="13"/>
  <c r="L354" i="13"/>
  <c r="K354" i="13"/>
  <c r="J354" i="13"/>
  <c r="F354" i="13"/>
  <c r="E354" i="13"/>
  <c r="D354" i="13"/>
  <c r="C354" i="13"/>
  <c r="B354" i="13"/>
  <c r="N353" i="13"/>
  <c r="M353" i="13"/>
  <c r="L353" i="13"/>
  <c r="K353" i="13"/>
  <c r="J353" i="13"/>
  <c r="F353" i="13"/>
  <c r="E353" i="13"/>
  <c r="D353" i="13"/>
  <c r="C353" i="13"/>
  <c r="B353" i="13"/>
  <c r="N352" i="13"/>
  <c r="M352" i="13"/>
  <c r="L352" i="13"/>
  <c r="K352" i="13"/>
  <c r="J352" i="13"/>
  <c r="F352" i="13"/>
  <c r="E352" i="13"/>
  <c r="D352" i="13"/>
  <c r="C352" i="13"/>
  <c r="B352" i="13"/>
  <c r="N351" i="13"/>
  <c r="M351" i="13"/>
  <c r="L351" i="13"/>
  <c r="K351" i="13"/>
  <c r="J351" i="13"/>
  <c r="F351" i="13"/>
  <c r="E351" i="13"/>
  <c r="D351" i="13"/>
  <c r="C351" i="13"/>
  <c r="B351" i="13"/>
  <c r="L350" i="13"/>
  <c r="D350" i="13"/>
  <c r="K349" i="13"/>
  <c r="J349" i="13"/>
  <c r="C349" i="13"/>
  <c r="B349" i="13"/>
  <c r="M348" i="13"/>
  <c r="L348" i="13"/>
  <c r="K348" i="13"/>
  <c r="J348" i="13"/>
  <c r="E348" i="13"/>
  <c r="D348" i="13"/>
  <c r="C348" i="13"/>
  <c r="B348" i="13"/>
  <c r="J347" i="13"/>
  <c r="B347" i="13"/>
  <c r="N342" i="13"/>
  <c r="M342" i="13"/>
  <c r="L342" i="13"/>
  <c r="K342" i="13"/>
  <c r="J342" i="13"/>
  <c r="F342" i="13"/>
  <c r="E342" i="13"/>
  <c r="D342" i="13"/>
  <c r="C342" i="13"/>
  <c r="B342" i="13"/>
  <c r="N341" i="13"/>
  <c r="M341" i="13"/>
  <c r="L341" i="13"/>
  <c r="K341" i="13"/>
  <c r="J341" i="13"/>
  <c r="F341" i="13"/>
  <c r="E341" i="13"/>
  <c r="D341" i="13"/>
  <c r="C341" i="13"/>
  <c r="B341" i="13"/>
  <c r="N340" i="13"/>
  <c r="M340" i="13"/>
  <c r="L340" i="13"/>
  <c r="K340" i="13"/>
  <c r="J340" i="13"/>
  <c r="F340" i="13"/>
  <c r="E340" i="13"/>
  <c r="D340" i="13"/>
  <c r="C340" i="13"/>
  <c r="B340" i="13"/>
  <c r="N339" i="13"/>
  <c r="M339" i="13"/>
  <c r="L339" i="13"/>
  <c r="K339" i="13"/>
  <c r="J339" i="13"/>
  <c r="F339" i="13"/>
  <c r="E339" i="13"/>
  <c r="D339" i="13"/>
  <c r="C339" i="13"/>
  <c r="B339" i="13"/>
  <c r="N338" i="13"/>
  <c r="M338" i="13"/>
  <c r="L338" i="13"/>
  <c r="K338" i="13"/>
  <c r="J338" i="13"/>
  <c r="F338" i="13"/>
  <c r="E338" i="13"/>
  <c r="D338" i="13"/>
  <c r="C338" i="13"/>
  <c r="B338" i="13"/>
  <c r="N337" i="13"/>
  <c r="M337" i="13"/>
  <c r="L337" i="13"/>
  <c r="K337" i="13"/>
  <c r="J337" i="13"/>
  <c r="F337" i="13"/>
  <c r="E337" i="13"/>
  <c r="D337" i="13"/>
  <c r="C337" i="13"/>
  <c r="B337" i="13"/>
  <c r="N336" i="13"/>
  <c r="M336" i="13"/>
  <c r="L336" i="13"/>
  <c r="K336" i="13"/>
  <c r="J336" i="13"/>
  <c r="F336" i="13"/>
  <c r="E336" i="13"/>
  <c r="D336" i="13"/>
  <c r="C336" i="13"/>
  <c r="B336" i="13"/>
  <c r="N335" i="13"/>
  <c r="M335" i="13"/>
  <c r="L335" i="13"/>
  <c r="K335" i="13"/>
  <c r="J335" i="13"/>
  <c r="F335" i="13"/>
  <c r="E335" i="13"/>
  <c r="D335" i="13"/>
  <c r="C335" i="13"/>
  <c r="B335" i="13"/>
  <c r="N334" i="13"/>
  <c r="M334" i="13"/>
  <c r="L334" i="13"/>
  <c r="K334" i="13"/>
  <c r="J334" i="13"/>
  <c r="F334" i="13"/>
  <c r="E334" i="13"/>
  <c r="D334" i="13"/>
  <c r="C334" i="13"/>
  <c r="B334" i="13"/>
  <c r="N333" i="13"/>
  <c r="M333" i="13"/>
  <c r="L333" i="13"/>
  <c r="K333" i="13"/>
  <c r="J333" i="13"/>
  <c r="F333" i="13"/>
  <c r="E333" i="13"/>
  <c r="D333" i="13"/>
  <c r="C333" i="13"/>
  <c r="B333" i="13"/>
  <c r="N332" i="13"/>
  <c r="M332" i="13"/>
  <c r="L332" i="13"/>
  <c r="K332" i="13"/>
  <c r="J332" i="13"/>
  <c r="F332" i="13"/>
  <c r="E332" i="13"/>
  <c r="D332" i="13"/>
  <c r="C332" i="13"/>
  <c r="B332" i="13"/>
  <c r="N331" i="13"/>
  <c r="M331" i="13"/>
  <c r="L331" i="13"/>
  <c r="K331" i="13"/>
  <c r="J331" i="13"/>
  <c r="F331" i="13"/>
  <c r="E331" i="13"/>
  <c r="D331" i="13"/>
  <c r="C331" i="13"/>
  <c r="B331" i="13"/>
  <c r="L330" i="13"/>
  <c r="D330" i="13"/>
  <c r="K329" i="13"/>
  <c r="J329" i="13"/>
  <c r="C329" i="13"/>
  <c r="B329" i="13"/>
  <c r="M328" i="13"/>
  <c r="L328" i="13"/>
  <c r="K328" i="13"/>
  <c r="J328" i="13"/>
  <c r="E328" i="13"/>
  <c r="D328" i="13"/>
  <c r="C328" i="13"/>
  <c r="B328" i="13"/>
  <c r="J327" i="13"/>
  <c r="B327" i="13"/>
  <c r="N322" i="13"/>
  <c r="M322" i="13"/>
  <c r="L322" i="13"/>
  <c r="K322" i="13"/>
  <c r="J322" i="13"/>
  <c r="F322" i="13"/>
  <c r="E322" i="13"/>
  <c r="D322" i="13"/>
  <c r="C322" i="13"/>
  <c r="B322" i="13"/>
  <c r="N321" i="13"/>
  <c r="M321" i="13"/>
  <c r="L321" i="13"/>
  <c r="K321" i="13"/>
  <c r="J321" i="13"/>
  <c r="F321" i="13"/>
  <c r="E321" i="13"/>
  <c r="D321" i="13"/>
  <c r="C321" i="13"/>
  <c r="B321" i="13"/>
  <c r="N320" i="13"/>
  <c r="M320" i="13"/>
  <c r="L320" i="13"/>
  <c r="K320" i="13"/>
  <c r="J320" i="13"/>
  <c r="F320" i="13"/>
  <c r="E320" i="13"/>
  <c r="D320" i="13"/>
  <c r="C320" i="13"/>
  <c r="B320" i="13"/>
  <c r="N319" i="13"/>
  <c r="M319" i="13"/>
  <c r="L319" i="13"/>
  <c r="K319" i="13"/>
  <c r="J319" i="13"/>
  <c r="F319" i="13"/>
  <c r="E319" i="13"/>
  <c r="D319" i="13"/>
  <c r="C319" i="13"/>
  <c r="B319" i="13"/>
  <c r="N318" i="13"/>
  <c r="M318" i="13"/>
  <c r="L318" i="13"/>
  <c r="K318" i="13"/>
  <c r="J318" i="13"/>
  <c r="F318" i="13"/>
  <c r="E318" i="13"/>
  <c r="D318" i="13"/>
  <c r="C318" i="13"/>
  <c r="B318" i="13"/>
  <c r="N317" i="13"/>
  <c r="M317" i="13"/>
  <c r="L317" i="13"/>
  <c r="K317" i="13"/>
  <c r="J317" i="13"/>
  <c r="F317" i="13"/>
  <c r="E317" i="13"/>
  <c r="D317" i="13"/>
  <c r="C317" i="13"/>
  <c r="B317" i="13"/>
  <c r="N316" i="13"/>
  <c r="M316" i="13"/>
  <c r="L316" i="13"/>
  <c r="K316" i="13"/>
  <c r="J316" i="13"/>
  <c r="F316" i="13"/>
  <c r="E316" i="13"/>
  <c r="D316" i="13"/>
  <c r="C316" i="13"/>
  <c r="B316" i="13"/>
  <c r="N315" i="13"/>
  <c r="M315" i="13"/>
  <c r="L315" i="13"/>
  <c r="K315" i="13"/>
  <c r="J315" i="13"/>
  <c r="F315" i="13"/>
  <c r="E315" i="13"/>
  <c r="D315" i="13"/>
  <c r="C315" i="13"/>
  <c r="B315" i="13"/>
  <c r="N314" i="13"/>
  <c r="M314" i="13"/>
  <c r="L314" i="13"/>
  <c r="K314" i="13"/>
  <c r="J314" i="13"/>
  <c r="F314" i="13"/>
  <c r="E314" i="13"/>
  <c r="D314" i="13"/>
  <c r="C314" i="13"/>
  <c r="B314" i="13"/>
  <c r="N313" i="13"/>
  <c r="M313" i="13"/>
  <c r="L313" i="13"/>
  <c r="K313" i="13"/>
  <c r="J313" i="13"/>
  <c r="F313" i="13"/>
  <c r="E313" i="13"/>
  <c r="D313" i="13"/>
  <c r="C313" i="13"/>
  <c r="B313" i="13"/>
  <c r="N312" i="13"/>
  <c r="M312" i="13"/>
  <c r="L312" i="13"/>
  <c r="K312" i="13"/>
  <c r="J312" i="13"/>
  <c r="F312" i="13"/>
  <c r="E312" i="13"/>
  <c r="D312" i="13"/>
  <c r="C312" i="13"/>
  <c r="B312" i="13"/>
  <c r="N311" i="13"/>
  <c r="M311" i="13"/>
  <c r="L311" i="13"/>
  <c r="K311" i="13"/>
  <c r="J311" i="13"/>
  <c r="F311" i="13"/>
  <c r="E311" i="13"/>
  <c r="D311" i="13"/>
  <c r="C311" i="13"/>
  <c r="B311" i="13"/>
  <c r="L310" i="13"/>
  <c r="D310" i="13"/>
  <c r="K309" i="13"/>
  <c r="J309" i="13"/>
  <c r="C309" i="13"/>
  <c r="B309" i="13"/>
  <c r="M308" i="13"/>
  <c r="L308" i="13"/>
  <c r="K308" i="13"/>
  <c r="J308" i="13"/>
  <c r="E308" i="13"/>
  <c r="D308" i="13"/>
  <c r="C308" i="13"/>
  <c r="B308" i="13"/>
  <c r="J307" i="13"/>
  <c r="B307" i="13"/>
  <c r="N302" i="13"/>
  <c r="M302" i="13"/>
  <c r="L302" i="13"/>
  <c r="K302" i="13"/>
  <c r="J302" i="13"/>
  <c r="F302" i="13"/>
  <c r="E302" i="13"/>
  <c r="D302" i="13"/>
  <c r="C302" i="13"/>
  <c r="B302" i="13"/>
  <c r="N301" i="13"/>
  <c r="M301" i="13"/>
  <c r="L301" i="13"/>
  <c r="K301" i="13"/>
  <c r="J301" i="13"/>
  <c r="F301" i="13"/>
  <c r="E301" i="13"/>
  <c r="D301" i="13"/>
  <c r="C301" i="13"/>
  <c r="B301" i="13"/>
  <c r="N300" i="13"/>
  <c r="M300" i="13"/>
  <c r="L300" i="13"/>
  <c r="K300" i="13"/>
  <c r="J300" i="13"/>
  <c r="F300" i="13"/>
  <c r="E300" i="13"/>
  <c r="D300" i="13"/>
  <c r="C300" i="13"/>
  <c r="B300" i="13"/>
  <c r="N299" i="13"/>
  <c r="M299" i="13"/>
  <c r="L299" i="13"/>
  <c r="K299" i="13"/>
  <c r="J299" i="13"/>
  <c r="F299" i="13"/>
  <c r="E299" i="13"/>
  <c r="D299" i="13"/>
  <c r="C299" i="13"/>
  <c r="B299" i="13"/>
  <c r="N298" i="13"/>
  <c r="M298" i="13"/>
  <c r="L298" i="13"/>
  <c r="K298" i="13"/>
  <c r="J298" i="13"/>
  <c r="F298" i="13"/>
  <c r="E298" i="13"/>
  <c r="D298" i="13"/>
  <c r="C298" i="13"/>
  <c r="B298" i="13"/>
  <c r="N297" i="13"/>
  <c r="M297" i="13"/>
  <c r="L297" i="13"/>
  <c r="K297" i="13"/>
  <c r="J297" i="13"/>
  <c r="F297" i="13"/>
  <c r="E297" i="13"/>
  <c r="D297" i="13"/>
  <c r="C297" i="13"/>
  <c r="B297" i="13"/>
  <c r="N296" i="13"/>
  <c r="M296" i="13"/>
  <c r="L296" i="13"/>
  <c r="K296" i="13"/>
  <c r="J296" i="13"/>
  <c r="F296" i="13"/>
  <c r="E296" i="13"/>
  <c r="D296" i="13"/>
  <c r="C296" i="13"/>
  <c r="B296" i="13"/>
  <c r="N295" i="13"/>
  <c r="M295" i="13"/>
  <c r="L295" i="13"/>
  <c r="K295" i="13"/>
  <c r="J295" i="13"/>
  <c r="F295" i="13"/>
  <c r="E295" i="13"/>
  <c r="D295" i="13"/>
  <c r="C295" i="13"/>
  <c r="B295" i="13"/>
  <c r="N294" i="13"/>
  <c r="M294" i="13"/>
  <c r="L294" i="13"/>
  <c r="K294" i="13"/>
  <c r="J294" i="13"/>
  <c r="F294" i="13"/>
  <c r="E294" i="13"/>
  <c r="D294" i="13"/>
  <c r="C294" i="13"/>
  <c r="B294" i="13"/>
  <c r="N293" i="13"/>
  <c r="M293" i="13"/>
  <c r="L293" i="13"/>
  <c r="K293" i="13"/>
  <c r="J293" i="13"/>
  <c r="F293" i="13"/>
  <c r="E293" i="13"/>
  <c r="D293" i="13"/>
  <c r="C293" i="13"/>
  <c r="B293" i="13"/>
  <c r="N292" i="13"/>
  <c r="M292" i="13"/>
  <c r="L292" i="13"/>
  <c r="K292" i="13"/>
  <c r="J292" i="13"/>
  <c r="F292" i="13"/>
  <c r="E292" i="13"/>
  <c r="D292" i="13"/>
  <c r="C292" i="13"/>
  <c r="B292" i="13"/>
  <c r="N291" i="13"/>
  <c r="M291" i="13"/>
  <c r="L291" i="13"/>
  <c r="K291" i="13"/>
  <c r="J291" i="13"/>
  <c r="F291" i="13"/>
  <c r="E291" i="13"/>
  <c r="D291" i="13"/>
  <c r="C291" i="13"/>
  <c r="B291" i="13"/>
  <c r="L290" i="13"/>
  <c r="D290" i="13"/>
  <c r="K289" i="13"/>
  <c r="J289" i="13"/>
  <c r="C289" i="13"/>
  <c r="B289" i="13"/>
  <c r="M288" i="13"/>
  <c r="L288" i="13"/>
  <c r="K288" i="13"/>
  <c r="J288" i="13"/>
  <c r="E288" i="13"/>
  <c r="D288" i="13"/>
  <c r="C288" i="13"/>
  <c r="B288" i="13"/>
  <c r="J287" i="13"/>
  <c r="B287" i="13"/>
  <c r="N282" i="13"/>
  <c r="M282" i="13"/>
  <c r="L282" i="13"/>
  <c r="K282" i="13"/>
  <c r="J282" i="13"/>
  <c r="F282" i="13"/>
  <c r="E282" i="13"/>
  <c r="D282" i="13"/>
  <c r="C282" i="13"/>
  <c r="B282" i="13"/>
  <c r="N281" i="13"/>
  <c r="M281" i="13"/>
  <c r="L281" i="13"/>
  <c r="K281" i="13"/>
  <c r="J281" i="13"/>
  <c r="F281" i="13"/>
  <c r="E281" i="13"/>
  <c r="D281" i="13"/>
  <c r="C281" i="13"/>
  <c r="B281" i="13"/>
  <c r="N280" i="13"/>
  <c r="M280" i="13"/>
  <c r="L280" i="13"/>
  <c r="K280" i="13"/>
  <c r="J280" i="13"/>
  <c r="F280" i="13"/>
  <c r="E280" i="13"/>
  <c r="D280" i="13"/>
  <c r="C280" i="13"/>
  <c r="B280" i="13"/>
  <c r="N279" i="13"/>
  <c r="M279" i="13"/>
  <c r="L279" i="13"/>
  <c r="K279" i="13"/>
  <c r="J279" i="13"/>
  <c r="F279" i="13"/>
  <c r="E279" i="13"/>
  <c r="D279" i="13"/>
  <c r="C279" i="13"/>
  <c r="B279" i="13"/>
  <c r="N278" i="13"/>
  <c r="M278" i="13"/>
  <c r="L278" i="13"/>
  <c r="K278" i="13"/>
  <c r="J278" i="13"/>
  <c r="F278" i="13"/>
  <c r="E278" i="13"/>
  <c r="D278" i="13"/>
  <c r="C278" i="13"/>
  <c r="B278" i="13"/>
  <c r="N277" i="13"/>
  <c r="M277" i="13"/>
  <c r="L277" i="13"/>
  <c r="K277" i="13"/>
  <c r="J277" i="13"/>
  <c r="F277" i="13"/>
  <c r="E277" i="13"/>
  <c r="D277" i="13"/>
  <c r="C277" i="13"/>
  <c r="B277" i="13"/>
  <c r="N276" i="13"/>
  <c r="M276" i="13"/>
  <c r="L276" i="13"/>
  <c r="K276" i="13"/>
  <c r="J276" i="13"/>
  <c r="F276" i="13"/>
  <c r="E276" i="13"/>
  <c r="D276" i="13"/>
  <c r="C276" i="13"/>
  <c r="B276" i="13"/>
  <c r="N275" i="13"/>
  <c r="M275" i="13"/>
  <c r="L275" i="13"/>
  <c r="K275" i="13"/>
  <c r="J275" i="13"/>
  <c r="F275" i="13"/>
  <c r="E275" i="13"/>
  <c r="D275" i="13"/>
  <c r="C275" i="13"/>
  <c r="B275" i="13"/>
  <c r="N274" i="13"/>
  <c r="M274" i="13"/>
  <c r="L274" i="13"/>
  <c r="K274" i="13"/>
  <c r="J274" i="13"/>
  <c r="F274" i="13"/>
  <c r="E274" i="13"/>
  <c r="D274" i="13"/>
  <c r="C274" i="13"/>
  <c r="B274" i="13"/>
  <c r="N273" i="13"/>
  <c r="M273" i="13"/>
  <c r="L273" i="13"/>
  <c r="K273" i="13"/>
  <c r="J273" i="13"/>
  <c r="F273" i="13"/>
  <c r="E273" i="13"/>
  <c r="D273" i="13"/>
  <c r="C273" i="13"/>
  <c r="B273" i="13"/>
  <c r="N272" i="13"/>
  <c r="M272" i="13"/>
  <c r="L272" i="13"/>
  <c r="K272" i="13"/>
  <c r="J272" i="13"/>
  <c r="F272" i="13"/>
  <c r="E272" i="13"/>
  <c r="D272" i="13"/>
  <c r="C272" i="13"/>
  <c r="B272" i="13"/>
  <c r="N271" i="13"/>
  <c r="M271" i="13"/>
  <c r="L271" i="13"/>
  <c r="K271" i="13"/>
  <c r="J271" i="13"/>
  <c r="F271" i="13"/>
  <c r="E271" i="13"/>
  <c r="D271" i="13"/>
  <c r="C271" i="13"/>
  <c r="B271" i="13"/>
  <c r="L270" i="13"/>
  <c r="D270" i="13"/>
  <c r="K269" i="13"/>
  <c r="J269" i="13"/>
  <c r="C269" i="13"/>
  <c r="B269" i="13"/>
  <c r="M268" i="13"/>
  <c r="L268" i="13"/>
  <c r="K268" i="13"/>
  <c r="J268" i="13"/>
  <c r="E268" i="13"/>
  <c r="D268" i="13"/>
  <c r="C268" i="13"/>
  <c r="B268" i="13"/>
  <c r="J267" i="13"/>
  <c r="B267" i="13"/>
  <c r="N262" i="13"/>
  <c r="M262" i="13"/>
  <c r="L262" i="13"/>
  <c r="K262" i="13"/>
  <c r="J262" i="13"/>
  <c r="F262" i="13"/>
  <c r="E262" i="13"/>
  <c r="D262" i="13"/>
  <c r="C262" i="13"/>
  <c r="B262" i="13"/>
  <c r="N261" i="13"/>
  <c r="M261" i="13"/>
  <c r="L261" i="13"/>
  <c r="K261" i="13"/>
  <c r="J261" i="13"/>
  <c r="F261" i="13"/>
  <c r="E261" i="13"/>
  <c r="D261" i="13"/>
  <c r="C261" i="13"/>
  <c r="B261" i="13"/>
  <c r="N260" i="13"/>
  <c r="M260" i="13"/>
  <c r="L260" i="13"/>
  <c r="K260" i="13"/>
  <c r="J260" i="13"/>
  <c r="F260" i="13"/>
  <c r="E260" i="13"/>
  <c r="D260" i="13"/>
  <c r="C260" i="13"/>
  <c r="B260" i="13"/>
  <c r="N259" i="13"/>
  <c r="M259" i="13"/>
  <c r="L259" i="13"/>
  <c r="K259" i="13"/>
  <c r="J259" i="13"/>
  <c r="F259" i="13"/>
  <c r="E259" i="13"/>
  <c r="D259" i="13"/>
  <c r="C259" i="13"/>
  <c r="B259" i="13"/>
  <c r="N258" i="13"/>
  <c r="M258" i="13"/>
  <c r="L258" i="13"/>
  <c r="N20" i="13"/>
  <c r="K258" i="13"/>
  <c r="J258" i="13"/>
  <c r="F258" i="13"/>
  <c r="E258" i="13"/>
  <c r="D258" i="13"/>
  <c r="F20" i="13"/>
  <c r="C258" i="13"/>
  <c r="B258" i="13"/>
  <c r="N257" i="13"/>
  <c r="M257" i="13"/>
  <c r="L257" i="13"/>
  <c r="N18" i="13"/>
  <c r="K257" i="13"/>
  <c r="J257" i="13"/>
  <c r="F257" i="13"/>
  <c r="E257" i="13"/>
  <c r="D257" i="13"/>
  <c r="F18" i="13"/>
  <c r="C257" i="13"/>
  <c r="B257" i="13"/>
  <c r="N256" i="13"/>
  <c r="M256" i="13"/>
  <c r="L256" i="13"/>
  <c r="N14" i="13"/>
  <c r="K256" i="13"/>
  <c r="J256" i="13"/>
  <c r="F256" i="13"/>
  <c r="E256" i="13"/>
  <c r="D256" i="13"/>
  <c r="F14" i="13"/>
  <c r="C256" i="13"/>
  <c r="B256" i="13"/>
  <c r="N255" i="13"/>
  <c r="M255" i="13"/>
  <c r="L255" i="13"/>
  <c r="N16" i="13"/>
  <c r="K255" i="13"/>
  <c r="J255" i="13"/>
  <c r="F255" i="13"/>
  <c r="E255" i="13"/>
  <c r="D255" i="13"/>
  <c r="F16" i="13"/>
  <c r="C255" i="13"/>
  <c r="B255" i="13"/>
  <c r="N254" i="13"/>
  <c r="M254" i="13"/>
  <c r="L254" i="13"/>
  <c r="N12" i="13"/>
  <c r="K254" i="13"/>
  <c r="J254" i="13"/>
  <c r="F254" i="13"/>
  <c r="E254" i="13"/>
  <c r="D254" i="13"/>
  <c r="F12" i="13"/>
  <c r="C254" i="13"/>
  <c r="B254" i="13"/>
  <c r="N253" i="13"/>
  <c r="M253" i="13"/>
  <c r="L253" i="13"/>
  <c r="N10" i="13"/>
  <c r="K253" i="13"/>
  <c r="J253" i="13"/>
  <c r="F253" i="13"/>
  <c r="E253" i="13"/>
  <c r="D253" i="13"/>
  <c r="F10" i="13"/>
  <c r="C253" i="13"/>
  <c r="B253" i="13"/>
  <c r="N252" i="13"/>
  <c r="M252" i="13"/>
  <c r="L252" i="13"/>
  <c r="N8" i="13"/>
  <c r="K252" i="13"/>
  <c r="J252" i="13"/>
  <c r="F252" i="13"/>
  <c r="E252" i="13"/>
  <c r="D252" i="13"/>
  <c r="F8" i="13"/>
  <c r="C252" i="13"/>
  <c r="B252" i="13"/>
  <c r="N251" i="13"/>
  <c r="M251" i="13"/>
  <c r="L251" i="13"/>
  <c r="K251" i="13"/>
  <c r="J251" i="13"/>
  <c r="F251" i="13"/>
  <c r="E251" i="13"/>
  <c r="D251" i="13"/>
  <c r="C251" i="13"/>
  <c r="B251" i="13"/>
  <c r="L250" i="13"/>
  <c r="D250" i="13"/>
  <c r="N23" i="13"/>
  <c r="K249" i="13"/>
  <c r="N22" i="13"/>
  <c r="J249" i="13"/>
  <c r="N21" i="13"/>
  <c r="F23" i="13"/>
  <c r="C249" i="13"/>
  <c r="F22" i="13"/>
  <c r="B249" i="13"/>
  <c r="F21" i="13"/>
  <c r="M248" i="13"/>
  <c r="L248" i="13"/>
  <c r="K248" i="13"/>
  <c r="J248" i="13"/>
  <c r="E248" i="13"/>
  <c r="D248" i="13"/>
  <c r="C248" i="13"/>
  <c r="B248" i="13"/>
  <c r="J247" i="13"/>
  <c r="B247" i="13"/>
  <c r="N242" i="13"/>
  <c r="M242" i="13"/>
  <c r="L242" i="13"/>
  <c r="K242" i="13"/>
  <c r="J242" i="13"/>
  <c r="F242" i="13"/>
  <c r="E242" i="13"/>
  <c r="D242" i="13"/>
  <c r="C242" i="13"/>
  <c r="B242" i="13"/>
  <c r="N241" i="13"/>
  <c r="M241" i="13"/>
  <c r="L241" i="13"/>
  <c r="K241" i="13"/>
  <c r="J241" i="13"/>
  <c r="F241" i="13"/>
  <c r="E241" i="13"/>
  <c r="D241" i="13"/>
  <c r="C241" i="13"/>
  <c r="B241" i="13"/>
  <c r="N240" i="13"/>
  <c r="M240" i="13"/>
  <c r="L240" i="13"/>
  <c r="K240" i="13"/>
  <c r="J240" i="13"/>
  <c r="F240" i="13"/>
  <c r="E240" i="13"/>
  <c r="D240" i="13"/>
  <c r="C240" i="13"/>
  <c r="B240" i="13"/>
  <c r="N239" i="13"/>
  <c r="M239" i="13"/>
  <c r="L239" i="13"/>
  <c r="K239" i="13"/>
  <c r="J239" i="13"/>
  <c r="F239" i="13"/>
  <c r="E239" i="13"/>
  <c r="D239" i="13"/>
  <c r="C239" i="13"/>
  <c r="B239" i="13"/>
  <c r="N238" i="13"/>
  <c r="M238" i="13"/>
  <c r="L238" i="13"/>
  <c r="K238" i="13"/>
  <c r="J238" i="13"/>
  <c r="F238" i="13"/>
  <c r="E238" i="13"/>
  <c r="D238" i="13"/>
  <c r="C238" i="13"/>
  <c r="B238" i="13"/>
  <c r="N237" i="13"/>
  <c r="M237" i="13"/>
  <c r="L237" i="13"/>
  <c r="K237" i="13"/>
  <c r="J237" i="13"/>
  <c r="F237" i="13"/>
  <c r="E237" i="13"/>
  <c r="D237" i="13"/>
  <c r="C237" i="13"/>
  <c r="B237" i="13"/>
  <c r="N236" i="13"/>
  <c r="M236" i="13"/>
  <c r="L236" i="13"/>
  <c r="K236" i="13"/>
  <c r="J236" i="13"/>
  <c r="F236" i="13"/>
  <c r="E236" i="13"/>
  <c r="D236" i="13"/>
  <c r="C236" i="13"/>
  <c r="B236" i="13"/>
  <c r="N235" i="13"/>
  <c r="M235" i="13"/>
  <c r="L235" i="13"/>
  <c r="K235" i="13"/>
  <c r="J235" i="13"/>
  <c r="F235" i="13"/>
  <c r="E235" i="13"/>
  <c r="D235" i="13"/>
  <c r="C235" i="13"/>
  <c r="B235" i="13"/>
  <c r="N234" i="13"/>
  <c r="M234" i="13"/>
  <c r="L234" i="13"/>
  <c r="K234" i="13"/>
  <c r="J234" i="13"/>
  <c r="F234" i="13"/>
  <c r="E234" i="13"/>
  <c r="D234" i="13"/>
  <c r="C234" i="13"/>
  <c r="B234" i="13"/>
  <c r="N233" i="13"/>
  <c r="M233" i="13"/>
  <c r="L233" i="13"/>
  <c r="K233" i="13"/>
  <c r="J233" i="13"/>
  <c r="F233" i="13"/>
  <c r="E233" i="13"/>
  <c r="D233" i="13"/>
  <c r="C233" i="13"/>
  <c r="B233" i="13"/>
  <c r="N232" i="13"/>
  <c r="M232" i="13"/>
  <c r="L232" i="13"/>
  <c r="K232" i="13"/>
  <c r="J232" i="13"/>
  <c r="F232" i="13"/>
  <c r="E232" i="13"/>
  <c r="D232" i="13"/>
  <c r="C232" i="13"/>
  <c r="B232" i="13"/>
  <c r="N231" i="13"/>
  <c r="M231" i="13"/>
  <c r="L231" i="13"/>
  <c r="K231" i="13"/>
  <c r="J231" i="13"/>
  <c r="F231" i="13"/>
  <c r="E231" i="13"/>
  <c r="D231" i="13"/>
  <c r="C231" i="13"/>
  <c r="B231" i="13"/>
  <c r="L230" i="13"/>
  <c r="D230" i="13"/>
  <c r="K229" i="13"/>
  <c r="J229" i="13"/>
  <c r="C229" i="13"/>
  <c r="B229" i="13"/>
  <c r="M228" i="13"/>
  <c r="L228" i="13"/>
  <c r="K228" i="13"/>
  <c r="J228" i="13"/>
  <c r="E228" i="13"/>
  <c r="D228" i="13"/>
  <c r="C228" i="13"/>
  <c r="B228" i="13"/>
  <c r="J227" i="13"/>
  <c r="B227" i="13"/>
  <c r="N222" i="13"/>
  <c r="M222" i="13"/>
  <c r="L222" i="13"/>
  <c r="K222" i="13"/>
  <c r="J222" i="13"/>
  <c r="F222" i="13"/>
  <c r="E222" i="13"/>
  <c r="D222" i="13"/>
  <c r="C222" i="13"/>
  <c r="B222" i="13"/>
  <c r="N221" i="13"/>
  <c r="M221" i="13"/>
  <c r="L221" i="13"/>
  <c r="K221" i="13"/>
  <c r="J221" i="13"/>
  <c r="F221" i="13"/>
  <c r="E221" i="13"/>
  <c r="D221" i="13"/>
  <c r="C221" i="13"/>
  <c r="B221" i="13"/>
  <c r="N220" i="13"/>
  <c r="M220" i="13"/>
  <c r="L220" i="13"/>
  <c r="K220" i="13"/>
  <c r="J220" i="13"/>
  <c r="F220" i="13"/>
  <c r="E220" i="13"/>
  <c r="D220" i="13"/>
  <c r="C220" i="13"/>
  <c r="B220" i="13"/>
  <c r="N219" i="13"/>
  <c r="M219" i="13"/>
  <c r="L219" i="13"/>
  <c r="K219" i="13"/>
  <c r="J219" i="13"/>
  <c r="F219" i="13"/>
  <c r="E219" i="13"/>
  <c r="D219" i="13"/>
  <c r="C219" i="13"/>
  <c r="B219" i="13"/>
  <c r="N218" i="13"/>
  <c r="M218" i="13"/>
  <c r="L218" i="13"/>
  <c r="M20" i="13"/>
  <c r="K218" i="13"/>
  <c r="J218" i="13"/>
  <c r="F218" i="13"/>
  <c r="E218" i="13"/>
  <c r="D218" i="13"/>
  <c r="E20" i="13"/>
  <c r="C218" i="13"/>
  <c r="B218" i="13"/>
  <c r="N217" i="13"/>
  <c r="M217" i="13"/>
  <c r="L217" i="13"/>
  <c r="M18" i="13"/>
  <c r="K217" i="13"/>
  <c r="J217" i="13"/>
  <c r="F217" i="13"/>
  <c r="E217" i="13"/>
  <c r="D217" i="13"/>
  <c r="E18" i="13"/>
  <c r="C217" i="13"/>
  <c r="B217" i="13"/>
  <c r="N216" i="13"/>
  <c r="M216" i="13"/>
  <c r="L216" i="13"/>
  <c r="M14" i="13"/>
  <c r="K216" i="13"/>
  <c r="J216" i="13"/>
  <c r="F216" i="13"/>
  <c r="E216" i="13"/>
  <c r="D216" i="13"/>
  <c r="E14" i="13"/>
  <c r="C216" i="13"/>
  <c r="B216" i="13"/>
  <c r="N215" i="13"/>
  <c r="M215" i="13"/>
  <c r="L215" i="13"/>
  <c r="M16" i="13"/>
  <c r="K215" i="13"/>
  <c r="J215" i="13"/>
  <c r="F215" i="13"/>
  <c r="E215" i="13"/>
  <c r="D215" i="13"/>
  <c r="E16" i="13"/>
  <c r="C215" i="13"/>
  <c r="B215" i="13"/>
  <c r="N214" i="13"/>
  <c r="M214" i="13"/>
  <c r="L214" i="13"/>
  <c r="M12" i="13"/>
  <c r="K214" i="13"/>
  <c r="J214" i="13"/>
  <c r="F214" i="13"/>
  <c r="E214" i="13"/>
  <c r="D214" i="13"/>
  <c r="E12" i="13"/>
  <c r="C214" i="13"/>
  <c r="B214" i="13"/>
  <c r="N213" i="13"/>
  <c r="M213" i="13"/>
  <c r="L213" i="13"/>
  <c r="M10" i="13"/>
  <c r="K213" i="13"/>
  <c r="J213" i="13"/>
  <c r="F213" i="13"/>
  <c r="E213" i="13"/>
  <c r="D213" i="13"/>
  <c r="E10" i="13"/>
  <c r="C213" i="13"/>
  <c r="B213" i="13"/>
  <c r="N212" i="13"/>
  <c r="M212" i="13"/>
  <c r="L212" i="13"/>
  <c r="M8" i="13"/>
  <c r="K212" i="13"/>
  <c r="J212" i="13"/>
  <c r="F212" i="13"/>
  <c r="E212" i="13"/>
  <c r="D212" i="13"/>
  <c r="E8" i="13"/>
  <c r="C212" i="13"/>
  <c r="B212" i="13"/>
  <c r="N211" i="13"/>
  <c r="M211" i="13"/>
  <c r="L211" i="13"/>
  <c r="K211" i="13"/>
  <c r="J211" i="13"/>
  <c r="F211" i="13"/>
  <c r="E211" i="13"/>
  <c r="D211" i="13"/>
  <c r="C211" i="13"/>
  <c r="B211" i="13"/>
  <c r="L210" i="13"/>
  <c r="D210" i="13"/>
  <c r="M23" i="13"/>
  <c r="K209" i="13"/>
  <c r="M22" i="13"/>
  <c r="J209" i="13"/>
  <c r="M21" i="13"/>
  <c r="E23" i="13"/>
  <c r="C209" i="13"/>
  <c r="E22" i="13"/>
  <c r="B209" i="13"/>
  <c r="E21" i="13"/>
  <c r="M208" i="13"/>
  <c r="L208" i="13"/>
  <c r="K208" i="13"/>
  <c r="J208" i="13"/>
  <c r="E208" i="13"/>
  <c r="D208" i="13"/>
  <c r="C208" i="13"/>
  <c r="B208" i="13"/>
  <c r="J207" i="13"/>
  <c r="B207" i="13"/>
  <c r="N202" i="13"/>
  <c r="M202" i="13"/>
  <c r="L202" i="13"/>
  <c r="K202" i="13"/>
  <c r="J202" i="13"/>
  <c r="F202" i="13"/>
  <c r="E202" i="13"/>
  <c r="D202" i="13"/>
  <c r="C202" i="13"/>
  <c r="B202" i="13"/>
  <c r="N201" i="13"/>
  <c r="M201" i="13"/>
  <c r="L201" i="13"/>
  <c r="K201" i="13"/>
  <c r="J201" i="13"/>
  <c r="F201" i="13"/>
  <c r="E201" i="13"/>
  <c r="D201" i="13"/>
  <c r="C201" i="13"/>
  <c r="B201" i="13"/>
  <c r="N200" i="13"/>
  <c r="M200" i="13"/>
  <c r="L200" i="13"/>
  <c r="K200" i="13"/>
  <c r="J200" i="13"/>
  <c r="F200" i="13"/>
  <c r="E200" i="13"/>
  <c r="D200" i="13"/>
  <c r="C200" i="13"/>
  <c r="B200" i="13"/>
  <c r="N199" i="13"/>
  <c r="M199" i="13"/>
  <c r="L199" i="13"/>
  <c r="K199" i="13"/>
  <c r="J199" i="13"/>
  <c r="F199" i="13"/>
  <c r="E199" i="13"/>
  <c r="D199" i="13"/>
  <c r="C199" i="13"/>
  <c r="B199" i="13"/>
  <c r="N198" i="13"/>
  <c r="M198" i="13"/>
  <c r="L198" i="13"/>
  <c r="K198" i="13"/>
  <c r="J198" i="13"/>
  <c r="F198" i="13"/>
  <c r="E198" i="13"/>
  <c r="D198" i="13"/>
  <c r="C198" i="13"/>
  <c r="B198" i="13"/>
  <c r="N197" i="13"/>
  <c r="M197" i="13"/>
  <c r="L197" i="13"/>
  <c r="K197" i="13"/>
  <c r="J197" i="13"/>
  <c r="F197" i="13"/>
  <c r="E197" i="13"/>
  <c r="D197" i="13"/>
  <c r="C197" i="13"/>
  <c r="B197" i="13"/>
  <c r="N196" i="13"/>
  <c r="M196" i="13"/>
  <c r="L196" i="13"/>
  <c r="K196" i="13"/>
  <c r="J196" i="13"/>
  <c r="F196" i="13"/>
  <c r="E196" i="13"/>
  <c r="D196" i="13"/>
  <c r="C196" i="13"/>
  <c r="B196" i="13"/>
  <c r="N195" i="13"/>
  <c r="M195" i="13"/>
  <c r="L195" i="13"/>
  <c r="K195" i="13"/>
  <c r="J195" i="13"/>
  <c r="F195" i="13"/>
  <c r="E195" i="13"/>
  <c r="D195" i="13"/>
  <c r="C195" i="13"/>
  <c r="B195" i="13"/>
  <c r="N194" i="13"/>
  <c r="M194" i="13"/>
  <c r="L194" i="13"/>
  <c r="K194" i="13"/>
  <c r="J194" i="13"/>
  <c r="F194" i="13"/>
  <c r="E194" i="13"/>
  <c r="D194" i="13"/>
  <c r="C194" i="13"/>
  <c r="B194" i="13"/>
  <c r="N193" i="13"/>
  <c r="M193" i="13"/>
  <c r="L193" i="13"/>
  <c r="K193" i="13"/>
  <c r="J193" i="13"/>
  <c r="F193" i="13"/>
  <c r="E193" i="13"/>
  <c r="D193" i="13"/>
  <c r="C193" i="13"/>
  <c r="B193" i="13"/>
  <c r="N192" i="13"/>
  <c r="M192" i="13"/>
  <c r="L192" i="13"/>
  <c r="K192" i="13"/>
  <c r="J192" i="13"/>
  <c r="F192" i="13"/>
  <c r="E192" i="13"/>
  <c r="D192" i="13"/>
  <c r="C192" i="13"/>
  <c r="B192" i="13"/>
  <c r="N191" i="13"/>
  <c r="M191" i="13"/>
  <c r="L191" i="13"/>
  <c r="K191" i="13"/>
  <c r="J191" i="13"/>
  <c r="F191" i="13"/>
  <c r="E191" i="13"/>
  <c r="D191" i="13"/>
  <c r="C191" i="13"/>
  <c r="B191" i="13"/>
  <c r="L190" i="13"/>
  <c r="D190" i="13"/>
  <c r="K189" i="13"/>
  <c r="J189" i="13"/>
  <c r="C189" i="13"/>
  <c r="B189" i="13"/>
  <c r="M188" i="13"/>
  <c r="L188" i="13"/>
  <c r="K188" i="13"/>
  <c r="J188" i="13"/>
  <c r="E188" i="13"/>
  <c r="D188" i="13"/>
  <c r="C188" i="13"/>
  <c r="B188" i="13"/>
  <c r="J187" i="13"/>
  <c r="B187" i="13"/>
  <c r="N182" i="13"/>
  <c r="M182" i="13"/>
  <c r="L182" i="13"/>
  <c r="K182" i="13"/>
  <c r="J182" i="13"/>
  <c r="F182" i="13"/>
  <c r="E182" i="13"/>
  <c r="D182" i="13"/>
  <c r="C182" i="13"/>
  <c r="B182" i="13"/>
  <c r="N181" i="13"/>
  <c r="M181" i="13"/>
  <c r="L181" i="13"/>
  <c r="K181" i="13"/>
  <c r="J181" i="13"/>
  <c r="F181" i="13"/>
  <c r="E181" i="13"/>
  <c r="D181" i="13"/>
  <c r="C181" i="13"/>
  <c r="B181" i="13"/>
  <c r="N180" i="13"/>
  <c r="M180" i="13"/>
  <c r="L180" i="13"/>
  <c r="K180" i="13"/>
  <c r="J180" i="13"/>
  <c r="F180" i="13"/>
  <c r="E180" i="13"/>
  <c r="D180" i="13"/>
  <c r="C180" i="13"/>
  <c r="B180" i="13"/>
  <c r="N179" i="13"/>
  <c r="M179" i="13"/>
  <c r="L179" i="13"/>
  <c r="K179" i="13"/>
  <c r="J179" i="13"/>
  <c r="F179" i="13"/>
  <c r="E179" i="13"/>
  <c r="D179" i="13"/>
  <c r="C179" i="13"/>
  <c r="B179" i="13"/>
  <c r="N178" i="13"/>
  <c r="M178" i="13"/>
  <c r="L178" i="13"/>
  <c r="K178" i="13"/>
  <c r="J178" i="13"/>
  <c r="F178" i="13"/>
  <c r="E178" i="13"/>
  <c r="D178" i="13"/>
  <c r="C178" i="13"/>
  <c r="B178" i="13"/>
  <c r="N177" i="13"/>
  <c r="M177" i="13"/>
  <c r="L177" i="13"/>
  <c r="K177" i="13"/>
  <c r="J177" i="13"/>
  <c r="F177" i="13"/>
  <c r="E177" i="13"/>
  <c r="D177" i="13"/>
  <c r="C177" i="13"/>
  <c r="B177" i="13"/>
  <c r="N176" i="13"/>
  <c r="M176" i="13"/>
  <c r="L176" i="13"/>
  <c r="K176" i="13"/>
  <c r="J176" i="13"/>
  <c r="F176" i="13"/>
  <c r="E176" i="13"/>
  <c r="D176" i="13"/>
  <c r="C176" i="13"/>
  <c r="B176" i="13"/>
  <c r="N175" i="13"/>
  <c r="M175" i="13"/>
  <c r="L175" i="13"/>
  <c r="K175" i="13"/>
  <c r="J175" i="13"/>
  <c r="F175" i="13"/>
  <c r="E175" i="13"/>
  <c r="D175" i="13"/>
  <c r="C175" i="13"/>
  <c r="B175" i="13"/>
  <c r="N174" i="13"/>
  <c r="M174" i="13"/>
  <c r="L174" i="13"/>
  <c r="K174" i="13"/>
  <c r="J174" i="13"/>
  <c r="F174" i="13"/>
  <c r="E174" i="13"/>
  <c r="D174" i="13"/>
  <c r="C174" i="13"/>
  <c r="B174" i="13"/>
  <c r="N173" i="13"/>
  <c r="M173" i="13"/>
  <c r="L173" i="13"/>
  <c r="K173" i="13"/>
  <c r="J173" i="13"/>
  <c r="F173" i="13"/>
  <c r="E173" i="13"/>
  <c r="D173" i="13"/>
  <c r="C173" i="13"/>
  <c r="B173" i="13"/>
  <c r="N172" i="13"/>
  <c r="M172" i="13"/>
  <c r="L172" i="13"/>
  <c r="K172" i="13"/>
  <c r="J172" i="13"/>
  <c r="F172" i="13"/>
  <c r="E172" i="13"/>
  <c r="D172" i="13"/>
  <c r="C172" i="13"/>
  <c r="B172" i="13"/>
  <c r="N171" i="13"/>
  <c r="M171" i="13"/>
  <c r="L171" i="13"/>
  <c r="K171" i="13"/>
  <c r="J171" i="13"/>
  <c r="F171" i="13"/>
  <c r="E171" i="13"/>
  <c r="D171" i="13"/>
  <c r="C171" i="13"/>
  <c r="B171" i="13"/>
  <c r="L170" i="13"/>
  <c r="D170" i="13"/>
  <c r="K169" i="13"/>
  <c r="J169" i="13"/>
  <c r="C169" i="13"/>
  <c r="B169" i="13"/>
  <c r="M168" i="13"/>
  <c r="L168" i="13"/>
  <c r="K168" i="13"/>
  <c r="J168" i="13"/>
  <c r="E168" i="13"/>
  <c r="D168" i="13"/>
  <c r="C168" i="13"/>
  <c r="B168" i="13"/>
  <c r="J167" i="13"/>
  <c r="B167" i="13"/>
  <c r="N162" i="13"/>
  <c r="M162" i="13"/>
  <c r="L162" i="13"/>
  <c r="K162" i="13"/>
  <c r="J162" i="13"/>
  <c r="F162" i="13"/>
  <c r="E162" i="13"/>
  <c r="D162" i="13"/>
  <c r="C162" i="13"/>
  <c r="B162" i="13"/>
  <c r="N161" i="13"/>
  <c r="M161" i="13"/>
  <c r="L161" i="13"/>
  <c r="K161" i="13"/>
  <c r="J161" i="13"/>
  <c r="F161" i="13"/>
  <c r="E161" i="13"/>
  <c r="D161" i="13"/>
  <c r="C161" i="13"/>
  <c r="B161" i="13"/>
  <c r="N160" i="13"/>
  <c r="M160" i="13"/>
  <c r="L160" i="13"/>
  <c r="K160" i="13"/>
  <c r="J160" i="13"/>
  <c r="F160" i="13"/>
  <c r="E160" i="13"/>
  <c r="D160" i="13"/>
  <c r="C160" i="13"/>
  <c r="B160" i="13"/>
  <c r="N159" i="13"/>
  <c r="M159" i="13"/>
  <c r="L159" i="13"/>
  <c r="K159" i="13"/>
  <c r="J159" i="13"/>
  <c r="F159" i="13"/>
  <c r="E159" i="13"/>
  <c r="D159" i="13"/>
  <c r="C159" i="13"/>
  <c r="B159" i="13"/>
  <c r="N158" i="13"/>
  <c r="M158" i="13"/>
  <c r="L158" i="13"/>
  <c r="L20" i="13"/>
  <c r="K158" i="13"/>
  <c r="J158" i="13"/>
  <c r="F158" i="13"/>
  <c r="E158" i="13"/>
  <c r="D158" i="13"/>
  <c r="D20" i="13"/>
  <c r="C158" i="13"/>
  <c r="B158" i="13"/>
  <c r="N157" i="13"/>
  <c r="M157" i="13"/>
  <c r="L157" i="13"/>
  <c r="L18" i="13"/>
  <c r="K157" i="13"/>
  <c r="J157" i="13"/>
  <c r="F157" i="13"/>
  <c r="E157" i="13"/>
  <c r="D157" i="13"/>
  <c r="D18" i="13"/>
  <c r="C157" i="13"/>
  <c r="B157" i="13"/>
  <c r="N156" i="13"/>
  <c r="M156" i="13"/>
  <c r="L156" i="13"/>
  <c r="L14" i="13"/>
  <c r="K156" i="13"/>
  <c r="J156" i="13"/>
  <c r="F156" i="13"/>
  <c r="E156" i="13"/>
  <c r="D156" i="13"/>
  <c r="D14" i="13"/>
  <c r="C156" i="13"/>
  <c r="B156" i="13"/>
  <c r="N155" i="13"/>
  <c r="M155" i="13"/>
  <c r="L155" i="13"/>
  <c r="L16" i="13"/>
  <c r="K155" i="13"/>
  <c r="J155" i="13"/>
  <c r="F155" i="13"/>
  <c r="E155" i="13"/>
  <c r="D155" i="13"/>
  <c r="D16" i="13"/>
  <c r="C155" i="13"/>
  <c r="B155" i="13"/>
  <c r="N154" i="13"/>
  <c r="M154" i="13"/>
  <c r="L154" i="13"/>
  <c r="L12" i="13"/>
  <c r="K154" i="13"/>
  <c r="J154" i="13"/>
  <c r="F154" i="13"/>
  <c r="E154" i="13"/>
  <c r="D154" i="13"/>
  <c r="D12" i="13"/>
  <c r="C154" i="13"/>
  <c r="B154" i="13"/>
  <c r="N153" i="13"/>
  <c r="M153" i="13"/>
  <c r="L153" i="13"/>
  <c r="L10" i="13"/>
  <c r="K153" i="13"/>
  <c r="J153" i="13"/>
  <c r="F153" i="13"/>
  <c r="E153" i="13"/>
  <c r="D153" i="13"/>
  <c r="D10" i="13"/>
  <c r="C153" i="13"/>
  <c r="B153" i="13"/>
  <c r="N152" i="13"/>
  <c r="M152" i="13"/>
  <c r="L152" i="13"/>
  <c r="L8" i="13"/>
  <c r="K152" i="13"/>
  <c r="J152" i="13"/>
  <c r="F152" i="13"/>
  <c r="E152" i="13"/>
  <c r="D152" i="13"/>
  <c r="D8" i="13"/>
  <c r="C152" i="13"/>
  <c r="B152" i="13"/>
  <c r="N151" i="13"/>
  <c r="M151" i="13"/>
  <c r="L151" i="13"/>
  <c r="K151" i="13"/>
  <c r="J151" i="13"/>
  <c r="F151" i="13"/>
  <c r="E151" i="13"/>
  <c r="D151" i="13"/>
  <c r="C151" i="13"/>
  <c r="B151" i="13"/>
  <c r="L150" i="13"/>
  <c r="D150" i="13"/>
  <c r="L23" i="13"/>
  <c r="K149" i="13"/>
  <c r="L22" i="13"/>
  <c r="J149" i="13"/>
  <c r="L21" i="13"/>
  <c r="D23" i="13"/>
  <c r="C149" i="13"/>
  <c r="D22" i="13"/>
  <c r="B149" i="13"/>
  <c r="D21" i="13"/>
  <c r="M148" i="13"/>
  <c r="L148" i="13"/>
  <c r="K148" i="13"/>
  <c r="J148" i="13"/>
  <c r="E148" i="13"/>
  <c r="D148" i="13"/>
  <c r="C148" i="13"/>
  <c r="B148" i="13"/>
  <c r="J147" i="13"/>
  <c r="B147" i="13"/>
  <c r="N142" i="13"/>
  <c r="M142" i="13"/>
  <c r="L142" i="13"/>
  <c r="K142" i="13"/>
  <c r="J142" i="13"/>
  <c r="F142" i="13"/>
  <c r="E142" i="13"/>
  <c r="D142" i="13"/>
  <c r="C142" i="13"/>
  <c r="B142" i="13"/>
  <c r="N141" i="13"/>
  <c r="M141" i="13"/>
  <c r="L141" i="13"/>
  <c r="K141" i="13"/>
  <c r="J141" i="13"/>
  <c r="F141" i="13"/>
  <c r="E141" i="13"/>
  <c r="D141" i="13"/>
  <c r="C141" i="13"/>
  <c r="B141" i="13"/>
  <c r="N140" i="13"/>
  <c r="M140" i="13"/>
  <c r="L140" i="13"/>
  <c r="K140" i="13"/>
  <c r="J140" i="13"/>
  <c r="F140" i="13"/>
  <c r="E140" i="13"/>
  <c r="D140" i="13"/>
  <c r="C140" i="13"/>
  <c r="B140" i="13"/>
  <c r="N139" i="13"/>
  <c r="M139" i="13"/>
  <c r="L139" i="13"/>
  <c r="K139" i="13"/>
  <c r="J139" i="13"/>
  <c r="F139" i="13"/>
  <c r="E139" i="13"/>
  <c r="D139" i="13"/>
  <c r="C139" i="13"/>
  <c r="B139" i="13"/>
  <c r="N138" i="13"/>
  <c r="M138" i="13"/>
  <c r="L138" i="13"/>
  <c r="K138" i="13"/>
  <c r="J138" i="13"/>
  <c r="F138" i="13"/>
  <c r="E138" i="13"/>
  <c r="D138" i="13"/>
  <c r="C138" i="13"/>
  <c r="B138" i="13"/>
  <c r="N137" i="13"/>
  <c r="M137" i="13"/>
  <c r="L137" i="13"/>
  <c r="K137" i="13"/>
  <c r="J137" i="13"/>
  <c r="F137" i="13"/>
  <c r="E137" i="13"/>
  <c r="D137" i="13"/>
  <c r="C137" i="13"/>
  <c r="B137" i="13"/>
  <c r="N136" i="13"/>
  <c r="M136" i="13"/>
  <c r="L136" i="13"/>
  <c r="K136" i="13"/>
  <c r="J136" i="13"/>
  <c r="F136" i="13"/>
  <c r="E136" i="13"/>
  <c r="D136" i="13"/>
  <c r="C136" i="13"/>
  <c r="B136" i="13"/>
  <c r="N135" i="13"/>
  <c r="M135" i="13"/>
  <c r="L135" i="13"/>
  <c r="K135" i="13"/>
  <c r="J135" i="13"/>
  <c r="F135" i="13"/>
  <c r="E135" i="13"/>
  <c r="D135" i="13"/>
  <c r="C135" i="13"/>
  <c r="B135" i="13"/>
  <c r="N134" i="13"/>
  <c r="M134" i="13"/>
  <c r="L134" i="13"/>
  <c r="K134" i="13"/>
  <c r="J134" i="13"/>
  <c r="F134" i="13"/>
  <c r="E134" i="13"/>
  <c r="D134" i="13"/>
  <c r="C134" i="13"/>
  <c r="B134" i="13"/>
  <c r="N133" i="13"/>
  <c r="M133" i="13"/>
  <c r="L133" i="13"/>
  <c r="K133" i="13"/>
  <c r="J133" i="13"/>
  <c r="F133" i="13"/>
  <c r="E133" i="13"/>
  <c r="D133" i="13"/>
  <c r="C133" i="13"/>
  <c r="B133" i="13"/>
  <c r="N132" i="13"/>
  <c r="M132" i="13"/>
  <c r="L132" i="13"/>
  <c r="K132" i="13"/>
  <c r="J132" i="13"/>
  <c r="F132" i="13"/>
  <c r="E132" i="13"/>
  <c r="D132" i="13"/>
  <c r="C132" i="13"/>
  <c r="B132" i="13"/>
  <c r="N131" i="13"/>
  <c r="M131" i="13"/>
  <c r="L131" i="13"/>
  <c r="K131" i="13"/>
  <c r="J131" i="13"/>
  <c r="F131" i="13"/>
  <c r="E131" i="13"/>
  <c r="D131" i="13"/>
  <c r="C131" i="13"/>
  <c r="B131" i="13"/>
  <c r="L130" i="13"/>
  <c r="D130" i="13"/>
  <c r="K129" i="13"/>
  <c r="J129" i="13"/>
  <c r="C129" i="13"/>
  <c r="B129" i="13"/>
  <c r="M128" i="13"/>
  <c r="L128" i="13"/>
  <c r="K128" i="13"/>
  <c r="J128" i="13"/>
  <c r="E128" i="13"/>
  <c r="D128" i="13"/>
  <c r="C128" i="13"/>
  <c r="B128" i="13"/>
  <c r="J127" i="13"/>
  <c r="B127" i="13"/>
  <c r="N122" i="13"/>
  <c r="M122" i="13"/>
  <c r="L122" i="13"/>
  <c r="K122" i="13"/>
  <c r="J122" i="13"/>
  <c r="F122" i="13"/>
  <c r="E122" i="13"/>
  <c r="D122" i="13"/>
  <c r="C122" i="13"/>
  <c r="B122" i="13"/>
  <c r="N121" i="13"/>
  <c r="M121" i="13"/>
  <c r="L121" i="13"/>
  <c r="K121" i="13"/>
  <c r="J121" i="13"/>
  <c r="F121" i="13"/>
  <c r="E121" i="13"/>
  <c r="D121" i="13"/>
  <c r="C121" i="13"/>
  <c r="B121" i="13"/>
  <c r="N120" i="13"/>
  <c r="M120" i="13"/>
  <c r="L120" i="13"/>
  <c r="K120" i="13"/>
  <c r="J120" i="13"/>
  <c r="F120" i="13"/>
  <c r="E120" i="13"/>
  <c r="D120" i="13"/>
  <c r="C120" i="13"/>
  <c r="B120" i="13"/>
  <c r="N119" i="13"/>
  <c r="M119" i="13"/>
  <c r="L119" i="13"/>
  <c r="K119" i="13"/>
  <c r="J119" i="13"/>
  <c r="F119" i="13"/>
  <c r="E119" i="13"/>
  <c r="D119" i="13"/>
  <c r="C119" i="13"/>
  <c r="B119" i="13"/>
  <c r="N118" i="13"/>
  <c r="M118" i="13"/>
  <c r="L118" i="13"/>
  <c r="K20" i="13"/>
  <c r="K118" i="13"/>
  <c r="J118" i="13"/>
  <c r="F118" i="13"/>
  <c r="E118" i="13"/>
  <c r="D118" i="13"/>
  <c r="C20" i="13"/>
  <c r="C118" i="13"/>
  <c r="B118" i="13"/>
  <c r="N117" i="13"/>
  <c r="M117" i="13"/>
  <c r="L117" i="13"/>
  <c r="K18" i="13"/>
  <c r="K117" i="13"/>
  <c r="J117" i="13"/>
  <c r="F117" i="13"/>
  <c r="E117" i="13"/>
  <c r="D117" i="13"/>
  <c r="C18" i="13"/>
  <c r="C117" i="13"/>
  <c r="B117" i="13"/>
  <c r="N116" i="13"/>
  <c r="M116" i="13"/>
  <c r="L116" i="13"/>
  <c r="K14" i="13"/>
  <c r="K116" i="13"/>
  <c r="J116" i="13"/>
  <c r="F116" i="13"/>
  <c r="E116" i="13"/>
  <c r="D116" i="13"/>
  <c r="C14" i="13"/>
  <c r="C116" i="13"/>
  <c r="B116" i="13"/>
  <c r="N115" i="13"/>
  <c r="M115" i="13"/>
  <c r="L115" i="13"/>
  <c r="K16" i="13"/>
  <c r="K115" i="13"/>
  <c r="J115" i="13"/>
  <c r="F115" i="13"/>
  <c r="E115" i="13"/>
  <c r="D115" i="13"/>
  <c r="C16" i="13"/>
  <c r="C115" i="13"/>
  <c r="B115" i="13"/>
  <c r="N114" i="13"/>
  <c r="M114" i="13"/>
  <c r="L114" i="13"/>
  <c r="K12" i="13"/>
  <c r="K114" i="13"/>
  <c r="J114" i="13"/>
  <c r="F114" i="13"/>
  <c r="E114" i="13"/>
  <c r="D114" i="13"/>
  <c r="C12" i="13"/>
  <c r="C114" i="13"/>
  <c r="B114" i="13"/>
  <c r="N113" i="13"/>
  <c r="M113" i="13"/>
  <c r="L113" i="13"/>
  <c r="K10" i="13"/>
  <c r="K113" i="13"/>
  <c r="J113" i="13"/>
  <c r="F113" i="13"/>
  <c r="E113" i="13"/>
  <c r="D113" i="13"/>
  <c r="C10" i="13"/>
  <c r="C113" i="13"/>
  <c r="B113" i="13"/>
  <c r="N112" i="13"/>
  <c r="M112" i="13"/>
  <c r="L112" i="13"/>
  <c r="K8" i="13"/>
  <c r="K112" i="13"/>
  <c r="J112" i="13"/>
  <c r="F112" i="13"/>
  <c r="E112" i="13"/>
  <c r="D112" i="13"/>
  <c r="C8" i="13"/>
  <c r="C112" i="13"/>
  <c r="B112" i="13"/>
  <c r="N111" i="13"/>
  <c r="M111" i="13"/>
  <c r="L111" i="13"/>
  <c r="K111" i="13"/>
  <c r="J111" i="13"/>
  <c r="F111" i="13"/>
  <c r="E111" i="13"/>
  <c r="D111" i="13"/>
  <c r="C111" i="13"/>
  <c r="B111" i="13"/>
  <c r="L110" i="13"/>
  <c r="D110" i="13"/>
  <c r="K23" i="13"/>
  <c r="K109" i="13"/>
  <c r="K22" i="13"/>
  <c r="J109" i="13"/>
  <c r="K21" i="13"/>
  <c r="C23" i="13"/>
  <c r="C109" i="13"/>
  <c r="C22" i="13"/>
  <c r="B109" i="13"/>
  <c r="C21" i="13"/>
  <c r="M108" i="13"/>
  <c r="L108" i="13"/>
  <c r="K108" i="13"/>
  <c r="J108" i="13"/>
  <c r="E108" i="13"/>
  <c r="D108" i="13"/>
  <c r="C108" i="13"/>
  <c r="B108" i="13"/>
  <c r="J107" i="13"/>
  <c r="B107" i="13"/>
  <c r="N102" i="13"/>
  <c r="M102" i="13"/>
  <c r="L102" i="13"/>
  <c r="K102" i="13"/>
  <c r="J102" i="13"/>
  <c r="F102" i="13"/>
  <c r="E102" i="13"/>
  <c r="D102" i="13"/>
  <c r="C102" i="13"/>
  <c r="B102" i="13"/>
  <c r="N101" i="13"/>
  <c r="M101" i="13"/>
  <c r="L101" i="13"/>
  <c r="K101" i="13"/>
  <c r="J101" i="13"/>
  <c r="F101" i="13"/>
  <c r="E101" i="13"/>
  <c r="D101" i="13"/>
  <c r="C101" i="13"/>
  <c r="B101" i="13"/>
  <c r="N100" i="13"/>
  <c r="M100" i="13"/>
  <c r="L100" i="13"/>
  <c r="K100" i="13"/>
  <c r="J100" i="13"/>
  <c r="F100" i="13"/>
  <c r="E100" i="13"/>
  <c r="D100" i="13"/>
  <c r="C100" i="13"/>
  <c r="B100" i="13"/>
  <c r="N99" i="13"/>
  <c r="M99" i="13"/>
  <c r="L99" i="13"/>
  <c r="K99" i="13"/>
  <c r="J99" i="13"/>
  <c r="F99" i="13"/>
  <c r="E99" i="13"/>
  <c r="D99" i="13"/>
  <c r="C99" i="13"/>
  <c r="B99" i="13"/>
  <c r="N98" i="13"/>
  <c r="M98" i="13"/>
  <c r="L98" i="13"/>
  <c r="K98" i="13"/>
  <c r="J98" i="13"/>
  <c r="F98" i="13"/>
  <c r="E98" i="13"/>
  <c r="D98" i="13"/>
  <c r="C98" i="13"/>
  <c r="B98" i="13"/>
  <c r="N97" i="13"/>
  <c r="M97" i="13"/>
  <c r="L97" i="13"/>
  <c r="K97" i="13"/>
  <c r="J97" i="13"/>
  <c r="F97" i="13"/>
  <c r="E97" i="13"/>
  <c r="D97" i="13"/>
  <c r="C97" i="13"/>
  <c r="B97" i="13"/>
  <c r="N96" i="13"/>
  <c r="M96" i="13"/>
  <c r="L96" i="13"/>
  <c r="K96" i="13"/>
  <c r="J96" i="13"/>
  <c r="F96" i="13"/>
  <c r="E96" i="13"/>
  <c r="D96" i="13"/>
  <c r="C96" i="13"/>
  <c r="B96" i="13"/>
  <c r="N95" i="13"/>
  <c r="M95" i="13"/>
  <c r="L95" i="13"/>
  <c r="K95" i="13"/>
  <c r="J95" i="13"/>
  <c r="F95" i="13"/>
  <c r="E95" i="13"/>
  <c r="D95" i="13"/>
  <c r="C95" i="13"/>
  <c r="B95" i="13"/>
  <c r="N94" i="13"/>
  <c r="M94" i="13"/>
  <c r="L94" i="13"/>
  <c r="K94" i="13"/>
  <c r="J94" i="13"/>
  <c r="F94" i="13"/>
  <c r="E94" i="13"/>
  <c r="D94" i="13"/>
  <c r="C94" i="13"/>
  <c r="B94" i="13"/>
  <c r="N93" i="13"/>
  <c r="M93" i="13"/>
  <c r="L93" i="13"/>
  <c r="K93" i="13"/>
  <c r="J93" i="13"/>
  <c r="F93" i="13"/>
  <c r="E93" i="13"/>
  <c r="D93" i="13"/>
  <c r="C93" i="13"/>
  <c r="B93" i="13"/>
  <c r="N92" i="13"/>
  <c r="M92" i="13"/>
  <c r="L92" i="13"/>
  <c r="K92" i="13"/>
  <c r="J92" i="13"/>
  <c r="F92" i="13"/>
  <c r="E92" i="13"/>
  <c r="D92" i="13"/>
  <c r="C92" i="13"/>
  <c r="B92" i="13"/>
  <c r="N91" i="13"/>
  <c r="M91" i="13"/>
  <c r="L91" i="13"/>
  <c r="K91" i="13"/>
  <c r="J91" i="13"/>
  <c r="F91" i="13"/>
  <c r="E91" i="13"/>
  <c r="D91" i="13"/>
  <c r="C91" i="13"/>
  <c r="B91" i="13"/>
  <c r="L90" i="13"/>
  <c r="D90" i="13"/>
  <c r="K89" i="13"/>
  <c r="J89" i="13"/>
  <c r="C89" i="13"/>
  <c r="B89" i="13"/>
  <c r="M88" i="13"/>
  <c r="L88" i="13"/>
  <c r="K88" i="13"/>
  <c r="J88" i="13"/>
  <c r="E88" i="13"/>
  <c r="D88" i="13"/>
  <c r="C88" i="13"/>
  <c r="B88" i="13"/>
  <c r="J87" i="13"/>
  <c r="B87" i="13"/>
  <c r="N82" i="13"/>
  <c r="M82" i="13"/>
  <c r="L82" i="13"/>
  <c r="K82" i="13"/>
  <c r="J82" i="13"/>
  <c r="F82" i="13"/>
  <c r="E82" i="13"/>
  <c r="D82" i="13"/>
  <c r="C82" i="13"/>
  <c r="B82" i="13"/>
  <c r="N81" i="13"/>
  <c r="M81" i="13"/>
  <c r="L81" i="13"/>
  <c r="K81" i="13"/>
  <c r="J81" i="13"/>
  <c r="F81" i="13"/>
  <c r="E81" i="13"/>
  <c r="D81" i="13"/>
  <c r="C81" i="13"/>
  <c r="B81" i="13"/>
  <c r="N80" i="13"/>
  <c r="M80" i="13"/>
  <c r="L80" i="13"/>
  <c r="K80" i="13"/>
  <c r="J80" i="13"/>
  <c r="F80" i="13"/>
  <c r="E80" i="13"/>
  <c r="D80" i="13"/>
  <c r="C80" i="13"/>
  <c r="B80" i="13"/>
  <c r="N79" i="13"/>
  <c r="M79" i="13"/>
  <c r="L79" i="13"/>
  <c r="K79" i="13"/>
  <c r="J79" i="13"/>
  <c r="F79" i="13"/>
  <c r="E79" i="13"/>
  <c r="D79" i="13"/>
  <c r="C79" i="13"/>
  <c r="B79" i="13"/>
  <c r="N78" i="13"/>
  <c r="M78" i="13"/>
  <c r="L78" i="13"/>
  <c r="K78" i="13"/>
  <c r="J78" i="13"/>
  <c r="F78" i="13"/>
  <c r="E78" i="13"/>
  <c r="D78" i="13"/>
  <c r="C78" i="13"/>
  <c r="B78" i="13"/>
  <c r="N77" i="13"/>
  <c r="M77" i="13"/>
  <c r="L77" i="13"/>
  <c r="K77" i="13"/>
  <c r="J77" i="13"/>
  <c r="F77" i="13"/>
  <c r="E77" i="13"/>
  <c r="D77" i="13"/>
  <c r="C77" i="13"/>
  <c r="B77" i="13"/>
  <c r="N76" i="13"/>
  <c r="M76" i="13"/>
  <c r="L76" i="13"/>
  <c r="K76" i="13"/>
  <c r="J76" i="13"/>
  <c r="F76" i="13"/>
  <c r="E76" i="13"/>
  <c r="D76" i="13"/>
  <c r="C76" i="13"/>
  <c r="B76" i="13"/>
  <c r="N75" i="13"/>
  <c r="M75" i="13"/>
  <c r="L75" i="13"/>
  <c r="K75" i="13"/>
  <c r="J75" i="13"/>
  <c r="F75" i="13"/>
  <c r="E75" i="13"/>
  <c r="D75" i="13"/>
  <c r="C75" i="13"/>
  <c r="B75" i="13"/>
  <c r="N74" i="13"/>
  <c r="M74" i="13"/>
  <c r="L74" i="13"/>
  <c r="K74" i="13"/>
  <c r="J74" i="13"/>
  <c r="F74" i="13"/>
  <c r="E74" i="13"/>
  <c r="D74" i="13"/>
  <c r="C74" i="13"/>
  <c r="B74" i="13"/>
  <c r="N73" i="13"/>
  <c r="M73" i="13"/>
  <c r="L73" i="13"/>
  <c r="K73" i="13"/>
  <c r="J73" i="13"/>
  <c r="F73" i="13"/>
  <c r="E73" i="13"/>
  <c r="D73" i="13"/>
  <c r="C73" i="13"/>
  <c r="B73" i="13"/>
  <c r="N72" i="13"/>
  <c r="M72" i="13"/>
  <c r="L72" i="13"/>
  <c r="K72" i="13"/>
  <c r="J72" i="13"/>
  <c r="F72" i="13"/>
  <c r="E72" i="13"/>
  <c r="D72" i="13"/>
  <c r="C72" i="13"/>
  <c r="B72" i="13"/>
  <c r="N71" i="13"/>
  <c r="M71" i="13"/>
  <c r="L71" i="13"/>
  <c r="K71" i="13"/>
  <c r="J71" i="13"/>
  <c r="F71" i="13"/>
  <c r="E71" i="13"/>
  <c r="D71" i="13"/>
  <c r="C71" i="13"/>
  <c r="B71" i="13"/>
  <c r="L70" i="13"/>
  <c r="D70" i="13"/>
  <c r="K69" i="13"/>
  <c r="J69" i="13"/>
  <c r="C69" i="13"/>
  <c r="B69" i="13"/>
  <c r="M68" i="13"/>
  <c r="L68" i="13"/>
  <c r="K68" i="13"/>
  <c r="J68" i="13"/>
  <c r="E68" i="13"/>
  <c r="D68" i="13"/>
  <c r="C68" i="13"/>
  <c r="B68" i="13"/>
  <c r="J67" i="13"/>
  <c r="B67" i="13"/>
  <c r="N62" i="13"/>
  <c r="M62" i="13"/>
  <c r="L62" i="13"/>
  <c r="K62" i="13"/>
  <c r="J62" i="13"/>
  <c r="F62" i="13"/>
  <c r="E62" i="13"/>
  <c r="D62" i="13"/>
  <c r="C62" i="13"/>
  <c r="B62" i="13"/>
  <c r="N61" i="13"/>
  <c r="M61" i="13"/>
  <c r="L61" i="13"/>
  <c r="K61" i="13"/>
  <c r="J61" i="13"/>
  <c r="F61" i="13"/>
  <c r="E61" i="13"/>
  <c r="D61" i="13"/>
  <c r="C61" i="13"/>
  <c r="B61" i="13"/>
  <c r="N60" i="13"/>
  <c r="M60" i="13"/>
  <c r="L60" i="13"/>
  <c r="K60" i="13"/>
  <c r="J60" i="13"/>
  <c r="F60" i="13"/>
  <c r="E60" i="13"/>
  <c r="D60" i="13"/>
  <c r="C60" i="13"/>
  <c r="B60" i="13"/>
  <c r="N59" i="13"/>
  <c r="M59" i="13"/>
  <c r="L59" i="13"/>
  <c r="K59" i="13"/>
  <c r="J59" i="13"/>
  <c r="F59" i="13"/>
  <c r="E59" i="13"/>
  <c r="D59" i="13"/>
  <c r="C59" i="13"/>
  <c r="B59" i="13"/>
  <c r="N58" i="13"/>
  <c r="M58" i="13"/>
  <c r="L58" i="13"/>
  <c r="J20" i="13"/>
  <c r="K58" i="13"/>
  <c r="J58" i="13"/>
  <c r="F58" i="13"/>
  <c r="E58" i="13"/>
  <c r="D58" i="13"/>
  <c r="B20" i="13"/>
  <c r="C58" i="13"/>
  <c r="B58" i="13"/>
  <c r="N57" i="13"/>
  <c r="M57" i="13"/>
  <c r="L57" i="13"/>
  <c r="J18" i="13"/>
  <c r="K57" i="13"/>
  <c r="J57" i="13"/>
  <c r="F57" i="13"/>
  <c r="E57" i="13"/>
  <c r="D57" i="13"/>
  <c r="B18" i="13"/>
  <c r="C57" i="13"/>
  <c r="B57" i="13"/>
  <c r="N56" i="13"/>
  <c r="M56" i="13"/>
  <c r="L56" i="13"/>
  <c r="J14" i="13"/>
  <c r="K56" i="13"/>
  <c r="J56" i="13"/>
  <c r="F56" i="13"/>
  <c r="E56" i="13"/>
  <c r="D56" i="13"/>
  <c r="B14" i="13"/>
  <c r="C56" i="13"/>
  <c r="B56" i="13"/>
  <c r="N55" i="13"/>
  <c r="M55" i="13"/>
  <c r="L55" i="13"/>
  <c r="J16" i="13"/>
  <c r="K55" i="13"/>
  <c r="J55" i="13"/>
  <c r="F55" i="13"/>
  <c r="E55" i="13"/>
  <c r="D55" i="13"/>
  <c r="B16" i="13"/>
  <c r="C55" i="13"/>
  <c r="B55" i="13"/>
  <c r="N54" i="13"/>
  <c r="M54" i="13"/>
  <c r="L54" i="13"/>
  <c r="J12" i="13"/>
  <c r="K54" i="13"/>
  <c r="J54" i="13"/>
  <c r="F54" i="13"/>
  <c r="E54" i="13"/>
  <c r="D54" i="13"/>
  <c r="B12" i="13"/>
  <c r="C54" i="13"/>
  <c r="B54" i="13"/>
  <c r="N53" i="13"/>
  <c r="M53" i="13"/>
  <c r="L53" i="13"/>
  <c r="J10" i="13"/>
  <c r="K53" i="13"/>
  <c r="J53" i="13"/>
  <c r="F53" i="13"/>
  <c r="E53" i="13"/>
  <c r="D53" i="13"/>
  <c r="B10" i="13"/>
  <c r="C53" i="13"/>
  <c r="B53" i="13"/>
  <c r="N52" i="13"/>
  <c r="M52" i="13"/>
  <c r="L52" i="13"/>
  <c r="J8" i="13"/>
  <c r="K52" i="13"/>
  <c r="J52" i="13"/>
  <c r="F52" i="13"/>
  <c r="E52" i="13"/>
  <c r="D52" i="13"/>
  <c r="B8" i="13"/>
  <c r="C52" i="13"/>
  <c r="B52" i="13"/>
  <c r="N51" i="13"/>
  <c r="M51" i="13"/>
  <c r="L51" i="13"/>
  <c r="K51" i="13"/>
  <c r="J51" i="13"/>
  <c r="F51" i="13"/>
  <c r="E51" i="13"/>
  <c r="D51" i="13"/>
  <c r="C51" i="13"/>
  <c r="B51" i="13"/>
  <c r="L50" i="13"/>
  <c r="D50" i="13"/>
  <c r="J23" i="13"/>
  <c r="K49" i="13"/>
  <c r="J22" i="13"/>
  <c r="J49" i="13"/>
  <c r="J21" i="13"/>
  <c r="B23" i="13"/>
  <c r="C49" i="13"/>
  <c r="B22" i="13"/>
  <c r="B49" i="13"/>
  <c r="B21" i="13"/>
  <c r="M48" i="13"/>
  <c r="L48" i="13"/>
  <c r="K48" i="13"/>
  <c r="J48" i="13"/>
  <c r="E48" i="13"/>
  <c r="D48" i="13"/>
  <c r="C48" i="13"/>
  <c r="B48" i="13"/>
  <c r="J47" i="13"/>
  <c r="B47" i="13"/>
  <c r="N42" i="13"/>
  <c r="M42" i="13"/>
  <c r="L42" i="13"/>
  <c r="K42" i="13"/>
  <c r="J42" i="13"/>
  <c r="F42" i="13"/>
  <c r="E42" i="13"/>
  <c r="D42" i="13"/>
  <c r="C42" i="13"/>
  <c r="B42" i="13"/>
  <c r="N41" i="13"/>
  <c r="M41" i="13"/>
  <c r="L41" i="13"/>
  <c r="K41" i="13"/>
  <c r="J41" i="13"/>
  <c r="F41" i="13"/>
  <c r="E41" i="13"/>
  <c r="D41" i="13"/>
  <c r="C41" i="13"/>
  <c r="B41" i="13"/>
  <c r="N40" i="13"/>
  <c r="M40" i="13"/>
  <c r="L40" i="13"/>
  <c r="K40" i="13"/>
  <c r="J40" i="13"/>
  <c r="F40" i="13"/>
  <c r="E40" i="13"/>
  <c r="D40" i="13"/>
  <c r="C40" i="13"/>
  <c r="B40" i="13"/>
  <c r="N39" i="13"/>
  <c r="M39" i="13"/>
  <c r="L39" i="13"/>
  <c r="K39" i="13"/>
  <c r="J39" i="13"/>
  <c r="F39" i="13"/>
  <c r="E39" i="13"/>
  <c r="D39" i="13"/>
  <c r="C39" i="13"/>
  <c r="B39" i="13"/>
  <c r="N38" i="13"/>
  <c r="M38" i="13"/>
  <c r="L38" i="13"/>
  <c r="K38" i="13"/>
  <c r="J38" i="13"/>
  <c r="F38" i="13"/>
  <c r="E38" i="13"/>
  <c r="D38" i="13"/>
  <c r="C38" i="13"/>
  <c r="B38" i="13"/>
  <c r="N37" i="13"/>
  <c r="M37" i="13"/>
  <c r="L37" i="13"/>
  <c r="K37" i="13"/>
  <c r="J37" i="13"/>
  <c r="F37" i="13"/>
  <c r="E37" i="13"/>
  <c r="D37" i="13"/>
  <c r="C37" i="13"/>
  <c r="B37" i="13"/>
  <c r="N36" i="13"/>
  <c r="M36" i="13"/>
  <c r="L36" i="13"/>
  <c r="K36" i="13"/>
  <c r="J36" i="13"/>
  <c r="F36" i="13"/>
  <c r="E36" i="13"/>
  <c r="D36" i="13"/>
  <c r="C36" i="13"/>
  <c r="B36" i="13"/>
  <c r="N35" i="13"/>
  <c r="M35" i="13"/>
  <c r="L35" i="13"/>
  <c r="K35" i="13"/>
  <c r="J35" i="13"/>
  <c r="F35" i="13"/>
  <c r="E35" i="13"/>
  <c r="D35" i="13"/>
  <c r="C35" i="13"/>
  <c r="B35" i="13"/>
  <c r="N34" i="13"/>
  <c r="M34" i="13"/>
  <c r="L34" i="13"/>
  <c r="K34" i="13"/>
  <c r="J34" i="13"/>
  <c r="F34" i="13"/>
  <c r="E34" i="13"/>
  <c r="D34" i="13"/>
  <c r="C34" i="13"/>
  <c r="B34" i="13"/>
  <c r="N33" i="13"/>
  <c r="M33" i="13"/>
  <c r="L33" i="13"/>
  <c r="K33" i="13"/>
  <c r="J33" i="13"/>
  <c r="F33" i="13"/>
  <c r="E33" i="13"/>
  <c r="D33" i="13"/>
  <c r="C33" i="13"/>
  <c r="B33" i="13"/>
  <c r="N32" i="13"/>
  <c r="M32" i="13"/>
  <c r="L32" i="13"/>
  <c r="K32" i="13"/>
  <c r="J32" i="13"/>
  <c r="F32" i="13"/>
  <c r="E32" i="13"/>
  <c r="D32" i="13"/>
  <c r="C32" i="13"/>
  <c r="B32" i="13"/>
  <c r="N31" i="13"/>
  <c r="M31" i="13"/>
  <c r="L31" i="13"/>
  <c r="K31" i="13"/>
  <c r="J31" i="13"/>
  <c r="F31" i="13"/>
  <c r="E31" i="13"/>
  <c r="D31" i="13"/>
  <c r="C31" i="13"/>
  <c r="B31" i="13"/>
  <c r="L30" i="13"/>
  <c r="D30" i="13"/>
  <c r="K29" i="13"/>
  <c r="J29" i="13"/>
  <c r="C29" i="13"/>
  <c r="B29" i="13"/>
  <c r="M28" i="13"/>
  <c r="L28" i="13"/>
  <c r="K28" i="13"/>
  <c r="J28" i="13"/>
  <c r="E28" i="13"/>
  <c r="D28" i="13"/>
  <c r="C28" i="13"/>
  <c r="B28" i="13"/>
  <c r="J27" i="13"/>
  <c r="B27" i="13"/>
  <c r="E442" i="13"/>
  <c r="E441" i="13"/>
  <c r="E440" i="13"/>
  <c r="E439" i="13"/>
  <c r="E438" i="13"/>
  <c r="E437" i="13"/>
  <c r="E436" i="13"/>
  <c r="E435" i="13"/>
  <c r="E434" i="13"/>
  <c r="E433" i="13"/>
  <c r="E432" i="13"/>
  <c r="M420" i="13"/>
  <c r="M415" i="13"/>
  <c r="M412" i="13"/>
  <c r="N484" i="12"/>
  <c r="M484" i="12"/>
  <c r="L484" i="12"/>
  <c r="K484" i="12"/>
  <c r="J484" i="12"/>
  <c r="F484" i="12"/>
  <c r="E484" i="12"/>
  <c r="D484" i="12"/>
  <c r="C484" i="12"/>
  <c r="B484" i="12"/>
  <c r="N483" i="12"/>
  <c r="M483" i="12"/>
  <c r="L483" i="12"/>
  <c r="K483" i="12"/>
  <c r="J483" i="12"/>
  <c r="F483" i="12"/>
  <c r="E483" i="12"/>
  <c r="D483" i="12"/>
  <c r="C483" i="12"/>
  <c r="B483" i="12"/>
  <c r="N482" i="12"/>
  <c r="M482" i="12"/>
  <c r="L482" i="12"/>
  <c r="K482" i="12"/>
  <c r="J482" i="12"/>
  <c r="F482" i="12"/>
  <c r="E482" i="12"/>
  <c r="D482" i="12"/>
  <c r="C482" i="12"/>
  <c r="B482" i="12"/>
  <c r="N481" i="12"/>
  <c r="M481" i="12"/>
  <c r="L481" i="12"/>
  <c r="K481" i="12"/>
  <c r="J481" i="12"/>
  <c r="F481" i="12"/>
  <c r="D481" i="12"/>
  <c r="C481" i="12"/>
  <c r="B481" i="12"/>
  <c r="N480" i="12"/>
  <c r="M480" i="12"/>
  <c r="L480" i="12"/>
  <c r="K480" i="12"/>
  <c r="J480" i="12"/>
  <c r="F480" i="12"/>
  <c r="E480" i="12"/>
  <c r="D480" i="12"/>
  <c r="C480" i="12"/>
  <c r="B480" i="12"/>
  <c r="N479" i="12"/>
  <c r="M479" i="12"/>
  <c r="L479" i="12"/>
  <c r="K479" i="12"/>
  <c r="J479" i="12"/>
  <c r="F479" i="12"/>
  <c r="E479" i="12"/>
  <c r="D479" i="12"/>
  <c r="C479" i="12"/>
  <c r="B479" i="12"/>
  <c r="N478" i="12"/>
  <c r="M478" i="12"/>
  <c r="L478" i="12"/>
  <c r="K478" i="12"/>
  <c r="J478" i="12"/>
  <c r="F478" i="12"/>
  <c r="E478" i="12"/>
  <c r="D478" i="12"/>
  <c r="C478" i="12"/>
  <c r="B478" i="12"/>
  <c r="N477" i="12"/>
  <c r="M477" i="12"/>
  <c r="L477" i="12"/>
  <c r="K477" i="12"/>
  <c r="J477" i="12"/>
  <c r="F477" i="12"/>
  <c r="E477" i="12"/>
  <c r="D477" i="12"/>
  <c r="C477" i="12"/>
  <c r="B477" i="12"/>
  <c r="N476" i="12"/>
  <c r="M476" i="12"/>
  <c r="L476" i="12"/>
  <c r="K476" i="12"/>
  <c r="J476" i="12"/>
  <c r="F476" i="12"/>
  <c r="E476" i="12"/>
  <c r="D476" i="12"/>
  <c r="C476" i="12"/>
  <c r="B476" i="12"/>
  <c r="N475" i="12"/>
  <c r="M475" i="12"/>
  <c r="L475" i="12"/>
  <c r="K475" i="12"/>
  <c r="J475" i="12"/>
  <c r="F475" i="12"/>
  <c r="E475" i="12"/>
  <c r="D475" i="12"/>
  <c r="C475" i="12"/>
  <c r="B475" i="12"/>
  <c r="N474" i="12"/>
  <c r="M474" i="12"/>
  <c r="L474" i="12"/>
  <c r="K474" i="12"/>
  <c r="J474" i="12"/>
  <c r="F474" i="12"/>
  <c r="E474" i="12"/>
  <c r="D474" i="12"/>
  <c r="C474" i="12"/>
  <c r="B474" i="12"/>
  <c r="N473" i="12"/>
  <c r="M473" i="12"/>
  <c r="L473" i="12"/>
  <c r="K473" i="12"/>
  <c r="J473" i="12"/>
  <c r="F473" i="12"/>
  <c r="E473" i="12"/>
  <c r="D473" i="12"/>
  <c r="C473" i="12"/>
  <c r="B473" i="12"/>
  <c r="L472" i="12"/>
  <c r="D472" i="12"/>
  <c r="K471" i="12"/>
  <c r="J471" i="12"/>
  <c r="C471" i="12"/>
  <c r="B471" i="12"/>
  <c r="M470" i="12"/>
  <c r="L470" i="12"/>
  <c r="K470" i="12"/>
  <c r="J470" i="12"/>
  <c r="E470" i="12"/>
  <c r="D470" i="12"/>
  <c r="C470" i="12"/>
  <c r="B470" i="12"/>
  <c r="J469" i="12"/>
  <c r="B469" i="12"/>
  <c r="N464" i="12"/>
  <c r="M464" i="12"/>
  <c r="L464" i="12"/>
  <c r="K464" i="12"/>
  <c r="J464" i="12"/>
  <c r="F464" i="12"/>
  <c r="E464" i="12"/>
  <c r="D464" i="12"/>
  <c r="C464" i="12"/>
  <c r="B464" i="12"/>
  <c r="N463" i="12"/>
  <c r="M463" i="12"/>
  <c r="L463" i="12"/>
  <c r="K463" i="12"/>
  <c r="J463" i="12"/>
  <c r="F463" i="12"/>
  <c r="E463" i="12"/>
  <c r="D463" i="12"/>
  <c r="C463" i="12"/>
  <c r="B463" i="12"/>
  <c r="N462" i="12"/>
  <c r="M462" i="12"/>
  <c r="L462" i="12"/>
  <c r="K462" i="12"/>
  <c r="J462" i="12"/>
  <c r="F462" i="12"/>
  <c r="E462" i="12"/>
  <c r="D462" i="12"/>
  <c r="C462" i="12"/>
  <c r="B462" i="12"/>
  <c r="N461" i="12"/>
  <c r="M461" i="12"/>
  <c r="L461" i="12"/>
  <c r="K461" i="12"/>
  <c r="J461" i="12"/>
  <c r="F461" i="12"/>
  <c r="E461" i="12"/>
  <c r="D461" i="12"/>
  <c r="C461" i="12"/>
  <c r="B461" i="12"/>
  <c r="N460" i="12"/>
  <c r="M460" i="12"/>
  <c r="L460" i="12"/>
  <c r="K460" i="12"/>
  <c r="J460" i="12"/>
  <c r="F460" i="12"/>
  <c r="E460" i="12"/>
  <c r="D460" i="12"/>
  <c r="C460" i="12"/>
  <c r="B460" i="12"/>
  <c r="N459" i="12"/>
  <c r="M459" i="12"/>
  <c r="L459" i="12"/>
  <c r="K459" i="12"/>
  <c r="J459" i="12"/>
  <c r="F459" i="12"/>
  <c r="E459" i="12"/>
  <c r="D459" i="12"/>
  <c r="C459" i="12"/>
  <c r="B459" i="12"/>
  <c r="N458" i="12"/>
  <c r="M458" i="12"/>
  <c r="L458" i="12"/>
  <c r="K458" i="12"/>
  <c r="J458" i="12"/>
  <c r="F458" i="12"/>
  <c r="E458" i="12"/>
  <c r="D458" i="12"/>
  <c r="C458" i="12"/>
  <c r="B458" i="12"/>
  <c r="N457" i="12"/>
  <c r="M457" i="12"/>
  <c r="L457" i="12"/>
  <c r="K457" i="12"/>
  <c r="J457" i="12"/>
  <c r="F457" i="12"/>
  <c r="E457" i="12"/>
  <c r="D457" i="12"/>
  <c r="C457" i="12"/>
  <c r="B457" i="12"/>
  <c r="N456" i="12"/>
  <c r="M456" i="12"/>
  <c r="L456" i="12"/>
  <c r="K456" i="12"/>
  <c r="J456" i="12"/>
  <c r="F456" i="12"/>
  <c r="E456" i="12"/>
  <c r="D456" i="12"/>
  <c r="C456" i="12"/>
  <c r="B456" i="12"/>
  <c r="N455" i="12"/>
  <c r="M455" i="12"/>
  <c r="L455" i="12"/>
  <c r="K455" i="12"/>
  <c r="J455" i="12"/>
  <c r="F455" i="12"/>
  <c r="E455" i="12"/>
  <c r="D455" i="12"/>
  <c r="C455" i="12"/>
  <c r="B455" i="12"/>
  <c r="N454" i="12"/>
  <c r="M454" i="12"/>
  <c r="L454" i="12"/>
  <c r="K454" i="12"/>
  <c r="J454" i="12"/>
  <c r="F454" i="12"/>
  <c r="E454" i="12"/>
  <c r="D454" i="12"/>
  <c r="C454" i="12"/>
  <c r="B454" i="12"/>
  <c r="N453" i="12"/>
  <c r="M453" i="12"/>
  <c r="L453" i="12"/>
  <c r="K453" i="12"/>
  <c r="J453" i="12"/>
  <c r="F453" i="12"/>
  <c r="E453" i="12"/>
  <c r="D453" i="12"/>
  <c r="C453" i="12"/>
  <c r="B453" i="12"/>
  <c r="L452" i="12"/>
  <c r="D452" i="12"/>
  <c r="K451" i="12"/>
  <c r="J451" i="12"/>
  <c r="C451" i="12"/>
  <c r="B451" i="12"/>
  <c r="M450" i="12"/>
  <c r="L450" i="12"/>
  <c r="K450" i="12"/>
  <c r="J450" i="12"/>
  <c r="E450" i="12"/>
  <c r="D450" i="12"/>
  <c r="C450" i="12"/>
  <c r="B450" i="12"/>
  <c r="J449" i="12"/>
  <c r="B449" i="12"/>
  <c r="N444" i="12"/>
  <c r="M444" i="12"/>
  <c r="L444" i="12"/>
  <c r="K444" i="12"/>
  <c r="J444" i="12"/>
  <c r="F444" i="12"/>
  <c r="E444" i="12"/>
  <c r="D444" i="12"/>
  <c r="C444" i="12"/>
  <c r="B444" i="12"/>
  <c r="N443" i="12"/>
  <c r="M443" i="12"/>
  <c r="L443" i="12"/>
  <c r="K443" i="12"/>
  <c r="J443" i="12"/>
  <c r="F443" i="12"/>
  <c r="E443" i="12"/>
  <c r="D443" i="12"/>
  <c r="C443" i="12"/>
  <c r="B443" i="12"/>
  <c r="N442" i="12"/>
  <c r="M442" i="12"/>
  <c r="L442" i="12"/>
  <c r="K442" i="12"/>
  <c r="J442" i="12"/>
  <c r="F442" i="12"/>
  <c r="E442" i="12"/>
  <c r="D442" i="12"/>
  <c r="C442" i="12"/>
  <c r="B442" i="12"/>
  <c r="N441" i="12"/>
  <c r="L441" i="12"/>
  <c r="P22" i="12"/>
  <c r="K441" i="12"/>
  <c r="J441" i="12"/>
  <c r="F441" i="12"/>
  <c r="E441" i="12"/>
  <c r="D441" i="12"/>
  <c r="H22" i="12"/>
  <c r="C441" i="12"/>
  <c r="B441" i="12"/>
  <c r="N440" i="12"/>
  <c r="M440" i="12"/>
  <c r="L440" i="12"/>
  <c r="P20" i="12"/>
  <c r="K440" i="12"/>
  <c r="J440" i="12"/>
  <c r="F440" i="12"/>
  <c r="E440" i="12"/>
  <c r="D440" i="12"/>
  <c r="H20" i="12"/>
  <c r="C440" i="12"/>
  <c r="B440" i="12"/>
  <c r="N439" i="12"/>
  <c r="M439" i="12"/>
  <c r="L439" i="12"/>
  <c r="P14" i="12"/>
  <c r="K439" i="12"/>
  <c r="J439" i="12"/>
  <c r="F439" i="12"/>
  <c r="E439" i="12"/>
  <c r="D439" i="12"/>
  <c r="H14" i="12"/>
  <c r="C439" i="12"/>
  <c r="B439" i="12"/>
  <c r="N438" i="12"/>
  <c r="M438" i="12"/>
  <c r="L438" i="12"/>
  <c r="P18" i="12"/>
  <c r="K438" i="12"/>
  <c r="J438" i="12"/>
  <c r="F438" i="12"/>
  <c r="E438" i="12"/>
  <c r="D438" i="12"/>
  <c r="H18" i="12"/>
  <c r="C438" i="12"/>
  <c r="B438" i="12"/>
  <c r="N437" i="12"/>
  <c r="L437" i="12"/>
  <c r="P16" i="12"/>
  <c r="K437" i="12"/>
  <c r="J437" i="12"/>
  <c r="F437" i="12"/>
  <c r="E437" i="12"/>
  <c r="D437" i="12"/>
  <c r="H16" i="12"/>
  <c r="C437" i="12"/>
  <c r="B437" i="12"/>
  <c r="N436" i="12"/>
  <c r="M436" i="12"/>
  <c r="L436" i="12"/>
  <c r="P12" i="12"/>
  <c r="K436" i="12"/>
  <c r="J436" i="12"/>
  <c r="F436" i="12"/>
  <c r="E436" i="12"/>
  <c r="D436" i="12"/>
  <c r="H12" i="12"/>
  <c r="C436" i="12"/>
  <c r="B436" i="12"/>
  <c r="N435" i="12"/>
  <c r="M435" i="12"/>
  <c r="L435" i="12"/>
  <c r="P10" i="12"/>
  <c r="K435" i="12"/>
  <c r="J435" i="12"/>
  <c r="F435" i="12"/>
  <c r="E435" i="12"/>
  <c r="D435" i="12"/>
  <c r="H10" i="12"/>
  <c r="C435" i="12"/>
  <c r="B435" i="12"/>
  <c r="N434" i="12"/>
  <c r="M434" i="12"/>
  <c r="L434" i="12"/>
  <c r="P8" i="12"/>
  <c r="K434" i="12"/>
  <c r="J434" i="12"/>
  <c r="F434" i="12"/>
  <c r="E434" i="12"/>
  <c r="D434" i="12"/>
  <c r="H8" i="12"/>
  <c r="C434" i="12"/>
  <c r="B434" i="12"/>
  <c r="N433" i="12"/>
  <c r="M433" i="12"/>
  <c r="L433" i="12"/>
  <c r="K433" i="12"/>
  <c r="J433" i="12"/>
  <c r="F433" i="12"/>
  <c r="E433" i="12"/>
  <c r="D433" i="12"/>
  <c r="C433" i="12"/>
  <c r="B433" i="12"/>
  <c r="L432" i="12"/>
  <c r="D432" i="12"/>
  <c r="P25" i="12"/>
  <c r="K431" i="12"/>
  <c r="P24" i="12"/>
  <c r="J431" i="12"/>
  <c r="P23" i="12"/>
  <c r="H25" i="12"/>
  <c r="C431" i="12"/>
  <c r="H24" i="12"/>
  <c r="B431" i="12"/>
  <c r="H23" i="12"/>
  <c r="M430" i="12"/>
  <c r="L430" i="12"/>
  <c r="K430" i="12"/>
  <c r="J430" i="12"/>
  <c r="E430" i="12"/>
  <c r="D430" i="12"/>
  <c r="C430" i="12"/>
  <c r="B430" i="12"/>
  <c r="J429" i="12"/>
  <c r="B429" i="12"/>
  <c r="N424" i="12"/>
  <c r="M424" i="12"/>
  <c r="L424" i="12"/>
  <c r="K424" i="12"/>
  <c r="J424" i="12"/>
  <c r="F424" i="12"/>
  <c r="E424" i="12"/>
  <c r="D424" i="12"/>
  <c r="C424" i="12"/>
  <c r="B424" i="12"/>
  <c r="N423" i="12"/>
  <c r="M423" i="12"/>
  <c r="L423" i="12"/>
  <c r="K423" i="12"/>
  <c r="J423" i="12"/>
  <c r="F423" i="12"/>
  <c r="E423" i="12"/>
  <c r="D423" i="12"/>
  <c r="C423" i="12"/>
  <c r="B423" i="12"/>
  <c r="N422" i="12"/>
  <c r="M422" i="12"/>
  <c r="L422" i="12"/>
  <c r="K422" i="12"/>
  <c r="J422" i="12"/>
  <c r="F422" i="12"/>
  <c r="E422" i="12"/>
  <c r="D422" i="12"/>
  <c r="C422" i="12"/>
  <c r="B422" i="12"/>
  <c r="N421" i="12"/>
  <c r="M421" i="12"/>
  <c r="L421" i="12"/>
  <c r="K421" i="12"/>
  <c r="J421" i="12"/>
  <c r="F421" i="12"/>
  <c r="E421" i="12"/>
  <c r="D421" i="12"/>
  <c r="C421" i="12"/>
  <c r="B421" i="12"/>
  <c r="N420" i="12"/>
  <c r="M420" i="12"/>
  <c r="L420" i="12"/>
  <c r="K420" i="12"/>
  <c r="J420" i="12"/>
  <c r="F420" i="12"/>
  <c r="E420" i="12"/>
  <c r="D420" i="12"/>
  <c r="C420" i="12"/>
  <c r="B420" i="12"/>
  <c r="N419" i="12"/>
  <c r="M419" i="12"/>
  <c r="L419" i="12"/>
  <c r="K419" i="12"/>
  <c r="J419" i="12"/>
  <c r="F419" i="12"/>
  <c r="E419" i="12"/>
  <c r="D419" i="12"/>
  <c r="C419" i="12"/>
  <c r="B419" i="12"/>
  <c r="N418" i="12"/>
  <c r="M418" i="12"/>
  <c r="L418" i="12"/>
  <c r="K418" i="12"/>
  <c r="J418" i="12"/>
  <c r="F418" i="12"/>
  <c r="E418" i="12"/>
  <c r="D418" i="12"/>
  <c r="C418" i="12"/>
  <c r="B418" i="12"/>
  <c r="N417" i="12"/>
  <c r="M417" i="12"/>
  <c r="L417" i="12"/>
  <c r="K417" i="12"/>
  <c r="J417" i="12"/>
  <c r="F417" i="12"/>
  <c r="E417" i="12"/>
  <c r="D417" i="12"/>
  <c r="C417" i="12"/>
  <c r="B417" i="12"/>
  <c r="N416" i="12"/>
  <c r="M416" i="12"/>
  <c r="L416" i="12"/>
  <c r="K416" i="12"/>
  <c r="J416" i="12"/>
  <c r="F416" i="12"/>
  <c r="E416" i="12"/>
  <c r="D416" i="12"/>
  <c r="C416" i="12"/>
  <c r="B416" i="12"/>
  <c r="N415" i="12"/>
  <c r="M415" i="12"/>
  <c r="L415" i="12"/>
  <c r="K415" i="12"/>
  <c r="J415" i="12"/>
  <c r="F415" i="12"/>
  <c r="E415" i="12"/>
  <c r="D415" i="12"/>
  <c r="C415" i="12"/>
  <c r="B415" i="12"/>
  <c r="N414" i="12"/>
  <c r="M414" i="12"/>
  <c r="L414" i="12"/>
  <c r="K414" i="12"/>
  <c r="J414" i="12"/>
  <c r="F414" i="12"/>
  <c r="E414" i="12"/>
  <c r="D414" i="12"/>
  <c r="C414" i="12"/>
  <c r="B414" i="12"/>
  <c r="N413" i="12"/>
  <c r="M413" i="12"/>
  <c r="L413" i="12"/>
  <c r="K413" i="12"/>
  <c r="J413" i="12"/>
  <c r="F413" i="12"/>
  <c r="E413" i="12"/>
  <c r="D413" i="12"/>
  <c r="C413" i="12"/>
  <c r="B413" i="12"/>
  <c r="L412" i="12"/>
  <c r="D412" i="12"/>
  <c r="K411" i="12"/>
  <c r="J411" i="12"/>
  <c r="C411" i="12"/>
  <c r="B411" i="12"/>
  <c r="M410" i="12"/>
  <c r="L410" i="12"/>
  <c r="K410" i="12"/>
  <c r="J410" i="12"/>
  <c r="E410" i="12"/>
  <c r="D410" i="12"/>
  <c r="C410" i="12"/>
  <c r="B410" i="12"/>
  <c r="J409" i="12"/>
  <c r="B409" i="12"/>
  <c r="N404" i="12"/>
  <c r="M404" i="12"/>
  <c r="L404" i="12"/>
  <c r="K404" i="12"/>
  <c r="J404" i="12"/>
  <c r="F404" i="12"/>
  <c r="E404" i="12"/>
  <c r="D404" i="12"/>
  <c r="C404" i="12"/>
  <c r="B404" i="12"/>
  <c r="N403" i="12"/>
  <c r="M403" i="12"/>
  <c r="L403" i="12"/>
  <c r="K403" i="12"/>
  <c r="J403" i="12"/>
  <c r="F403" i="12"/>
  <c r="E403" i="12"/>
  <c r="D403" i="12"/>
  <c r="C403" i="12"/>
  <c r="B403" i="12"/>
  <c r="N402" i="12"/>
  <c r="M402" i="12"/>
  <c r="L402" i="12"/>
  <c r="K402" i="12"/>
  <c r="J402" i="12"/>
  <c r="F402" i="12"/>
  <c r="E402" i="12"/>
  <c r="D402" i="12"/>
  <c r="C402" i="12"/>
  <c r="B402" i="12"/>
  <c r="N401" i="12"/>
  <c r="M401" i="12"/>
  <c r="L401" i="12"/>
  <c r="K401" i="12"/>
  <c r="J401" i="12"/>
  <c r="F401" i="12"/>
  <c r="E401" i="12"/>
  <c r="D401" i="12"/>
  <c r="C401" i="12"/>
  <c r="B401" i="12"/>
  <c r="N400" i="12"/>
  <c r="M400" i="12"/>
  <c r="L400" i="12"/>
  <c r="O22" i="12"/>
  <c r="K400" i="12"/>
  <c r="J400" i="12"/>
  <c r="F400" i="12"/>
  <c r="E400" i="12"/>
  <c r="D400" i="12"/>
  <c r="G22" i="12"/>
  <c r="C400" i="12"/>
  <c r="B400" i="12"/>
  <c r="N399" i="12"/>
  <c r="M399" i="12"/>
  <c r="L399" i="12"/>
  <c r="O20" i="12"/>
  <c r="K399" i="12"/>
  <c r="J399" i="12"/>
  <c r="F399" i="12"/>
  <c r="E399" i="12"/>
  <c r="D399" i="12"/>
  <c r="G20" i="12"/>
  <c r="C399" i="12"/>
  <c r="B399" i="12"/>
  <c r="N398" i="12"/>
  <c r="M398" i="12"/>
  <c r="L398" i="12"/>
  <c r="O14" i="12"/>
  <c r="K398" i="12"/>
  <c r="J398" i="12"/>
  <c r="F398" i="12"/>
  <c r="E398" i="12"/>
  <c r="D398" i="12"/>
  <c r="G14" i="12"/>
  <c r="C398" i="12"/>
  <c r="B398" i="12"/>
  <c r="N397" i="12"/>
  <c r="M397" i="12"/>
  <c r="L397" i="12"/>
  <c r="O18" i="12"/>
  <c r="K397" i="12"/>
  <c r="J397" i="12"/>
  <c r="F397" i="12"/>
  <c r="E397" i="12"/>
  <c r="D397" i="12"/>
  <c r="G18" i="12"/>
  <c r="C397" i="12"/>
  <c r="B397" i="12"/>
  <c r="N396" i="12"/>
  <c r="M396" i="12"/>
  <c r="L396" i="12"/>
  <c r="O16" i="12"/>
  <c r="K396" i="12"/>
  <c r="J396" i="12"/>
  <c r="F396" i="12"/>
  <c r="E396" i="12"/>
  <c r="D396" i="12"/>
  <c r="G16" i="12"/>
  <c r="C396" i="12"/>
  <c r="B396" i="12"/>
  <c r="N395" i="12"/>
  <c r="M395" i="12"/>
  <c r="L395" i="12"/>
  <c r="O12" i="12"/>
  <c r="K395" i="12"/>
  <c r="J395" i="12"/>
  <c r="F395" i="12"/>
  <c r="E395" i="12"/>
  <c r="D395" i="12"/>
  <c r="G12" i="12"/>
  <c r="C395" i="12"/>
  <c r="B395" i="12"/>
  <c r="N394" i="12"/>
  <c r="M394" i="12"/>
  <c r="L394" i="12"/>
  <c r="O10" i="12"/>
  <c r="K394" i="12"/>
  <c r="J394" i="12"/>
  <c r="F394" i="12"/>
  <c r="E394" i="12"/>
  <c r="D394" i="12"/>
  <c r="G10" i="12"/>
  <c r="C394" i="12"/>
  <c r="B394" i="12"/>
  <c r="N393" i="12"/>
  <c r="M393" i="12"/>
  <c r="L393" i="12"/>
  <c r="K393" i="12"/>
  <c r="J393" i="12"/>
  <c r="F393" i="12"/>
  <c r="E393" i="12"/>
  <c r="D393" i="12"/>
  <c r="C393" i="12"/>
  <c r="B393" i="12"/>
  <c r="L392" i="12"/>
  <c r="D392" i="12"/>
  <c r="O25" i="12"/>
  <c r="K391" i="12"/>
  <c r="O24" i="12"/>
  <c r="J391" i="12"/>
  <c r="O23" i="12"/>
  <c r="G25" i="12"/>
  <c r="C391" i="12"/>
  <c r="G24" i="12"/>
  <c r="B391" i="12"/>
  <c r="G23" i="12"/>
  <c r="M390" i="12"/>
  <c r="L390" i="12"/>
  <c r="K390" i="12"/>
  <c r="J390" i="12"/>
  <c r="E390" i="12"/>
  <c r="D390" i="12"/>
  <c r="C390" i="12"/>
  <c r="B390" i="12"/>
  <c r="J389" i="12"/>
  <c r="B389" i="12"/>
  <c r="N384" i="12"/>
  <c r="M384" i="12"/>
  <c r="L384" i="12"/>
  <c r="K384" i="12"/>
  <c r="J384" i="12"/>
  <c r="F384" i="12"/>
  <c r="E384" i="12"/>
  <c r="D384" i="12"/>
  <c r="C384" i="12"/>
  <c r="B384" i="12"/>
  <c r="N383" i="12"/>
  <c r="M383" i="12"/>
  <c r="L383" i="12"/>
  <c r="K383" i="12"/>
  <c r="J383" i="12"/>
  <c r="F383" i="12"/>
  <c r="E383" i="12"/>
  <c r="D383" i="12"/>
  <c r="C383" i="12"/>
  <c r="B383" i="12"/>
  <c r="N382" i="12"/>
  <c r="M382" i="12"/>
  <c r="L382" i="12"/>
  <c r="K382" i="12"/>
  <c r="J382" i="12"/>
  <c r="F382" i="12"/>
  <c r="E382" i="12"/>
  <c r="D382" i="12"/>
  <c r="C382" i="12"/>
  <c r="B382" i="12"/>
  <c r="N381" i="12"/>
  <c r="M381" i="12"/>
  <c r="L381" i="12"/>
  <c r="K381" i="12"/>
  <c r="J381" i="12"/>
  <c r="F381" i="12"/>
  <c r="E381" i="12"/>
  <c r="D381" i="12"/>
  <c r="C381" i="12"/>
  <c r="B381" i="12"/>
  <c r="N380" i="12"/>
  <c r="M380" i="12"/>
  <c r="L380" i="12"/>
  <c r="K380" i="12"/>
  <c r="J380" i="12"/>
  <c r="F380" i="12"/>
  <c r="E380" i="12"/>
  <c r="D380" i="12"/>
  <c r="C380" i="12"/>
  <c r="B380" i="12"/>
  <c r="N379" i="12"/>
  <c r="M379" i="12"/>
  <c r="L379" i="12"/>
  <c r="K379" i="12"/>
  <c r="J379" i="12"/>
  <c r="F379" i="12"/>
  <c r="E379" i="12"/>
  <c r="D379" i="12"/>
  <c r="C379" i="12"/>
  <c r="B379" i="12"/>
  <c r="N378" i="12"/>
  <c r="M378" i="12"/>
  <c r="L378" i="12"/>
  <c r="K378" i="12"/>
  <c r="J378" i="12"/>
  <c r="F378" i="12"/>
  <c r="E378" i="12"/>
  <c r="D378" i="12"/>
  <c r="C378" i="12"/>
  <c r="B378" i="12"/>
  <c r="N377" i="12"/>
  <c r="M377" i="12"/>
  <c r="L377" i="12"/>
  <c r="K377" i="12"/>
  <c r="J377" i="12"/>
  <c r="F377" i="12"/>
  <c r="E377" i="12"/>
  <c r="D377" i="12"/>
  <c r="C377" i="12"/>
  <c r="B377" i="12"/>
  <c r="N376" i="12"/>
  <c r="M376" i="12"/>
  <c r="L376" i="12"/>
  <c r="K376" i="12"/>
  <c r="J376" i="12"/>
  <c r="F376" i="12"/>
  <c r="E376" i="12"/>
  <c r="D376" i="12"/>
  <c r="C376" i="12"/>
  <c r="B376" i="12"/>
  <c r="N375" i="12"/>
  <c r="M375" i="12"/>
  <c r="L375" i="12"/>
  <c r="K375" i="12"/>
  <c r="J375" i="12"/>
  <c r="F375" i="12"/>
  <c r="E375" i="12"/>
  <c r="D375" i="12"/>
  <c r="C375" i="12"/>
  <c r="B375" i="12"/>
  <c r="N374" i="12"/>
  <c r="M374" i="12"/>
  <c r="L374" i="12"/>
  <c r="K374" i="12"/>
  <c r="J374" i="12"/>
  <c r="F374" i="12"/>
  <c r="E374" i="12"/>
  <c r="D374" i="12"/>
  <c r="C374" i="12"/>
  <c r="B374" i="12"/>
  <c r="N373" i="12"/>
  <c r="M373" i="12"/>
  <c r="L373" i="12"/>
  <c r="K373" i="12"/>
  <c r="J373" i="12"/>
  <c r="F373" i="12"/>
  <c r="E373" i="12"/>
  <c r="D373" i="12"/>
  <c r="C373" i="12"/>
  <c r="B373" i="12"/>
  <c r="L372" i="12"/>
  <c r="D372" i="12"/>
  <c r="K371" i="12"/>
  <c r="J371" i="12"/>
  <c r="C371" i="12"/>
  <c r="B371" i="12"/>
  <c r="M370" i="12"/>
  <c r="L370" i="12"/>
  <c r="K370" i="12"/>
  <c r="J370" i="12"/>
  <c r="E370" i="12"/>
  <c r="D370" i="12"/>
  <c r="C370" i="12"/>
  <c r="B370" i="12"/>
  <c r="J369" i="12"/>
  <c r="B369" i="12"/>
  <c r="N364" i="12"/>
  <c r="M364" i="12"/>
  <c r="L364" i="12"/>
  <c r="K364" i="12"/>
  <c r="J364" i="12"/>
  <c r="F364" i="12"/>
  <c r="E364" i="12"/>
  <c r="D364" i="12"/>
  <c r="C364" i="12"/>
  <c r="B364" i="12"/>
  <c r="N363" i="12"/>
  <c r="M363" i="12"/>
  <c r="L363" i="12"/>
  <c r="K363" i="12"/>
  <c r="J363" i="12"/>
  <c r="F363" i="12"/>
  <c r="E363" i="12"/>
  <c r="D363" i="12"/>
  <c r="C363" i="12"/>
  <c r="B363" i="12"/>
  <c r="N362" i="12"/>
  <c r="M362" i="12"/>
  <c r="L362" i="12"/>
  <c r="K362" i="12"/>
  <c r="J362" i="12"/>
  <c r="F362" i="12"/>
  <c r="E362" i="12"/>
  <c r="D362" i="12"/>
  <c r="C362" i="12"/>
  <c r="B362" i="12"/>
  <c r="N361" i="12"/>
  <c r="M361" i="12"/>
  <c r="L361" i="12"/>
  <c r="K361" i="12"/>
  <c r="J361" i="12"/>
  <c r="F361" i="12"/>
  <c r="E361" i="12"/>
  <c r="D361" i="12"/>
  <c r="C361" i="12"/>
  <c r="B361" i="12"/>
  <c r="N360" i="12"/>
  <c r="M360" i="12"/>
  <c r="L360" i="12"/>
  <c r="K360" i="12"/>
  <c r="J360" i="12"/>
  <c r="F360" i="12"/>
  <c r="E360" i="12"/>
  <c r="D360" i="12"/>
  <c r="C360" i="12"/>
  <c r="B360" i="12"/>
  <c r="N359" i="12"/>
  <c r="M359" i="12"/>
  <c r="L359" i="12"/>
  <c r="K359" i="12"/>
  <c r="J359" i="12"/>
  <c r="F359" i="12"/>
  <c r="E359" i="12"/>
  <c r="D359" i="12"/>
  <c r="C359" i="12"/>
  <c r="B359" i="12"/>
  <c r="N358" i="12"/>
  <c r="M358" i="12"/>
  <c r="L358" i="12"/>
  <c r="K358" i="12"/>
  <c r="J358" i="12"/>
  <c r="F358" i="12"/>
  <c r="E358" i="12"/>
  <c r="D358" i="12"/>
  <c r="C358" i="12"/>
  <c r="B358" i="12"/>
  <c r="N357" i="12"/>
  <c r="M357" i="12"/>
  <c r="L357" i="12"/>
  <c r="K357" i="12"/>
  <c r="J357" i="12"/>
  <c r="F357" i="12"/>
  <c r="E357" i="12"/>
  <c r="D357" i="12"/>
  <c r="C357" i="12"/>
  <c r="B357" i="12"/>
  <c r="N356" i="12"/>
  <c r="M356" i="12"/>
  <c r="L356" i="12"/>
  <c r="K356" i="12"/>
  <c r="J356" i="12"/>
  <c r="F356" i="12"/>
  <c r="E356" i="12"/>
  <c r="D356" i="12"/>
  <c r="C356" i="12"/>
  <c r="B356" i="12"/>
  <c r="N355" i="12"/>
  <c r="M355" i="12"/>
  <c r="L355" i="12"/>
  <c r="K355" i="12"/>
  <c r="J355" i="12"/>
  <c r="F355" i="12"/>
  <c r="E355" i="12"/>
  <c r="D355" i="12"/>
  <c r="C355" i="12"/>
  <c r="B355" i="12"/>
  <c r="N354" i="12"/>
  <c r="M354" i="12"/>
  <c r="L354" i="12"/>
  <c r="K354" i="12"/>
  <c r="J354" i="12"/>
  <c r="F354" i="12"/>
  <c r="E354" i="12"/>
  <c r="D354" i="12"/>
  <c r="C354" i="12"/>
  <c r="B354" i="12"/>
  <c r="N353" i="12"/>
  <c r="M353" i="12"/>
  <c r="L353" i="12"/>
  <c r="K353" i="12"/>
  <c r="J353" i="12"/>
  <c r="F353" i="12"/>
  <c r="E353" i="12"/>
  <c r="D353" i="12"/>
  <c r="C353" i="12"/>
  <c r="B353" i="12"/>
  <c r="L352" i="12"/>
  <c r="D352" i="12"/>
  <c r="K351" i="12"/>
  <c r="J351" i="12"/>
  <c r="C351" i="12"/>
  <c r="B351" i="12"/>
  <c r="M350" i="12"/>
  <c r="L350" i="12"/>
  <c r="K350" i="12"/>
  <c r="J350" i="12"/>
  <c r="E350" i="12"/>
  <c r="D350" i="12"/>
  <c r="C350" i="12"/>
  <c r="B350" i="12"/>
  <c r="J349" i="12"/>
  <c r="B349" i="12"/>
  <c r="N344" i="12"/>
  <c r="M344" i="12"/>
  <c r="L344" i="12"/>
  <c r="K344" i="12"/>
  <c r="J344" i="12"/>
  <c r="F344" i="12"/>
  <c r="E344" i="12"/>
  <c r="D344" i="12"/>
  <c r="C344" i="12"/>
  <c r="B344" i="12"/>
  <c r="N343" i="12"/>
  <c r="M343" i="12"/>
  <c r="L343" i="12"/>
  <c r="K343" i="12"/>
  <c r="J343" i="12"/>
  <c r="F343" i="12"/>
  <c r="E343" i="12"/>
  <c r="D343" i="12"/>
  <c r="C343" i="12"/>
  <c r="B343" i="12"/>
  <c r="N342" i="12"/>
  <c r="M342" i="12"/>
  <c r="L342" i="12"/>
  <c r="K342" i="12"/>
  <c r="J342" i="12"/>
  <c r="F342" i="12"/>
  <c r="E342" i="12"/>
  <c r="D342" i="12"/>
  <c r="C342" i="12"/>
  <c r="B342" i="12"/>
  <c r="N341" i="12"/>
  <c r="M341" i="12"/>
  <c r="L341" i="12"/>
  <c r="K341" i="12"/>
  <c r="J341" i="12"/>
  <c r="F341" i="12"/>
  <c r="E341" i="12"/>
  <c r="D341" i="12"/>
  <c r="C341" i="12"/>
  <c r="B341" i="12"/>
  <c r="N340" i="12"/>
  <c r="M340" i="12"/>
  <c r="L340" i="12"/>
  <c r="K340" i="12"/>
  <c r="J340" i="12"/>
  <c r="F340" i="12"/>
  <c r="E340" i="12"/>
  <c r="D340" i="12"/>
  <c r="C340" i="12"/>
  <c r="B340" i="12"/>
  <c r="N339" i="12"/>
  <c r="M339" i="12"/>
  <c r="L339" i="12"/>
  <c r="K339" i="12"/>
  <c r="J339" i="12"/>
  <c r="F339" i="12"/>
  <c r="E339" i="12"/>
  <c r="D339" i="12"/>
  <c r="C339" i="12"/>
  <c r="B339" i="12"/>
  <c r="N338" i="12"/>
  <c r="M338" i="12"/>
  <c r="L338" i="12"/>
  <c r="K338" i="12"/>
  <c r="J338" i="12"/>
  <c r="F338" i="12"/>
  <c r="E338" i="12"/>
  <c r="D338" i="12"/>
  <c r="C338" i="12"/>
  <c r="B338" i="12"/>
  <c r="N337" i="12"/>
  <c r="M337" i="12"/>
  <c r="L337" i="12"/>
  <c r="K337" i="12"/>
  <c r="J337" i="12"/>
  <c r="F337" i="12"/>
  <c r="E337" i="12"/>
  <c r="D337" i="12"/>
  <c r="C337" i="12"/>
  <c r="B337" i="12"/>
  <c r="N336" i="12"/>
  <c r="M336" i="12"/>
  <c r="L336" i="12"/>
  <c r="K336" i="12"/>
  <c r="J336" i="12"/>
  <c r="F336" i="12"/>
  <c r="E336" i="12"/>
  <c r="D336" i="12"/>
  <c r="C336" i="12"/>
  <c r="B336" i="12"/>
  <c r="N335" i="12"/>
  <c r="M335" i="12"/>
  <c r="L335" i="12"/>
  <c r="K335" i="12"/>
  <c r="J335" i="12"/>
  <c r="F335" i="12"/>
  <c r="E335" i="12"/>
  <c r="D335" i="12"/>
  <c r="C335" i="12"/>
  <c r="B335" i="12"/>
  <c r="N334" i="12"/>
  <c r="M334" i="12"/>
  <c r="L334" i="12"/>
  <c r="K334" i="12"/>
  <c r="J334" i="12"/>
  <c r="F334" i="12"/>
  <c r="E334" i="12"/>
  <c r="D334" i="12"/>
  <c r="C334" i="12"/>
  <c r="B334" i="12"/>
  <c r="N333" i="12"/>
  <c r="M333" i="12"/>
  <c r="L333" i="12"/>
  <c r="K333" i="12"/>
  <c r="J333" i="12"/>
  <c r="F333" i="12"/>
  <c r="E333" i="12"/>
  <c r="D333" i="12"/>
  <c r="C333" i="12"/>
  <c r="B333" i="12"/>
  <c r="L332" i="12"/>
  <c r="D332" i="12"/>
  <c r="K331" i="12"/>
  <c r="J331" i="12"/>
  <c r="C331" i="12"/>
  <c r="B331" i="12"/>
  <c r="M330" i="12"/>
  <c r="L330" i="12"/>
  <c r="K330" i="12"/>
  <c r="J330" i="12"/>
  <c r="E330" i="12"/>
  <c r="D330" i="12"/>
  <c r="C330" i="12"/>
  <c r="B330" i="12"/>
  <c r="J329" i="12"/>
  <c r="B329" i="12"/>
  <c r="N324" i="12"/>
  <c r="M324" i="12"/>
  <c r="L324" i="12"/>
  <c r="K324" i="12"/>
  <c r="J324" i="12"/>
  <c r="F324" i="12"/>
  <c r="E324" i="12"/>
  <c r="D324" i="12"/>
  <c r="C324" i="12"/>
  <c r="B324" i="12"/>
  <c r="N323" i="12"/>
  <c r="M323" i="12"/>
  <c r="L323" i="12"/>
  <c r="K323" i="12"/>
  <c r="J323" i="12"/>
  <c r="F323" i="12"/>
  <c r="E323" i="12"/>
  <c r="D323" i="12"/>
  <c r="C323" i="12"/>
  <c r="B323" i="12"/>
  <c r="N322" i="12"/>
  <c r="M322" i="12"/>
  <c r="L322" i="12"/>
  <c r="K322" i="12"/>
  <c r="J322" i="12"/>
  <c r="F322" i="12"/>
  <c r="E322" i="12"/>
  <c r="D322" i="12"/>
  <c r="C322" i="12"/>
  <c r="B322" i="12"/>
  <c r="N321" i="12"/>
  <c r="M321" i="12"/>
  <c r="L321" i="12"/>
  <c r="K321" i="12"/>
  <c r="J321" i="12"/>
  <c r="F321" i="12"/>
  <c r="E321" i="12"/>
  <c r="D321" i="12"/>
  <c r="C321" i="12"/>
  <c r="B321" i="12"/>
  <c r="N320" i="12"/>
  <c r="M320" i="12"/>
  <c r="L320" i="12"/>
  <c r="K320" i="12"/>
  <c r="J320" i="12"/>
  <c r="F320" i="12"/>
  <c r="E320" i="12"/>
  <c r="D320" i="12"/>
  <c r="C320" i="12"/>
  <c r="B320" i="12"/>
  <c r="N319" i="12"/>
  <c r="M319" i="12"/>
  <c r="L319" i="12"/>
  <c r="K319" i="12"/>
  <c r="J319" i="12"/>
  <c r="F319" i="12"/>
  <c r="E319" i="12"/>
  <c r="D319" i="12"/>
  <c r="C319" i="12"/>
  <c r="B319" i="12"/>
  <c r="N318" i="12"/>
  <c r="M318" i="12"/>
  <c r="L318" i="12"/>
  <c r="K318" i="12"/>
  <c r="J318" i="12"/>
  <c r="F318" i="12"/>
  <c r="E318" i="12"/>
  <c r="D318" i="12"/>
  <c r="C318" i="12"/>
  <c r="B318" i="12"/>
  <c r="N317" i="12"/>
  <c r="M317" i="12"/>
  <c r="L317" i="12"/>
  <c r="K317" i="12"/>
  <c r="J317" i="12"/>
  <c r="F317" i="12"/>
  <c r="E317" i="12"/>
  <c r="D317" i="12"/>
  <c r="C317" i="12"/>
  <c r="B317" i="12"/>
  <c r="N316" i="12"/>
  <c r="M316" i="12"/>
  <c r="L316" i="12"/>
  <c r="K316" i="12"/>
  <c r="J316" i="12"/>
  <c r="F316" i="12"/>
  <c r="E316" i="12"/>
  <c r="D316" i="12"/>
  <c r="C316" i="12"/>
  <c r="B316" i="12"/>
  <c r="N315" i="12"/>
  <c r="M315" i="12"/>
  <c r="L315" i="12"/>
  <c r="K315" i="12"/>
  <c r="J315" i="12"/>
  <c r="F315" i="12"/>
  <c r="E315" i="12"/>
  <c r="D315" i="12"/>
  <c r="C315" i="12"/>
  <c r="B315" i="12"/>
  <c r="N314" i="12"/>
  <c r="M314" i="12"/>
  <c r="L314" i="12"/>
  <c r="K314" i="12"/>
  <c r="J314" i="12"/>
  <c r="F314" i="12"/>
  <c r="E314" i="12"/>
  <c r="D314" i="12"/>
  <c r="C314" i="12"/>
  <c r="B314" i="12"/>
  <c r="N313" i="12"/>
  <c r="M313" i="12"/>
  <c r="L313" i="12"/>
  <c r="K313" i="12"/>
  <c r="J313" i="12"/>
  <c r="F313" i="12"/>
  <c r="E313" i="12"/>
  <c r="D313" i="12"/>
  <c r="C313" i="12"/>
  <c r="B313" i="12"/>
  <c r="L312" i="12"/>
  <c r="D312" i="12"/>
  <c r="K311" i="12"/>
  <c r="J311" i="12"/>
  <c r="C311" i="12"/>
  <c r="B311" i="12"/>
  <c r="M310" i="12"/>
  <c r="L310" i="12"/>
  <c r="K310" i="12"/>
  <c r="J310" i="12"/>
  <c r="E310" i="12"/>
  <c r="D310" i="12"/>
  <c r="C310" i="12"/>
  <c r="B310" i="12"/>
  <c r="J309" i="12"/>
  <c r="B309" i="12"/>
  <c r="N304" i="12"/>
  <c r="M304" i="12"/>
  <c r="L304" i="12"/>
  <c r="K304" i="12"/>
  <c r="J304" i="12"/>
  <c r="F304" i="12"/>
  <c r="E304" i="12"/>
  <c r="D304" i="12"/>
  <c r="C304" i="12"/>
  <c r="B304" i="12"/>
  <c r="N303" i="12"/>
  <c r="M303" i="12"/>
  <c r="L303" i="12"/>
  <c r="K303" i="12"/>
  <c r="J303" i="12"/>
  <c r="F303" i="12"/>
  <c r="E303" i="12"/>
  <c r="D303" i="12"/>
  <c r="C303" i="12"/>
  <c r="B303" i="12"/>
  <c r="N302" i="12"/>
  <c r="M302" i="12"/>
  <c r="L302" i="12"/>
  <c r="K302" i="12"/>
  <c r="J302" i="12"/>
  <c r="F302" i="12"/>
  <c r="E302" i="12"/>
  <c r="D302" i="12"/>
  <c r="C302" i="12"/>
  <c r="B302" i="12"/>
  <c r="N301" i="12"/>
  <c r="M301" i="12"/>
  <c r="L301" i="12"/>
  <c r="K301" i="12"/>
  <c r="J301" i="12"/>
  <c r="F301" i="12"/>
  <c r="E301" i="12"/>
  <c r="D301" i="12"/>
  <c r="C301" i="12"/>
  <c r="B301" i="12"/>
  <c r="N300" i="12"/>
  <c r="M300" i="12"/>
  <c r="L300" i="12"/>
  <c r="K300" i="12"/>
  <c r="J300" i="12"/>
  <c r="F300" i="12"/>
  <c r="E300" i="12"/>
  <c r="D300" i="12"/>
  <c r="C300" i="12"/>
  <c r="B300" i="12"/>
  <c r="N299" i="12"/>
  <c r="M299" i="12"/>
  <c r="L299" i="12"/>
  <c r="K299" i="12"/>
  <c r="J299" i="12"/>
  <c r="F299" i="12"/>
  <c r="E299" i="12"/>
  <c r="D299" i="12"/>
  <c r="C299" i="12"/>
  <c r="B299" i="12"/>
  <c r="N298" i="12"/>
  <c r="M298" i="12"/>
  <c r="L298" i="12"/>
  <c r="K298" i="12"/>
  <c r="J298" i="12"/>
  <c r="F298" i="12"/>
  <c r="E298" i="12"/>
  <c r="D298" i="12"/>
  <c r="C298" i="12"/>
  <c r="B298" i="12"/>
  <c r="N297" i="12"/>
  <c r="M297" i="12"/>
  <c r="L297" i="12"/>
  <c r="K297" i="12"/>
  <c r="J297" i="12"/>
  <c r="F297" i="12"/>
  <c r="E297" i="12"/>
  <c r="D297" i="12"/>
  <c r="C297" i="12"/>
  <c r="B297" i="12"/>
  <c r="N296" i="12"/>
  <c r="M296" i="12"/>
  <c r="L296" i="12"/>
  <c r="K296" i="12"/>
  <c r="J296" i="12"/>
  <c r="F296" i="12"/>
  <c r="E296" i="12"/>
  <c r="D296" i="12"/>
  <c r="C296" i="12"/>
  <c r="B296" i="12"/>
  <c r="N295" i="12"/>
  <c r="M295" i="12"/>
  <c r="L295" i="12"/>
  <c r="K295" i="12"/>
  <c r="J295" i="12"/>
  <c r="F295" i="12"/>
  <c r="E295" i="12"/>
  <c r="D295" i="12"/>
  <c r="C295" i="12"/>
  <c r="B295" i="12"/>
  <c r="N294" i="12"/>
  <c r="M294" i="12"/>
  <c r="L294" i="12"/>
  <c r="K294" i="12"/>
  <c r="J294" i="12"/>
  <c r="F294" i="12"/>
  <c r="E294" i="12"/>
  <c r="D294" i="12"/>
  <c r="C294" i="12"/>
  <c r="B294" i="12"/>
  <c r="N293" i="12"/>
  <c r="M293" i="12"/>
  <c r="L293" i="12"/>
  <c r="K293" i="12"/>
  <c r="J293" i="12"/>
  <c r="F293" i="12"/>
  <c r="E293" i="12"/>
  <c r="D293" i="12"/>
  <c r="C293" i="12"/>
  <c r="B293" i="12"/>
  <c r="L292" i="12"/>
  <c r="D292" i="12"/>
  <c r="K291" i="12"/>
  <c r="J291" i="12"/>
  <c r="C291" i="12"/>
  <c r="B291" i="12"/>
  <c r="M290" i="12"/>
  <c r="L290" i="12"/>
  <c r="K290" i="12"/>
  <c r="J290" i="12"/>
  <c r="E290" i="12"/>
  <c r="D290" i="12"/>
  <c r="C290" i="12"/>
  <c r="B290" i="12"/>
  <c r="J289" i="12"/>
  <c r="B289" i="12"/>
  <c r="N284" i="12"/>
  <c r="M284" i="12"/>
  <c r="L284" i="12"/>
  <c r="K284" i="12"/>
  <c r="J284" i="12"/>
  <c r="F284" i="12"/>
  <c r="E284" i="12"/>
  <c r="D284" i="12"/>
  <c r="C284" i="12"/>
  <c r="B284" i="12"/>
  <c r="N283" i="12"/>
  <c r="M283" i="12"/>
  <c r="L283" i="12"/>
  <c r="K283" i="12"/>
  <c r="J283" i="12"/>
  <c r="F283" i="12"/>
  <c r="E283" i="12"/>
  <c r="D283" i="12"/>
  <c r="C283" i="12"/>
  <c r="B283" i="12"/>
  <c r="N282" i="12"/>
  <c r="M282" i="12"/>
  <c r="L282" i="12"/>
  <c r="K282" i="12"/>
  <c r="J282" i="12"/>
  <c r="F282" i="12"/>
  <c r="E282" i="12"/>
  <c r="D282" i="12"/>
  <c r="C282" i="12"/>
  <c r="B282" i="12"/>
  <c r="N281" i="12"/>
  <c r="M281" i="12"/>
  <c r="L281" i="12"/>
  <c r="K281" i="12"/>
  <c r="J281" i="12"/>
  <c r="F281" i="12"/>
  <c r="E281" i="12"/>
  <c r="D281" i="12"/>
  <c r="C281" i="12"/>
  <c r="B281" i="12"/>
  <c r="N280" i="12"/>
  <c r="M280" i="12"/>
  <c r="L280" i="12"/>
  <c r="K280" i="12"/>
  <c r="J280" i="12"/>
  <c r="F280" i="12"/>
  <c r="E280" i="12"/>
  <c r="D280" i="12"/>
  <c r="C280" i="12"/>
  <c r="B280" i="12"/>
  <c r="N279" i="12"/>
  <c r="M279" i="12"/>
  <c r="L279" i="12"/>
  <c r="K279" i="12"/>
  <c r="J279" i="12"/>
  <c r="F279" i="12"/>
  <c r="E279" i="12"/>
  <c r="D279" i="12"/>
  <c r="C279" i="12"/>
  <c r="B279" i="12"/>
  <c r="N278" i="12"/>
  <c r="M278" i="12"/>
  <c r="L278" i="12"/>
  <c r="K278" i="12"/>
  <c r="J278" i="12"/>
  <c r="F278" i="12"/>
  <c r="E278" i="12"/>
  <c r="D278" i="12"/>
  <c r="C278" i="12"/>
  <c r="B278" i="12"/>
  <c r="N277" i="12"/>
  <c r="M277" i="12"/>
  <c r="L277" i="12"/>
  <c r="K277" i="12"/>
  <c r="J277" i="12"/>
  <c r="F277" i="12"/>
  <c r="E277" i="12"/>
  <c r="D277" i="12"/>
  <c r="C277" i="12"/>
  <c r="B277" i="12"/>
  <c r="N276" i="12"/>
  <c r="M276" i="12"/>
  <c r="L276" i="12"/>
  <c r="K276" i="12"/>
  <c r="J276" i="12"/>
  <c r="F276" i="12"/>
  <c r="E276" i="12"/>
  <c r="D276" i="12"/>
  <c r="C276" i="12"/>
  <c r="B276" i="12"/>
  <c r="N275" i="12"/>
  <c r="M275" i="12"/>
  <c r="L275" i="12"/>
  <c r="K275" i="12"/>
  <c r="J275" i="12"/>
  <c r="F275" i="12"/>
  <c r="E275" i="12"/>
  <c r="D275" i="12"/>
  <c r="C275" i="12"/>
  <c r="B275" i="12"/>
  <c r="N274" i="12"/>
  <c r="M274" i="12"/>
  <c r="L274" i="12"/>
  <c r="K274" i="12"/>
  <c r="J274" i="12"/>
  <c r="F274" i="12"/>
  <c r="E274" i="12"/>
  <c r="D274" i="12"/>
  <c r="C274" i="12"/>
  <c r="B274" i="12"/>
  <c r="N273" i="12"/>
  <c r="M273" i="12"/>
  <c r="L273" i="12"/>
  <c r="K273" i="12"/>
  <c r="J273" i="12"/>
  <c r="F273" i="12"/>
  <c r="E273" i="12"/>
  <c r="D273" i="12"/>
  <c r="C273" i="12"/>
  <c r="B273" i="12"/>
  <c r="L272" i="12"/>
  <c r="D272" i="12"/>
  <c r="K271" i="12"/>
  <c r="J271" i="12"/>
  <c r="C271" i="12"/>
  <c r="B271" i="12"/>
  <c r="M270" i="12"/>
  <c r="L270" i="12"/>
  <c r="K270" i="12"/>
  <c r="J270" i="12"/>
  <c r="E270" i="12"/>
  <c r="D270" i="12"/>
  <c r="C270" i="12"/>
  <c r="B270" i="12"/>
  <c r="J269" i="12"/>
  <c r="B269" i="12"/>
  <c r="N264" i="12"/>
  <c r="M264" i="12"/>
  <c r="L264" i="12"/>
  <c r="K264" i="12"/>
  <c r="J264" i="12"/>
  <c r="F264" i="12"/>
  <c r="E264" i="12"/>
  <c r="D264" i="12"/>
  <c r="C264" i="12"/>
  <c r="B264" i="12"/>
  <c r="N263" i="12"/>
  <c r="M263" i="12"/>
  <c r="L263" i="12"/>
  <c r="K263" i="12"/>
  <c r="J263" i="12"/>
  <c r="F263" i="12"/>
  <c r="E263" i="12"/>
  <c r="D263" i="12"/>
  <c r="C263" i="12"/>
  <c r="B263" i="12"/>
  <c r="N262" i="12"/>
  <c r="M262" i="12"/>
  <c r="L262" i="12"/>
  <c r="K262" i="12"/>
  <c r="J262" i="12"/>
  <c r="F262" i="12"/>
  <c r="E262" i="12"/>
  <c r="D262" i="12"/>
  <c r="C262" i="12"/>
  <c r="B262" i="12"/>
  <c r="N261" i="12"/>
  <c r="M261" i="12"/>
  <c r="L261" i="12"/>
  <c r="N22" i="12"/>
  <c r="K261" i="12"/>
  <c r="J261" i="12"/>
  <c r="F261" i="12"/>
  <c r="E261" i="12"/>
  <c r="D261" i="12"/>
  <c r="F22" i="12"/>
  <c r="C261" i="12"/>
  <c r="B261" i="12"/>
  <c r="N260" i="12"/>
  <c r="M260" i="12"/>
  <c r="L260" i="12"/>
  <c r="N20" i="12"/>
  <c r="K260" i="12"/>
  <c r="J260" i="12"/>
  <c r="F260" i="12"/>
  <c r="E260" i="12"/>
  <c r="D260" i="12"/>
  <c r="F20" i="12"/>
  <c r="C260" i="12"/>
  <c r="B260" i="12"/>
  <c r="N259" i="12"/>
  <c r="M259" i="12"/>
  <c r="L259" i="12"/>
  <c r="N14" i="12"/>
  <c r="K259" i="12"/>
  <c r="J259" i="12"/>
  <c r="F259" i="12"/>
  <c r="E259" i="12"/>
  <c r="D259" i="12"/>
  <c r="F14" i="12"/>
  <c r="C259" i="12"/>
  <c r="B259" i="12"/>
  <c r="N258" i="12"/>
  <c r="M258" i="12"/>
  <c r="L258" i="12"/>
  <c r="N18" i="12"/>
  <c r="K258" i="12"/>
  <c r="J258" i="12"/>
  <c r="F258" i="12"/>
  <c r="E258" i="12"/>
  <c r="D258" i="12"/>
  <c r="F18" i="12"/>
  <c r="C258" i="12"/>
  <c r="B258" i="12"/>
  <c r="N257" i="12"/>
  <c r="M257" i="12"/>
  <c r="L257" i="12"/>
  <c r="N16" i="12"/>
  <c r="K257" i="12"/>
  <c r="J257" i="12"/>
  <c r="F257" i="12"/>
  <c r="E257" i="12"/>
  <c r="D257" i="12"/>
  <c r="F16" i="12"/>
  <c r="C257" i="12"/>
  <c r="B257" i="12"/>
  <c r="N256" i="12"/>
  <c r="M256" i="12"/>
  <c r="L256" i="12"/>
  <c r="N12" i="12"/>
  <c r="K256" i="12"/>
  <c r="J256" i="12"/>
  <c r="F256" i="12"/>
  <c r="E256" i="12"/>
  <c r="D256" i="12"/>
  <c r="F12" i="12"/>
  <c r="C256" i="12"/>
  <c r="B256" i="12"/>
  <c r="N255" i="12"/>
  <c r="M255" i="12"/>
  <c r="L255" i="12"/>
  <c r="N10" i="12"/>
  <c r="K255" i="12"/>
  <c r="J255" i="12"/>
  <c r="F255" i="12"/>
  <c r="E255" i="12"/>
  <c r="D255" i="12"/>
  <c r="F10" i="12"/>
  <c r="C255" i="12"/>
  <c r="B255" i="12"/>
  <c r="N254" i="12"/>
  <c r="M254" i="12"/>
  <c r="L254" i="12"/>
  <c r="N8" i="12"/>
  <c r="K254" i="12"/>
  <c r="J254" i="12"/>
  <c r="F254" i="12"/>
  <c r="E254" i="12"/>
  <c r="D254" i="12"/>
  <c r="F8" i="12"/>
  <c r="C254" i="12"/>
  <c r="B254" i="12"/>
  <c r="N253" i="12"/>
  <c r="M253" i="12"/>
  <c r="L253" i="12"/>
  <c r="K253" i="12"/>
  <c r="J253" i="12"/>
  <c r="F253" i="12"/>
  <c r="E253" i="12"/>
  <c r="D253" i="12"/>
  <c r="C253" i="12"/>
  <c r="B253" i="12"/>
  <c r="L252" i="12"/>
  <c r="D252" i="12"/>
  <c r="N25" i="12"/>
  <c r="K251" i="12"/>
  <c r="N24" i="12"/>
  <c r="J251" i="12"/>
  <c r="N23" i="12"/>
  <c r="F25" i="12"/>
  <c r="C251" i="12"/>
  <c r="F24" i="12"/>
  <c r="B251" i="12"/>
  <c r="F23" i="12"/>
  <c r="M250" i="12"/>
  <c r="L250" i="12"/>
  <c r="K250" i="12"/>
  <c r="J250" i="12"/>
  <c r="E250" i="12"/>
  <c r="D250" i="12"/>
  <c r="C250" i="12"/>
  <c r="B250" i="12"/>
  <c r="J249" i="12"/>
  <c r="B249" i="12"/>
  <c r="N244" i="12"/>
  <c r="M244" i="12"/>
  <c r="L244" i="12"/>
  <c r="K244" i="12"/>
  <c r="J244" i="12"/>
  <c r="F244" i="12"/>
  <c r="E244" i="12"/>
  <c r="D244" i="12"/>
  <c r="C244" i="12"/>
  <c r="B244" i="12"/>
  <c r="N243" i="12"/>
  <c r="M243" i="12"/>
  <c r="L243" i="12"/>
  <c r="K243" i="12"/>
  <c r="J243" i="12"/>
  <c r="F243" i="12"/>
  <c r="E243" i="12"/>
  <c r="D243" i="12"/>
  <c r="C243" i="12"/>
  <c r="B243" i="12"/>
  <c r="N242" i="12"/>
  <c r="M242" i="12"/>
  <c r="L242" i="12"/>
  <c r="K242" i="12"/>
  <c r="J242" i="12"/>
  <c r="F242" i="12"/>
  <c r="E242" i="12"/>
  <c r="D242" i="12"/>
  <c r="C242" i="12"/>
  <c r="B242" i="12"/>
  <c r="N241" i="12"/>
  <c r="M241" i="12"/>
  <c r="L241" i="12"/>
  <c r="K241" i="12"/>
  <c r="J241" i="12"/>
  <c r="F241" i="12"/>
  <c r="E241" i="12"/>
  <c r="D241" i="12"/>
  <c r="C241" i="12"/>
  <c r="B241" i="12"/>
  <c r="N240" i="12"/>
  <c r="M240" i="12"/>
  <c r="L240" i="12"/>
  <c r="K240" i="12"/>
  <c r="J240" i="12"/>
  <c r="F240" i="12"/>
  <c r="E240" i="12"/>
  <c r="D240" i="12"/>
  <c r="C240" i="12"/>
  <c r="B240" i="12"/>
  <c r="N239" i="12"/>
  <c r="M239" i="12"/>
  <c r="L239" i="12"/>
  <c r="K239" i="12"/>
  <c r="J239" i="12"/>
  <c r="F239" i="12"/>
  <c r="E239" i="12"/>
  <c r="D239" i="12"/>
  <c r="C239" i="12"/>
  <c r="B239" i="12"/>
  <c r="N238" i="12"/>
  <c r="M238" i="12"/>
  <c r="L238" i="12"/>
  <c r="K238" i="12"/>
  <c r="J238" i="12"/>
  <c r="F238" i="12"/>
  <c r="E238" i="12"/>
  <c r="D238" i="12"/>
  <c r="C238" i="12"/>
  <c r="B238" i="12"/>
  <c r="N237" i="12"/>
  <c r="M237" i="12"/>
  <c r="L237" i="12"/>
  <c r="K237" i="12"/>
  <c r="J237" i="12"/>
  <c r="F237" i="12"/>
  <c r="E237" i="12"/>
  <c r="D237" i="12"/>
  <c r="C237" i="12"/>
  <c r="B237" i="12"/>
  <c r="N236" i="12"/>
  <c r="M236" i="12"/>
  <c r="L236" i="12"/>
  <c r="K236" i="12"/>
  <c r="J236" i="12"/>
  <c r="F236" i="12"/>
  <c r="E236" i="12"/>
  <c r="D236" i="12"/>
  <c r="C236" i="12"/>
  <c r="B236" i="12"/>
  <c r="N235" i="12"/>
  <c r="M235" i="12"/>
  <c r="L235" i="12"/>
  <c r="K235" i="12"/>
  <c r="J235" i="12"/>
  <c r="F235" i="12"/>
  <c r="E235" i="12"/>
  <c r="D235" i="12"/>
  <c r="C235" i="12"/>
  <c r="B235" i="12"/>
  <c r="N234" i="12"/>
  <c r="M234" i="12"/>
  <c r="L234" i="12"/>
  <c r="K234" i="12"/>
  <c r="J234" i="12"/>
  <c r="F234" i="12"/>
  <c r="E234" i="12"/>
  <c r="D234" i="12"/>
  <c r="C234" i="12"/>
  <c r="B234" i="12"/>
  <c r="N233" i="12"/>
  <c r="M233" i="12"/>
  <c r="L233" i="12"/>
  <c r="K233" i="12"/>
  <c r="J233" i="12"/>
  <c r="F233" i="12"/>
  <c r="E233" i="12"/>
  <c r="D233" i="12"/>
  <c r="C233" i="12"/>
  <c r="B233" i="12"/>
  <c r="L232" i="12"/>
  <c r="D232" i="12"/>
  <c r="K231" i="12"/>
  <c r="J231" i="12"/>
  <c r="C231" i="12"/>
  <c r="B231" i="12"/>
  <c r="M230" i="12"/>
  <c r="L230" i="12"/>
  <c r="K230" i="12"/>
  <c r="J230" i="12"/>
  <c r="E230" i="12"/>
  <c r="D230" i="12"/>
  <c r="C230" i="12"/>
  <c r="B230" i="12"/>
  <c r="J229" i="12"/>
  <c r="B229" i="12"/>
  <c r="N224" i="12"/>
  <c r="M224" i="12"/>
  <c r="L224" i="12"/>
  <c r="K224" i="12"/>
  <c r="J224" i="12"/>
  <c r="F224" i="12"/>
  <c r="E224" i="12"/>
  <c r="D224" i="12"/>
  <c r="C224" i="12"/>
  <c r="B224" i="12"/>
  <c r="N223" i="12"/>
  <c r="M223" i="12"/>
  <c r="L223" i="12"/>
  <c r="K223" i="12"/>
  <c r="J223" i="12"/>
  <c r="F223" i="12"/>
  <c r="E223" i="12"/>
  <c r="D223" i="12"/>
  <c r="C223" i="12"/>
  <c r="B223" i="12"/>
  <c r="N222" i="12"/>
  <c r="M222" i="12"/>
  <c r="L222" i="12"/>
  <c r="K222" i="12"/>
  <c r="J222" i="12"/>
  <c r="F222" i="12"/>
  <c r="E222" i="12"/>
  <c r="D222" i="12"/>
  <c r="C222" i="12"/>
  <c r="B222" i="12"/>
  <c r="N221" i="12"/>
  <c r="M221" i="12"/>
  <c r="L221" i="12"/>
  <c r="M22" i="12"/>
  <c r="K221" i="12"/>
  <c r="J221" i="12"/>
  <c r="F221" i="12"/>
  <c r="E221" i="12"/>
  <c r="D221" i="12"/>
  <c r="E22" i="12"/>
  <c r="C221" i="12"/>
  <c r="B221" i="12"/>
  <c r="N220" i="12"/>
  <c r="M220" i="12"/>
  <c r="L220" i="12"/>
  <c r="M20" i="12"/>
  <c r="K220" i="12"/>
  <c r="J220" i="12"/>
  <c r="F220" i="12"/>
  <c r="E220" i="12"/>
  <c r="D220" i="12"/>
  <c r="E20" i="12"/>
  <c r="C220" i="12"/>
  <c r="B220" i="12"/>
  <c r="N219" i="12"/>
  <c r="M219" i="12"/>
  <c r="L219" i="12"/>
  <c r="M14" i="12"/>
  <c r="K219" i="12"/>
  <c r="J219" i="12"/>
  <c r="F219" i="12"/>
  <c r="E219" i="12"/>
  <c r="D219" i="12"/>
  <c r="E14" i="12"/>
  <c r="C219" i="12"/>
  <c r="B219" i="12"/>
  <c r="N218" i="12"/>
  <c r="M218" i="12"/>
  <c r="L218" i="12"/>
  <c r="M18" i="12"/>
  <c r="K218" i="12"/>
  <c r="J218" i="12"/>
  <c r="F218" i="12"/>
  <c r="E218" i="12"/>
  <c r="D218" i="12"/>
  <c r="E18" i="12"/>
  <c r="C218" i="12"/>
  <c r="B218" i="12"/>
  <c r="N217" i="12"/>
  <c r="M217" i="12"/>
  <c r="L217" i="12"/>
  <c r="M16" i="12"/>
  <c r="K217" i="12"/>
  <c r="J217" i="12"/>
  <c r="F217" i="12"/>
  <c r="E217" i="12"/>
  <c r="D217" i="12"/>
  <c r="E16" i="12"/>
  <c r="C217" i="12"/>
  <c r="B217" i="12"/>
  <c r="N216" i="12"/>
  <c r="M216" i="12"/>
  <c r="L216" i="12"/>
  <c r="M12" i="12"/>
  <c r="K216" i="12"/>
  <c r="J216" i="12"/>
  <c r="F216" i="12"/>
  <c r="E216" i="12"/>
  <c r="D216" i="12"/>
  <c r="E12" i="12"/>
  <c r="C216" i="12"/>
  <c r="B216" i="12"/>
  <c r="N215" i="12"/>
  <c r="M215" i="12"/>
  <c r="L215" i="12"/>
  <c r="M10" i="12"/>
  <c r="K215" i="12"/>
  <c r="J215" i="12"/>
  <c r="F215" i="12"/>
  <c r="E215" i="12"/>
  <c r="D215" i="12"/>
  <c r="E10" i="12"/>
  <c r="C215" i="12"/>
  <c r="B215" i="12"/>
  <c r="N214" i="12"/>
  <c r="M214" i="12"/>
  <c r="L214" i="12"/>
  <c r="M8" i="12"/>
  <c r="K214" i="12"/>
  <c r="J214" i="12"/>
  <c r="F214" i="12"/>
  <c r="E214" i="12"/>
  <c r="D214" i="12"/>
  <c r="E8" i="12"/>
  <c r="C214" i="12"/>
  <c r="B214" i="12"/>
  <c r="N213" i="12"/>
  <c r="M213" i="12"/>
  <c r="L213" i="12"/>
  <c r="K213" i="12"/>
  <c r="J213" i="12"/>
  <c r="F213" i="12"/>
  <c r="E213" i="12"/>
  <c r="D213" i="12"/>
  <c r="C213" i="12"/>
  <c r="B213" i="12"/>
  <c r="L212" i="12"/>
  <c r="D212" i="12"/>
  <c r="M25" i="12"/>
  <c r="K211" i="12"/>
  <c r="M24" i="12"/>
  <c r="J211" i="12"/>
  <c r="M23" i="12"/>
  <c r="E25" i="12"/>
  <c r="C211" i="12"/>
  <c r="E24" i="12"/>
  <c r="B211" i="12"/>
  <c r="E23" i="12"/>
  <c r="M210" i="12"/>
  <c r="L210" i="12"/>
  <c r="K210" i="12"/>
  <c r="J210" i="12"/>
  <c r="E210" i="12"/>
  <c r="D210" i="12"/>
  <c r="C210" i="12"/>
  <c r="B210" i="12"/>
  <c r="J209" i="12"/>
  <c r="B209" i="12"/>
  <c r="N204" i="12"/>
  <c r="M204" i="12"/>
  <c r="L204" i="12"/>
  <c r="K204" i="12"/>
  <c r="J204" i="12"/>
  <c r="F204" i="12"/>
  <c r="E204" i="12"/>
  <c r="D204" i="12"/>
  <c r="C204" i="12"/>
  <c r="B204" i="12"/>
  <c r="N203" i="12"/>
  <c r="M203" i="12"/>
  <c r="L203" i="12"/>
  <c r="K203" i="12"/>
  <c r="J203" i="12"/>
  <c r="F203" i="12"/>
  <c r="E203" i="12"/>
  <c r="D203" i="12"/>
  <c r="C203" i="12"/>
  <c r="B203" i="12"/>
  <c r="N202" i="12"/>
  <c r="M202" i="12"/>
  <c r="L202" i="12"/>
  <c r="K202" i="12"/>
  <c r="J202" i="12"/>
  <c r="F202" i="12"/>
  <c r="E202" i="12"/>
  <c r="D202" i="12"/>
  <c r="C202" i="12"/>
  <c r="B202" i="12"/>
  <c r="N201" i="12"/>
  <c r="M201" i="12"/>
  <c r="L201" i="12"/>
  <c r="K201" i="12"/>
  <c r="J201" i="12"/>
  <c r="F201" i="12"/>
  <c r="E201" i="12"/>
  <c r="D201" i="12"/>
  <c r="C201" i="12"/>
  <c r="B201" i="12"/>
  <c r="N200" i="12"/>
  <c r="M200" i="12"/>
  <c r="L200" i="12"/>
  <c r="K200" i="12"/>
  <c r="J200" i="12"/>
  <c r="F200" i="12"/>
  <c r="E200" i="12"/>
  <c r="D200" i="12"/>
  <c r="C200" i="12"/>
  <c r="B200" i="12"/>
  <c r="N199" i="12"/>
  <c r="M199" i="12"/>
  <c r="L199" i="12"/>
  <c r="K199" i="12"/>
  <c r="J199" i="12"/>
  <c r="F199" i="12"/>
  <c r="E199" i="12"/>
  <c r="D199" i="12"/>
  <c r="C199" i="12"/>
  <c r="B199" i="12"/>
  <c r="N198" i="12"/>
  <c r="M198" i="12"/>
  <c r="L198" i="12"/>
  <c r="K198" i="12"/>
  <c r="J198" i="12"/>
  <c r="F198" i="12"/>
  <c r="E198" i="12"/>
  <c r="D198" i="12"/>
  <c r="C198" i="12"/>
  <c r="B198" i="12"/>
  <c r="N197" i="12"/>
  <c r="M197" i="12"/>
  <c r="L197" i="12"/>
  <c r="K197" i="12"/>
  <c r="J197" i="12"/>
  <c r="F197" i="12"/>
  <c r="E197" i="12"/>
  <c r="D197" i="12"/>
  <c r="C197" i="12"/>
  <c r="B197" i="12"/>
  <c r="N196" i="12"/>
  <c r="M196" i="12"/>
  <c r="L196" i="12"/>
  <c r="K196" i="12"/>
  <c r="J196" i="12"/>
  <c r="F196" i="12"/>
  <c r="E196" i="12"/>
  <c r="D196" i="12"/>
  <c r="C196" i="12"/>
  <c r="B196" i="12"/>
  <c r="N195" i="12"/>
  <c r="M195" i="12"/>
  <c r="L195" i="12"/>
  <c r="K195" i="12"/>
  <c r="J195" i="12"/>
  <c r="F195" i="12"/>
  <c r="E195" i="12"/>
  <c r="D195" i="12"/>
  <c r="C195" i="12"/>
  <c r="B195" i="12"/>
  <c r="N194" i="12"/>
  <c r="M194" i="12"/>
  <c r="L194" i="12"/>
  <c r="K194" i="12"/>
  <c r="J194" i="12"/>
  <c r="F194" i="12"/>
  <c r="E194" i="12"/>
  <c r="D194" i="12"/>
  <c r="C194" i="12"/>
  <c r="B194" i="12"/>
  <c r="N193" i="12"/>
  <c r="M193" i="12"/>
  <c r="L193" i="12"/>
  <c r="K193" i="12"/>
  <c r="J193" i="12"/>
  <c r="F193" i="12"/>
  <c r="E193" i="12"/>
  <c r="D193" i="12"/>
  <c r="C193" i="12"/>
  <c r="B193" i="12"/>
  <c r="L192" i="12"/>
  <c r="D192" i="12"/>
  <c r="K191" i="12"/>
  <c r="J191" i="12"/>
  <c r="C191" i="12"/>
  <c r="B191" i="12"/>
  <c r="M190" i="12"/>
  <c r="L190" i="12"/>
  <c r="K190" i="12"/>
  <c r="J190" i="12"/>
  <c r="E190" i="12"/>
  <c r="D190" i="12"/>
  <c r="C190" i="12"/>
  <c r="B190" i="12"/>
  <c r="J189" i="12"/>
  <c r="B189" i="12"/>
  <c r="N184" i="12"/>
  <c r="M184" i="12"/>
  <c r="L184" i="12"/>
  <c r="K184" i="12"/>
  <c r="J184" i="12"/>
  <c r="F184" i="12"/>
  <c r="E184" i="12"/>
  <c r="D184" i="12"/>
  <c r="C184" i="12"/>
  <c r="B184" i="12"/>
  <c r="N183" i="12"/>
  <c r="M183" i="12"/>
  <c r="L183" i="12"/>
  <c r="K183" i="12"/>
  <c r="J183" i="12"/>
  <c r="F183" i="12"/>
  <c r="E183" i="12"/>
  <c r="D183" i="12"/>
  <c r="C183" i="12"/>
  <c r="B183" i="12"/>
  <c r="N182" i="12"/>
  <c r="M182" i="12"/>
  <c r="L182" i="12"/>
  <c r="K182" i="12"/>
  <c r="J182" i="12"/>
  <c r="F182" i="12"/>
  <c r="E182" i="12"/>
  <c r="D182" i="12"/>
  <c r="C182" i="12"/>
  <c r="B182" i="12"/>
  <c r="N181" i="12"/>
  <c r="M181" i="12"/>
  <c r="L181" i="12"/>
  <c r="K181" i="12"/>
  <c r="J181" i="12"/>
  <c r="F181" i="12"/>
  <c r="E181" i="12"/>
  <c r="D181" i="12"/>
  <c r="C181" i="12"/>
  <c r="B181" i="12"/>
  <c r="N180" i="12"/>
  <c r="M180" i="12"/>
  <c r="L180" i="12"/>
  <c r="K180" i="12"/>
  <c r="J180" i="12"/>
  <c r="F180" i="12"/>
  <c r="E180" i="12"/>
  <c r="D180" i="12"/>
  <c r="C180" i="12"/>
  <c r="B180" i="12"/>
  <c r="N179" i="12"/>
  <c r="M179" i="12"/>
  <c r="L179" i="12"/>
  <c r="K179" i="12"/>
  <c r="J179" i="12"/>
  <c r="F179" i="12"/>
  <c r="E179" i="12"/>
  <c r="D179" i="12"/>
  <c r="C179" i="12"/>
  <c r="B179" i="12"/>
  <c r="N178" i="12"/>
  <c r="M178" i="12"/>
  <c r="L178" i="12"/>
  <c r="K178" i="12"/>
  <c r="J178" i="12"/>
  <c r="F178" i="12"/>
  <c r="E178" i="12"/>
  <c r="D178" i="12"/>
  <c r="C178" i="12"/>
  <c r="B178" i="12"/>
  <c r="N177" i="12"/>
  <c r="M177" i="12"/>
  <c r="L177" i="12"/>
  <c r="K177" i="12"/>
  <c r="J177" i="12"/>
  <c r="F177" i="12"/>
  <c r="E177" i="12"/>
  <c r="D177" i="12"/>
  <c r="C177" i="12"/>
  <c r="B177" i="12"/>
  <c r="N176" i="12"/>
  <c r="M176" i="12"/>
  <c r="L176" i="12"/>
  <c r="K176" i="12"/>
  <c r="J176" i="12"/>
  <c r="F176" i="12"/>
  <c r="E176" i="12"/>
  <c r="D176" i="12"/>
  <c r="C176" i="12"/>
  <c r="B176" i="12"/>
  <c r="N175" i="12"/>
  <c r="M175" i="12"/>
  <c r="L175" i="12"/>
  <c r="K175" i="12"/>
  <c r="J175" i="12"/>
  <c r="F175" i="12"/>
  <c r="E175" i="12"/>
  <c r="D175" i="12"/>
  <c r="C175" i="12"/>
  <c r="B175" i="12"/>
  <c r="N174" i="12"/>
  <c r="M174" i="12"/>
  <c r="L174" i="12"/>
  <c r="K174" i="12"/>
  <c r="J174" i="12"/>
  <c r="F174" i="12"/>
  <c r="E174" i="12"/>
  <c r="D174" i="12"/>
  <c r="C174" i="12"/>
  <c r="B174" i="12"/>
  <c r="N173" i="12"/>
  <c r="M173" i="12"/>
  <c r="L173" i="12"/>
  <c r="K173" i="12"/>
  <c r="J173" i="12"/>
  <c r="F173" i="12"/>
  <c r="E173" i="12"/>
  <c r="D173" i="12"/>
  <c r="C173" i="12"/>
  <c r="B173" i="12"/>
  <c r="L172" i="12"/>
  <c r="D172" i="12"/>
  <c r="K171" i="12"/>
  <c r="J171" i="12"/>
  <c r="C171" i="12"/>
  <c r="B171" i="12"/>
  <c r="M170" i="12"/>
  <c r="L170" i="12"/>
  <c r="K170" i="12"/>
  <c r="J170" i="12"/>
  <c r="E170" i="12"/>
  <c r="D170" i="12"/>
  <c r="C170" i="12"/>
  <c r="B170" i="12"/>
  <c r="J169" i="12"/>
  <c r="B169" i="12"/>
  <c r="N164" i="12"/>
  <c r="M164" i="12"/>
  <c r="L164" i="12"/>
  <c r="K164" i="12"/>
  <c r="J164" i="12"/>
  <c r="F164" i="12"/>
  <c r="E164" i="12"/>
  <c r="D164" i="12"/>
  <c r="C164" i="12"/>
  <c r="B164" i="12"/>
  <c r="N163" i="12"/>
  <c r="M163" i="12"/>
  <c r="L163" i="12"/>
  <c r="K163" i="12"/>
  <c r="J163" i="12"/>
  <c r="F163" i="12"/>
  <c r="E163" i="12"/>
  <c r="D163" i="12"/>
  <c r="C163" i="12"/>
  <c r="B163" i="12"/>
  <c r="N162" i="12"/>
  <c r="M162" i="12"/>
  <c r="L162" i="12"/>
  <c r="K162" i="12"/>
  <c r="J162" i="12"/>
  <c r="F162" i="12"/>
  <c r="E162" i="12"/>
  <c r="D162" i="12"/>
  <c r="C162" i="12"/>
  <c r="B162" i="12"/>
  <c r="N161" i="12"/>
  <c r="M161" i="12"/>
  <c r="L161" i="12"/>
  <c r="L22" i="12"/>
  <c r="K161" i="12"/>
  <c r="J161" i="12"/>
  <c r="F161" i="12"/>
  <c r="E161" i="12"/>
  <c r="D161" i="12"/>
  <c r="D22" i="12"/>
  <c r="C161" i="12"/>
  <c r="B161" i="12"/>
  <c r="N160" i="12"/>
  <c r="M160" i="12"/>
  <c r="L160" i="12"/>
  <c r="L20" i="12"/>
  <c r="K160" i="12"/>
  <c r="J160" i="12"/>
  <c r="F160" i="12"/>
  <c r="E160" i="12"/>
  <c r="D160" i="12"/>
  <c r="D20" i="12"/>
  <c r="C160" i="12"/>
  <c r="B160" i="12"/>
  <c r="N159" i="12"/>
  <c r="M159" i="12"/>
  <c r="L159" i="12"/>
  <c r="L14" i="12"/>
  <c r="K159" i="12"/>
  <c r="J159" i="12"/>
  <c r="F159" i="12"/>
  <c r="E159" i="12"/>
  <c r="D159" i="12"/>
  <c r="D14" i="12"/>
  <c r="C159" i="12"/>
  <c r="B159" i="12"/>
  <c r="N158" i="12"/>
  <c r="M158" i="12"/>
  <c r="L158" i="12"/>
  <c r="L18" i="12"/>
  <c r="K158" i="12"/>
  <c r="J158" i="12"/>
  <c r="F158" i="12"/>
  <c r="E158" i="12"/>
  <c r="D158" i="12"/>
  <c r="D18" i="12"/>
  <c r="C158" i="12"/>
  <c r="B158" i="12"/>
  <c r="N157" i="12"/>
  <c r="M157" i="12"/>
  <c r="L157" i="12"/>
  <c r="L16" i="12"/>
  <c r="K157" i="12"/>
  <c r="J157" i="12"/>
  <c r="F157" i="12"/>
  <c r="E157" i="12"/>
  <c r="D157" i="12"/>
  <c r="D16" i="12"/>
  <c r="C157" i="12"/>
  <c r="B157" i="12"/>
  <c r="N156" i="12"/>
  <c r="M156" i="12"/>
  <c r="L156" i="12"/>
  <c r="L12" i="12"/>
  <c r="K156" i="12"/>
  <c r="J156" i="12"/>
  <c r="F156" i="12"/>
  <c r="E156" i="12"/>
  <c r="D156" i="12"/>
  <c r="D12" i="12"/>
  <c r="C156" i="12"/>
  <c r="B156" i="12"/>
  <c r="N155" i="12"/>
  <c r="M155" i="12"/>
  <c r="L155" i="12"/>
  <c r="L10" i="12"/>
  <c r="K155" i="12"/>
  <c r="J155" i="12"/>
  <c r="F155" i="12"/>
  <c r="E155" i="12"/>
  <c r="D155" i="12"/>
  <c r="D10" i="12"/>
  <c r="C155" i="12"/>
  <c r="B155" i="12"/>
  <c r="N154" i="12"/>
  <c r="M154" i="12"/>
  <c r="L154" i="12"/>
  <c r="L8" i="12"/>
  <c r="K154" i="12"/>
  <c r="J154" i="12"/>
  <c r="F154" i="12"/>
  <c r="E154" i="12"/>
  <c r="D154" i="12"/>
  <c r="D8" i="12"/>
  <c r="C154" i="12"/>
  <c r="B154" i="12"/>
  <c r="N153" i="12"/>
  <c r="M153" i="12"/>
  <c r="L153" i="12"/>
  <c r="K153" i="12"/>
  <c r="J153" i="12"/>
  <c r="F153" i="12"/>
  <c r="E153" i="12"/>
  <c r="D153" i="12"/>
  <c r="C153" i="12"/>
  <c r="B153" i="12"/>
  <c r="L152" i="12"/>
  <c r="D152" i="12"/>
  <c r="L25" i="12"/>
  <c r="K151" i="12"/>
  <c r="L24" i="12"/>
  <c r="J151" i="12"/>
  <c r="L23" i="12"/>
  <c r="D25" i="12"/>
  <c r="C151" i="12"/>
  <c r="D24" i="12"/>
  <c r="B151" i="12"/>
  <c r="D23" i="12"/>
  <c r="M150" i="12"/>
  <c r="L150" i="12"/>
  <c r="K150" i="12"/>
  <c r="J150" i="12"/>
  <c r="E150" i="12"/>
  <c r="D150" i="12"/>
  <c r="C150" i="12"/>
  <c r="B150" i="12"/>
  <c r="J149" i="12"/>
  <c r="B149" i="12"/>
  <c r="N144" i="12"/>
  <c r="M144" i="12"/>
  <c r="L144" i="12"/>
  <c r="K144" i="12"/>
  <c r="J144" i="12"/>
  <c r="F144" i="12"/>
  <c r="E144" i="12"/>
  <c r="D144" i="12"/>
  <c r="C144" i="12"/>
  <c r="B144" i="12"/>
  <c r="N143" i="12"/>
  <c r="M143" i="12"/>
  <c r="L143" i="12"/>
  <c r="K143" i="12"/>
  <c r="J143" i="12"/>
  <c r="F143" i="12"/>
  <c r="E143" i="12"/>
  <c r="D143" i="12"/>
  <c r="C143" i="12"/>
  <c r="B143" i="12"/>
  <c r="N142" i="12"/>
  <c r="M142" i="12"/>
  <c r="L142" i="12"/>
  <c r="K142" i="12"/>
  <c r="J142" i="12"/>
  <c r="F142" i="12"/>
  <c r="E142" i="12"/>
  <c r="D142" i="12"/>
  <c r="C142" i="12"/>
  <c r="B142" i="12"/>
  <c r="N141" i="12"/>
  <c r="M141" i="12"/>
  <c r="L141" i="12"/>
  <c r="K141" i="12"/>
  <c r="J141" i="12"/>
  <c r="F141" i="12"/>
  <c r="E141" i="12"/>
  <c r="D141" i="12"/>
  <c r="C141" i="12"/>
  <c r="B141" i="12"/>
  <c r="N140" i="12"/>
  <c r="M140" i="12"/>
  <c r="L140" i="12"/>
  <c r="K140" i="12"/>
  <c r="J140" i="12"/>
  <c r="F140" i="12"/>
  <c r="E140" i="12"/>
  <c r="D140" i="12"/>
  <c r="C140" i="12"/>
  <c r="B140" i="12"/>
  <c r="N139" i="12"/>
  <c r="M139" i="12"/>
  <c r="L139" i="12"/>
  <c r="K139" i="12"/>
  <c r="J139" i="12"/>
  <c r="F139" i="12"/>
  <c r="E139" i="12"/>
  <c r="D139" i="12"/>
  <c r="C139" i="12"/>
  <c r="B139" i="12"/>
  <c r="N138" i="12"/>
  <c r="M138" i="12"/>
  <c r="L138" i="12"/>
  <c r="K138" i="12"/>
  <c r="J138" i="12"/>
  <c r="F138" i="12"/>
  <c r="E138" i="12"/>
  <c r="D138" i="12"/>
  <c r="C138" i="12"/>
  <c r="B138" i="12"/>
  <c r="N137" i="12"/>
  <c r="M137" i="12"/>
  <c r="L137" i="12"/>
  <c r="K137" i="12"/>
  <c r="J137" i="12"/>
  <c r="F137" i="12"/>
  <c r="E137" i="12"/>
  <c r="D137" i="12"/>
  <c r="C137" i="12"/>
  <c r="B137" i="12"/>
  <c r="N136" i="12"/>
  <c r="M136" i="12"/>
  <c r="L136" i="12"/>
  <c r="K136" i="12"/>
  <c r="J136" i="12"/>
  <c r="F136" i="12"/>
  <c r="E136" i="12"/>
  <c r="D136" i="12"/>
  <c r="C136" i="12"/>
  <c r="B136" i="12"/>
  <c r="N135" i="12"/>
  <c r="M135" i="12"/>
  <c r="L135" i="12"/>
  <c r="K135" i="12"/>
  <c r="J135" i="12"/>
  <c r="F135" i="12"/>
  <c r="E135" i="12"/>
  <c r="D135" i="12"/>
  <c r="C135" i="12"/>
  <c r="B135" i="12"/>
  <c r="N134" i="12"/>
  <c r="M134" i="12"/>
  <c r="L134" i="12"/>
  <c r="K134" i="12"/>
  <c r="J134" i="12"/>
  <c r="F134" i="12"/>
  <c r="E134" i="12"/>
  <c r="D134" i="12"/>
  <c r="C134" i="12"/>
  <c r="B134" i="12"/>
  <c r="N133" i="12"/>
  <c r="M133" i="12"/>
  <c r="L133" i="12"/>
  <c r="K133" i="12"/>
  <c r="J133" i="12"/>
  <c r="F133" i="12"/>
  <c r="E133" i="12"/>
  <c r="D133" i="12"/>
  <c r="C133" i="12"/>
  <c r="B133" i="12"/>
  <c r="L132" i="12"/>
  <c r="D132" i="12"/>
  <c r="K131" i="12"/>
  <c r="J131" i="12"/>
  <c r="C131" i="12"/>
  <c r="B131" i="12"/>
  <c r="M130" i="12"/>
  <c r="L130" i="12"/>
  <c r="K130" i="12"/>
  <c r="J130" i="12"/>
  <c r="E130" i="12"/>
  <c r="D130" i="12"/>
  <c r="C130" i="12"/>
  <c r="B130" i="12"/>
  <c r="J129" i="12"/>
  <c r="B129" i="12"/>
  <c r="N124" i="12"/>
  <c r="M124" i="12"/>
  <c r="L124" i="12"/>
  <c r="K124" i="12"/>
  <c r="J124" i="12"/>
  <c r="F124" i="12"/>
  <c r="E124" i="12"/>
  <c r="D124" i="12"/>
  <c r="C124" i="12"/>
  <c r="B124" i="12"/>
  <c r="N123" i="12"/>
  <c r="M123" i="12"/>
  <c r="L123" i="12"/>
  <c r="K123" i="12"/>
  <c r="J123" i="12"/>
  <c r="F123" i="12"/>
  <c r="E123" i="12"/>
  <c r="D123" i="12"/>
  <c r="C123" i="12"/>
  <c r="B123" i="12"/>
  <c r="N122" i="12"/>
  <c r="M122" i="12"/>
  <c r="L122" i="12"/>
  <c r="K122" i="12"/>
  <c r="J122" i="12"/>
  <c r="F122" i="12"/>
  <c r="E122" i="12"/>
  <c r="D122" i="12"/>
  <c r="C122" i="12"/>
  <c r="B122" i="12"/>
  <c r="N121" i="12"/>
  <c r="M121" i="12"/>
  <c r="L121" i="12"/>
  <c r="K22" i="12"/>
  <c r="K121" i="12"/>
  <c r="J121" i="12"/>
  <c r="F121" i="12"/>
  <c r="E121" i="12"/>
  <c r="D121" i="12"/>
  <c r="C22" i="12"/>
  <c r="C121" i="12"/>
  <c r="B121" i="12"/>
  <c r="N120" i="12"/>
  <c r="M120" i="12"/>
  <c r="L120" i="12"/>
  <c r="K20" i="12"/>
  <c r="K120" i="12"/>
  <c r="J120" i="12"/>
  <c r="F120" i="12"/>
  <c r="E120" i="12"/>
  <c r="D120" i="12"/>
  <c r="C20" i="12"/>
  <c r="C120" i="12"/>
  <c r="B120" i="12"/>
  <c r="N119" i="12"/>
  <c r="M119" i="12"/>
  <c r="L119" i="12"/>
  <c r="K14" i="12"/>
  <c r="K119" i="12"/>
  <c r="J119" i="12"/>
  <c r="F119" i="12"/>
  <c r="E119" i="12"/>
  <c r="D119" i="12"/>
  <c r="C14" i="12"/>
  <c r="C119" i="12"/>
  <c r="B119" i="12"/>
  <c r="N118" i="12"/>
  <c r="M118" i="12"/>
  <c r="L118" i="12"/>
  <c r="K18" i="12"/>
  <c r="K118" i="12"/>
  <c r="J118" i="12"/>
  <c r="F118" i="12"/>
  <c r="E118" i="12"/>
  <c r="D118" i="12"/>
  <c r="C18" i="12"/>
  <c r="C118" i="12"/>
  <c r="B118" i="12"/>
  <c r="N117" i="12"/>
  <c r="M117" i="12"/>
  <c r="L117" i="12"/>
  <c r="K16" i="12"/>
  <c r="K117" i="12"/>
  <c r="J117" i="12"/>
  <c r="F117" i="12"/>
  <c r="E117" i="12"/>
  <c r="D117" i="12"/>
  <c r="C16" i="12"/>
  <c r="C117" i="12"/>
  <c r="B117" i="12"/>
  <c r="N116" i="12"/>
  <c r="M116" i="12"/>
  <c r="L116" i="12"/>
  <c r="K12" i="12"/>
  <c r="K116" i="12"/>
  <c r="J116" i="12"/>
  <c r="F116" i="12"/>
  <c r="E116" i="12"/>
  <c r="D116" i="12"/>
  <c r="C12" i="12"/>
  <c r="C116" i="12"/>
  <c r="B116" i="12"/>
  <c r="N115" i="12"/>
  <c r="M115" i="12"/>
  <c r="L115" i="12"/>
  <c r="K10" i="12"/>
  <c r="K115" i="12"/>
  <c r="J115" i="12"/>
  <c r="F115" i="12"/>
  <c r="E115" i="12"/>
  <c r="D115" i="12"/>
  <c r="C10" i="12"/>
  <c r="C115" i="12"/>
  <c r="B115" i="12"/>
  <c r="N114" i="12"/>
  <c r="M114" i="12"/>
  <c r="L114" i="12"/>
  <c r="K8" i="12"/>
  <c r="K114" i="12"/>
  <c r="J114" i="12"/>
  <c r="F114" i="12"/>
  <c r="E114" i="12"/>
  <c r="D114" i="12"/>
  <c r="C8" i="12"/>
  <c r="C114" i="12"/>
  <c r="B114" i="12"/>
  <c r="N113" i="12"/>
  <c r="M113" i="12"/>
  <c r="L113" i="12"/>
  <c r="K113" i="12"/>
  <c r="J113" i="12"/>
  <c r="F113" i="12"/>
  <c r="E113" i="12"/>
  <c r="D113" i="12"/>
  <c r="C113" i="12"/>
  <c r="B113" i="12"/>
  <c r="L112" i="12"/>
  <c r="D112" i="12"/>
  <c r="K25" i="12"/>
  <c r="K111" i="12"/>
  <c r="K24" i="12"/>
  <c r="J111" i="12"/>
  <c r="K23" i="12"/>
  <c r="C25" i="12"/>
  <c r="C111" i="12"/>
  <c r="C24" i="12"/>
  <c r="B111" i="12"/>
  <c r="C23" i="12"/>
  <c r="M110" i="12"/>
  <c r="L110" i="12"/>
  <c r="K110" i="12"/>
  <c r="J110" i="12"/>
  <c r="E110" i="12"/>
  <c r="D110" i="12"/>
  <c r="C110" i="12"/>
  <c r="B110" i="12"/>
  <c r="J109" i="12"/>
  <c r="B109" i="12"/>
  <c r="N104" i="12"/>
  <c r="M104" i="12"/>
  <c r="L104" i="12"/>
  <c r="K104" i="12"/>
  <c r="J104" i="12"/>
  <c r="F104" i="12"/>
  <c r="E104" i="12"/>
  <c r="D104" i="12"/>
  <c r="C104" i="12"/>
  <c r="B104" i="12"/>
  <c r="N103" i="12"/>
  <c r="M103" i="12"/>
  <c r="L103" i="12"/>
  <c r="K103" i="12"/>
  <c r="J103" i="12"/>
  <c r="F103" i="12"/>
  <c r="E103" i="12"/>
  <c r="D103" i="12"/>
  <c r="C103" i="12"/>
  <c r="B103" i="12"/>
  <c r="N102" i="12"/>
  <c r="M102" i="12"/>
  <c r="L102" i="12"/>
  <c r="K102" i="12"/>
  <c r="J102" i="12"/>
  <c r="F102" i="12"/>
  <c r="E102" i="12"/>
  <c r="D102" i="12"/>
  <c r="C102" i="12"/>
  <c r="B102" i="12"/>
  <c r="N101" i="12"/>
  <c r="M101" i="12"/>
  <c r="L101" i="12"/>
  <c r="K101" i="12"/>
  <c r="J101" i="12"/>
  <c r="F101" i="12"/>
  <c r="E101" i="12"/>
  <c r="D101" i="12"/>
  <c r="C101" i="12"/>
  <c r="B101" i="12"/>
  <c r="N100" i="12"/>
  <c r="M100" i="12"/>
  <c r="L100" i="12"/>
  <c r="K100" i="12"/>
  <c r="J100" i="12"/>
  <c r="F100" i="12"/>
  <c r="E100" i="12"/>
  <c r="D100" i="12"/>
  <c r="C100" i="12"/>
  <c r="B100" i="12"/>
  <c r="N99" i="12"/>
  <c r="M99" i="12"/>
  <c r="L99" i="12"/>
  <c r="K99" i="12"/>
  <c r="J99" i="12"/>
  <c r="F99" i="12"/>
  <c r="E99" i="12"/>
  <c r="D99" i="12"/>
  <c r="C99" i="12"/>
  <c r="B99" i="12"/>
  <c r="N98" i="12"/>
  <c r="M98" i="12"/>
  <c r="L98" i="12"/>
  <c r="K98" i="12"/>
  <c r="J98" i="12"/>
  <c r="F98" i="12"/>
  <c r="E98" i="12"/>
  <c r="D98" i="12"/>
  <c r="C98" i="12"/>
  <c r="B98" i="12"/>
  <c r="N97" i="12"/>
  <c r="M97" i="12"/>
  <c r="L97" i="12"/>
  <c r="K97" i="12"/>
  <c r="J97" i="12"/>
  <c r="F97" i="12"/>
  <c r="E97" i="12"/>
  <c r="D97" i="12"/>
  <c r="C97" i="12"/>
  <c r="B97" i="12"/>
  <c r="N96" i="12"/>
  <c r="M96" i="12"/>
  <c r="L96" i="12"/>
  <c r="K96" i="12"/>
  <c r="J96" i="12"/>
  <c r="F96" i="12"/>
  <c r="E96" i="12"/>
  <c r="D96" i="12"/>
  <c r="C96" i="12"/>
  <c r="B96" i="12"/>
  <c r="N95" i="12"/>
  <c r="M95" i="12"/>
  <c r="L95" i="12"/>
  <c r="K95" i="12"/>
  <c r="J95" i="12"/>
  <c r="F95" i="12"/>
  <c r="E95" i="12"/>
  <c r="D95" i="12"/>
  <c r="C95" i="12"/>
  <c r="B95" i="12"/>
  <c r="N94" i="12"/>
  <c r="M94" i="12"/>
  <c r="L94" i="12"/>
  <c r="K94" i="12"/>
  <c r="J94" i="12"/>
  <c r="F94" i="12"/>
  <c r="E94" i="12"/>
  <c r="D94" i="12"/>
  <c r="C94" i="12"/>
  <c r="B94" i="12"/>
  <c r="N93" i="12"/>
  <c r="M93" i="12"/>
  <c r="L93" i="12"/>
  <c r="K93" i="12"/>
  <c r="J93" i="12"/>
  <c r="F93" i="12"/>
  <c r="E93" i="12"/>
  <c r="D93" i="12"/>
  <c r="C93" i="12"/>
  <c r="B93" i="12"/>
  <c r="L92" i="12"/>
  <c r="D92" i="12"/>
  <c r="K91" i="12"/>
  <c r="J91" i="12"/>
  <c r="C91" i="12"/>
  <c r="B91" i="12"/>
  <c r="M90" i="12"/>
  <c r="L90" i="12"/>
  <c r="K90" i="12"/>
  <c r="J90" i="12"/>
  <c r="E90" i="12"/>
  <c r="D90" i="12"/>
  <c r="C90" i="12"/>
  <c r="B90" i="12"/>
  <c r="J89" i="12"/>
  <c r="B89" i="12"/>
  <c r="N84" i="12"/>
  <c r="M84" i="12"/>
  <c r="L84" i="12"/>
  <c r="K84" i="12"/>
  <c r="J84" i="12"/>
  <c r="F84" i="12"/>
  <c r="E84" i="12"/>
  <c r="D84" i="12"/>
  <c r="C84" i="12"/>
  <c r="B84" i="12"/>
  <c r="N83" i="12"/>
  <c r="M83" i="12"/>
  <c r="L83" i="12"/>
  <c r="K83" i="12"/>
  <c r="J83" i="12"/>
  <c r="F83" i="12"/>
  <c r="E83" i="12"/>
  <c r="D83" i="12"/>
  <c r="C83" i="12"/>
  <c r="B83" i="12"/>
  <c r="N82" i="12"/>
  <c r="M82" i="12"/>
  <c r="L82" i="12"/>
  <c r="K82" i="12"/>
  <c r="J82" i="12"/>
  <c r="F82" i="12"/>
  <c r="E82" i="12"/>
  <c r="D82" i="12"/>
  <c r="C82" i="12"/>
  <c r="B82" i="12"/>
  <c r="N81" i="12"/>
  <c r="M81" i="12"/>
  <c r="L81" i="12"/>
  <c r="K81" i="12"/>
  <c r="J81" i="12"/>
  <c r="F81" i="12"/>
  <c r="E81" i="12"/>
  <c r="D81" i="12"/>
  <c r="C81" i="12"/>
  <c r="B81" i="12"/>
  <c r="N80" i="12"/>
  <c r="M80" i="12"/>
  <c r="L80" i="12"/>
  <c r="K80" i="12"/>
  <c r="J80" i="12"/>
  <c r="F80" i="12"/>
  <c r="E80" i="12"/>
  <c r="D80" i="12"/>
  <c r="C80" i="12"/>
  <c r="B80" i="12"/>
  <c r="N79" i="12"/>
  <c r="M79" i="12"/>
  <c r="L79" i="12"/>
  <c r="K79" i="12"/>
  <c r="J79" i="12"/>
  <c r="F79" i="12"/>
  <c r="E79" i="12"/>
  <c r="D79" i="12"/>
  <c r="C79" i="12"/>
  <c r="B79" i="12"/>
  <c r="N78" i="12"/>
  <c r="M78" i="12"/>
  <c r="L78" i="12"/>
  <c r="K78" i="12"/>
  <c r="J78" i="12"/>
  <c r="F78" i="12"/>
  <c r="E78" i="12"/>
  <c r="D78" i="12"/>
  <c r="C78" i="12"/>
  <c r="B78" i="12"/>
  <c r="N77" i="12"/>
  <c r="M77" i="12"/>
  <c r="L77" i="12"/>
  <c r="K77" i="12"/>
  <c r="J77" i="12"/>
  <c r="F77" i="12"/>
  <c r="E77" i="12"/>
  <c r="D77" i="12"/>
  <c r="C77" i="12"/>
  <c r="B77" i="12"/>
  <c r="N76" i="12"/>
  <c r="M76" i="12"/>
  <c r="L76" i="12"/>
  <c r="K76" i="12"/>
  <c r="J76" i="12"/>
  <c r="F76" i="12"/>
  <c r="E76" i="12"/>
  <c r="D76" i="12"/>
  <c r="C76" i="12"/>
  <c r="B76" i="12"/>
  <c r="N75" i="12"/>
  <c r="M75" i="12"/>
  <c r="L75" i="12"/>
  <c r="K75" i="12"/>
  <c r="J75" i="12"/>
  <c r="F75" i="12"/>
  <c r="E75" i="12"/>
  <c r="D75" i="12"/>
  <c r="C75" i="12"/>
  <c r="B75" i="12"/>
  <c r="N74" i="12"/>
  <c r="M74" i="12"/>
  <c r="L74" i="12"/>
  <c r="K74" i="12"/>
  <c r="J74" i="12"/>
  <c r="F74" i="12"/>
  <c r="E74" i="12"/>
  <c r="D74" i="12"/>
  <c r="C74" i="12"/>
  <c r="B74" i="12"/>
  <c r="N73" i="12"/>
  <c r="M73" i="12"/>
  <c r="L73" i="12"/>
  <c r="K73" i="12"/>
  <c r="J73" i="12"/>
  <c r="F73" i="12"/>
  <c r="E73" i="12"/>
  <c r="D73" i="12"/>
  <c r="C73" i="12"/>
  <c r="B73" i="12"/>
  <c r="L72" i="12"/>
  <c r="D72" i="12"/>
  <c r="K71" i="12"/>
  <c r="J71" i="12"/>
  <c r="C71" i="12"/>
  <c r="B71" i="12"/>
  <c r="M70" i="12"/>
  <c r="L70" i="12"/>
  <c r="K70" i="12"/>
  <c r="J70" i="12"/>
  <c r="E70" i="12"/>
  <c r="D70" i="12"/>
  <c r="C70" i="12"/>
  <c r="B70" i="12"/>
  <c r="J69" i="12"/>
  <c r="B69" i="12"/>
  <c r="N64" i="12"/>
  <c r="M64" i="12"/>
  <c r="L64" i="12"/>
  <c r="K64" i="12"/>
  <c r="J64" i="12"/>
  <c r="F64" i="12"/>
  <c r="E64" i="12"/>
  <c r="D64" i="12"/>
  <c r="C64" i="12"/>
  <c r="B64" i="12"/>
  <c r="N63" i="12"/>
  <c r="M63" i="12"/>
  <c r="L63" i="12"/>
  <c r="K63" i="12"/>
  <c r="J63" i="12"/>
  <c r="F63" i="12"/>
  <c r="E63" i="12"/>
  <c r="D63" i="12"/>
  <c r="C63" i="12"/>
  <c r="B63" i="12"/>
  <c r="N62" i="12"/>
  <c r="M62" i="12"/>
  <c r="L62" i="12"/>
  <c r="K62" i="12"/>
  <c r="J62" i="12"/>
  <c r="F62" i="12"/>
  <c r="E62" i="12"/>
  <c r="D62" i="12"/>
  <c r="C62" i="12"/>
  <c r="B62" i="12"/>
  <c r="N61" i="12"/>
  <c r="M61" i="12"/>
  <c r="L61" i="12"/>
  <c r="J22" i="12"/>
  <c r="K61" i="12"/>
  <c r="J61" i="12"/>
  <c r="F61" i="12"/>
  <c r="E61" i="12"/>
  <c r="D61" i="12"/>
  <c r="B22" i="12"/>
  <c r="C61" i="12"/>
  <c r="B61" i="12"/>
  <c r="N60" i="12"/>
  <c r="M60" i="12"/>
  <c r="L60" i="12"/>
  <c r="J20" i="12"/>
  <c r="K60" i="12"/>
  <c r="J60" i="12"/>
  <c r="F60" i="12"/>
  <c r="E60" i="12"/>
  <c r="D60" i="12"/>
  <c r="B20" i="12"/>
  <c r="C60" i="12"/>
  <c r="B60" i="12"/>
  <c r="N59" i="12"/>
  <c r="M59" i="12"/>
  <c r="L59" i="12"/>
  <c r="J14" i="12"/>
  <c r="K59" i="12"/>
  <c r="J59" i="12"/>
  <c r="F59" i="12"/>
  <c r="E59" i="12"/>
  <c r="D59" i="12"/>
  <c r="B14" i="12"/>
  <c r="C59" i="12"/>
  <c r="B59" i="12"/>
  <c r="N58" i="12"/>
  <c r="M58" i="12"/>
  <c r="L58" i="12"/>
  <c r="J18" i="12"/>
  <c r="K58" i="12"/>
  <c r="J58" i="12"/>
  <c r="F58" i="12"/>
  <c r="E58" i="12"/>
  <c r="D58" i="12"/>
  <c r="B18" i="12"/>
  <c r="C58" i="12"/>
  <c r="B58" i="12"/>
  <c r="N57" i="12"/>
  <c r="M57" i="12"/>
  <c r="L57" i="12"/>
  <c r="J16" i="12"/>
  <c r="K57" i="12"/>
  <c r="J57" i="12"/>
  <c r="F57" i="12"/>
  <c r="E57" i="12"/>
  <c r="D57" i="12"/>
  <c r="B16" i="12"/>
  <c r="C57" i="12"/>
  <c r="B57" i="12"/>
  <c r="N56" i="12"/>
  <c r="M56" i="12"/>
  <c r="L56" i="12"/>
  <c r="J12" i="12"/>
  <c r="K56" i="12"/>
  <c r="J56" i="12"/>
  <c r="F56" i="12"/>
  <c r="E56" i="12"/>
  <c r="D56" i="12"/>
  <c r="B12" i="12"/>
  <c r="C56" i="12"/>
  <c r="B56" i="12"/>
  <c r="N55" i="12"/>
  <c r="M55" i="12"/>
  <c r="L55" i="12"/>
  <c r="J10" i="12"/>
  <c r="K55" i="12"/>
  <c r="J55" i="12"/>
  <c r="F55" i="12"/>
  <c r="E55" i="12"/>
  <c r="D55" i="12"/>
  <c r="B10" i="12"/>
  <c r="C55" i="12"/>
  <c r="B55" i="12"/>
  <c r="N54" i="12"/>
  <c r="M54" i="12"/>
  <c r="L54" i="12"/>
  <c r="J8" i="12"/>
  <c r="K54" i="12"/>
  <c r="J54" i="12"/>
  <c r="F54" i="12"/>
  <c r="E54" i="12"/>
  <c r="D54" i="12"/>
  <c r="B8" i="12"/>
  <c r="C54" i="12"/>
  <c r="B54" i="12"/>
  <c r="N53" i="12"/>
  <c r="M53" i="12"/>
  <c r="L53" i="12"/>
  <c r="K53" i="12"/>
  <c r="J53" i="12"/>
  <c r="F53" i="12"/>
  <c r="E53" i="12"/>
  <c r="D53" i="12"/>
  <c r="C53" i="12"/>
  <c r="B53" i="12"/>
  <c r="L52" i="12"/>
  <c r="D52" i="12"/>
  <c r="J25" i="12"/>
  <c r="K51" i="12"/>
  <c r="J24" i="12"/>
  <c r="J51" i="12"/>
  <c r="J23" i="12"/>
  <c r="B25" i="12"/>
  <c r="C51" i="12"/>
  <c r="B24" i="12"/>
  <c r="B51" i="12"/>
  <c r="B23" i="12"/>
  <c r="M50" i="12"/>
  <c r="L50" i="12"/>
  <c r="K50" i="12"/>
  <c r="J50" i="12"/>
  <c r="E50" i="12"/>
  <c r="D50" i="12"/>
  <c r="C50" i="12"/>
  <c r="B50" i="12"/>
  <c r="J49" i="12"/>
  <c r="B49" i="12"/>
  <c r="N44" i="12"/>
  <c r="M44" i="12"/>
  <c r="L44" i="12"/>
  <c r="K44" i="12"/>
  <c r="J44" i="12"/>
  <c r="F44" i="12"/>
  <c r="E44" i="12"/>
  <c r="D44" i="12"/>
  <c r="C44" i="12"/>
  <c r="B44" i="12"/>
  <c r="N43" i="12"/>
  <c r="M43" i="12"/>
  <c r="L43" i="12"/>
  <c r="K43" i="12"/>
  <c r="J43" i="12"/>
  <c r="F43" i="12"/>
  <c r="E43" i="12"/>
  <c r="D43" i="12"/>
  <c r="C43" i="12"/>
  <c r="B43" i="12"/>
  <c r="N42" i="12"/>
  <c r="M42" i="12"/>
  <c r="L42" i="12"/>
  <c r="K42" i="12"/>
  <c r="J42" i="12"/>
  <c r="F42" i="12"/>
  <c r="E42" i="12"/>
  <c r="D42" i="12"/>
  <c r="C42" i="12"/>
  <c r="B42" i="12"/>
  <c r="N41" i="12"/>
  <c r="M41" i="12"/>
  <c r="L41" i="12"/>
  <c r="K41" i="12"/>
  <c r="J41" i="12"/>
  <c r="F41" i="12"/>
  <c r="E41" i="12"/>
  <c r="D41" i="12"/>
  <c r="C41" i="12"/>
  <c r="B41" i="12"/>
  <c r="N40" i="12"/>
  <c r="M40" i="12"/>
  <c r="L40" i="12"/>
  <c r="K40" i="12"/>
  <c r="J40" i="12"/>
  <c r="F40" i="12"/>
  <c r="E40" i="12"/>
  <c r="D40" i="12"/>
  <c r="C40" i="12"/>
  <c r="B40" i="12"/>
  <c r="N39" i="12"/>
  <c r="M39" i="12"/>
  <c r="L39" i="12"/>
  <c r="K39" i="12"/>
  <c r="J39" i="12"/>
  <c r="F39" i="12"/>
  <c r="E39" i="12"/>
  <c r="D39" i="12"/>
  <c r="C39" i="12"/>
  <c r="B39" i="12"/>
  <c r="N38" i="12"/>
  <c r="M38" i="12"/>
  <c r="L38" i="12"/>
  <c r="K38" i="12"/>
  <c r="J38" i="12"/>
  <c r="F38" i="12"/>
  <c r="E38" i="12"/>
  <c r="D38" i="12"/>
  <c r="C38" i="12"/>
  <c r="B38" i="12"/>
  <c r="N37" i="12"/>
  <c r="M37" i="12"/>
  <c r="L37" i="12"/>
  <c r="K37" i="12"/>
  <c r="J37" i="12"/>
  <c r="F37" i="12"/>
  <c r="E37" i="12"/>
  <c r="D37" i="12"/>
  <c r="C37" i="12"/>
  <c r="B37" i="12"/>
  <c r="N36" i="12"/>
  <c r="M36" i="12"/>
  <c r="L36" i="12"/>
  <c r="K36" i="12"/>
  <c r="J36" i="12"/>
  <c r="F36" i="12"/>
  <c r="E36" i="12"/>
  <c r="D36" i="12"/>
  <c r="C36" i="12"/>
  <c r="B36" i="12"/>
  <c r="N35" i="12"/>
  <c r="M35" i="12"/>
  <c r="L35" i="12"/>
  <c r="K35" i="12"/>
  <c r="J35" i="12"/>
  <c r="F35" i="12"/>
  <c r="E35" i="12"/>
  <c r="D35" i="12"/>
  <c r="C35" i="12"/>
  <c r="B35" i="12"/>
  <c r="N34" i="12"/>
  <c r="M34" i="12"/>
  <c r="L34" i="12"/>
  <c r="K34" i="12"/>
  <c r="J34" i="12"/>
  <c r="F34" i="12"/>
  <c r="E34" i="12"/>
  <c r="D34" i="12"/>
  <c r="C34" i="12"/>
  <c r="B34" i="12"/>
  <c r="N33" i="12"/>
  <c r="M33" i="12"/>
  <c r="L33" i="12"/>
  <c r="K33" i="12"/>
  <c r="J33" i="12"/>
  <c r="F33" i="12"/>
  <c r="E33" i="12"/>
  <c r="D33" i="12"/>
  <c r="C33" i="12"/>
  <c r="B33" i="12"/>
  <c r="L32" i="12"/>
  <c r="D32" i="12"/>
  <c r="K31" i="12"/>
  <c r="J31" i="12"/>
  <c r="C31" i="12"/>
  <c r="B31" i="12"/>
  <c r="M30" i="12"/>
  <c r="L30" i="12"/>
  <c r="K30" i="12"/>
  <c r="J30" i="12"/>
  <c r="E30" i="12"/>
  <c r="D30" i="12"/>
  <c r="C30" i="12"/>
  <c r="B30" i="12"/>
  <c r="J29" i="12"/>
  <c r="B29" i="12"/>
  <c r="E481" i="12"/>
  <c r="M441" i="12"/>
  <c r="M437" i="12"/>
  <c r="J31" i="11"/>
  <c r="J32" i="11"/>
  <c r="K32" i="11"/>
  <c r="L32" i="11"/>
  <c r="M32" i="11"/>
  <c r="K33" i="11"/>
  <c r="L34" i="11"/>
  <c r="J35" i="11"/>
  <c r="K35" i="11"/>
  <c r="L35" i="11"/>
  <c r="M35" i="11"/>
  <c r="N35" i="11"/>
  <c r="J36" i="11"/>
  <c r="N36" i="11"/>
  <c r="M36" i="11"/>
  <c r="J37" i="11"/>
  <c r="N37" i="11"/>
  <c r="M37" i="11"/>
  <c r="J38" i="11"/>
  <c r="N38" i="11"/>
  <c r="M38" i="11"/>
  <c r="J39" i="11"/>
  <c r="N39" i="11"/>
  <c r="M39" i="11"/>
  <c r="J40" i="11"/>
  <c r="N40" i="11"/>
  <c r="M40" i="11"/>
  <c r="J41" i="11"/>
  <c r="N41" i="11"/>
  <c r="M41" i="11"/>
  <c r="J42" i="11"/>
  <c r="N42" i="11"/>
  <c r="M42" i="11"/>
  <c r="J43" i="11"/>
  <c r="N43" i="11"/>
  <c r="M43" i="11"/>
  <c r="J44" i="11"/>
  <c r="N44" i="11"/>
  <c r="M44" i="11"/>
  <c r="J45" i="11"/>
  <c r="N45" i="11"/>
  <c r="M45" i="11"/>
  <c r="J46" i="11"/>
  <c r="N46" i="11"/>
  <c r="M46" i="11"/>
  <c r="J51" i="11"/>
  <c r="J52" i="11"/>
  <c r="K52" i="11"/>
  <c r="L52" i="11"/>
  <c r="M52" i="11"/>
  <c r="J25" i="11"/>
  <c r="K53" i="11"/>
  <c r="J26" i="11"/>
  <c r="J27" i="11"/>
  <c r="L54" i="11"/>
  <c r="J55" i="11"/>
  <c r="K55" i="11"/>
  <c r="L55" i="11"/>
  <c r="M55" i="11"/>
  <c r="N55" i="11"/>
  <c r="J56" i="11"/>
  <c r="J8" i="11"/>
  <c r="N56" i="11"/>
  <c r="M56" i="11"/>
  <c r="J57" i="11"/>
  <c r="J10" i="11"/>
  <c r="N57" i="11"/>
  <c r="M57" i="11"/>
  <c r="J58" i="11"/>
  <c r="J12" i="11"/>
  <c r="N58" i="11"/>
  <c r="M58" i="11"/>
  <c r="J59" i="11"/>
  <c r="J18" i="11"/>
  <c r="N59" i="11"/>
  <c r="M59" i="11"/>
  <c r="J60" i="11"/>
  <c r="J20" i="11"/>
  <c r="N60" i="11"/>
  <c r="M60" i="11"/>
  <c r="J61" i="11"/>
  <c r="J14" i="11"/>
  <c r="N61" i="11"/>
  <c r="M61" i="11"/>
  <c r="J62" i="11"/>
  <c r="J16" i="11"/>
  <c r="N62" i="11"/>
  <c r="M62" i="11"/>
  <c r="J63" i="11"/>
  <c r="J22" i="11"/>
  <c r="N63" i="11"/>
  <c r="M63" i="11"/>
  <c r="J64" i="11"/>
  <c r="J24" i="11"/>
  <c r="N64" i="11"/>
  <c r="M64" i="11"/>
  <c r="J65" i="11"/>
  <c r="N65" i="11"/>
  <c r="M65" i="11"/>
  <c r="J66" i="11"/>
  <c r="N66" i="11"/>
  <c r="M66" i="11"/>
  <c r="J71" i="11"/>
  <c r="J72" i="11"/>
  <c r="K72" i="11"/>
  <c r="L72" i="11"/>
  <c r="M72" i="11"/>
  <c r="K73" i="11"/>
  <c r="L74" i="11"/>
  <c r="J75" i="11"/>
  <c r="K75" i="11"/>
  <c r="L75" i="11"/>
  <c r="M75" i="11"/>
  <c r="N75" i="11"/>
  <c r="J76" i="11"/>
  <c r="N76" i="11"/>
  <c r="M76" i="11"/>
  <c r="J77" i="11"/>
  <c r="N77" i="11"/>
  <c r="M77" i="11"/>
  <c r="J78" i="11"/>
  <c r="N78" i="11"/>
  <c r="M78" i="11"/>
  <c r="J79" i="11"/>
  <c r="N79" i="11"/>
  <c r="M79" i="11"/>
  <c r="J80" i="11"/>
  <c r="N80" i="11"/>
  <c r="M80" i="11"/>
  <c r="J81" i="11"/>
  <c r="N81" i="11"/>
  <c r="M81" i="11"/>
  <c r="J82" i="11"/>
  <c r="N82" i="11"/>
  <c r="M82" i="11"/>
  <c r="J83" i="11"/>
  <c r="N83" i="11"/>
  <c r="M83" i="11"/>
  <c r="J84" i="11"/>
  <c r="N84" i="11"/>
  <c r="M84" i="11"/>
  <c r="J85" i="11"/>
  <c r="N85" i="11"/>
  <c r="M85" i="11"/>
  <c r="J86" i="11"/>
  <c r="N86" i="11"/>
  <c r="M86" i="11"/>
  <c r="J91" i="11"/>
  <c r="J92" i="11"/>
  <c r="K92" i="11"/>
  <c r="L92" i="11"/>
  <c r="M92" i="11"/>
  <c r="K93" i="11"/>
  <c r="L94" i="11"/>
  <c r="J95" i="11"/>
  <c r="K95" i="11"/>
  <c r="L95" i="11"/>
  <c r="M95" i="11"/>
  <c r="N95" i="11"/>
  <c r="J96" i="11"/>
  <c r="N96" i="11"/>
  <c r="M96" i="11"/>
  <c r="J97" i="11"/>
  <c r="N97" i="11"/>
  <c r="M97" i="11"/>
  <c r="J98" i="11"/>
  <c r="N98" i="11"/>
  <c r="M98" i="11"/>
  <c r="J99" i="11"/>
  <c r="N99" i="11"/>
  <c r="M99" i="11"/>
  <c r="J100" i="11"/>
  <c r="N100" i="11"/>
  <c r="M100" i="11"/>
  <c r="J101" i="11"/>
  <c r="N101" i="11"/>
  <c r="M101" i="11"/>
  <c r="J102" i="11"/>
  <c r="N102" i="11"/>
  <c r="M102" i="11"/>
  <c r="J103" i="11"/>
  <c r="N103" i="11"/>
  <c r="M103" i="11"/>
  <c r="J104" i="11"/>
  <c r="N104" i="11"/>
  <c r="M104" i="11"/>
  <c r="J105" i="11"/>
  <c r="N105" i="11"/>
  <c r="M105" i="11"/>
  <c r="J106" i="11"/>
  <c r="N106" i="11"/>
  <c r="M106" i="11"/>
  <c r="J111" i="11"/>
  <c r="J112" i="11"/>
  <c r="K112" i="11"/>
  <c r="L112" i="11"/>
  <c r="M112" i="11"/>
  <c r="K25" i="11"/>
  <c r="K113" i="11"/>
  <c r="K26" i="11"/>
  <c r="K27" i="11"/>
  <c r="L114" i="11"/>
  <c r="J115" i="11"/>
  <c r="K115" i="11"/>
  <c r="L115" i="11"/>
  <c r="M115" i="11"/>
  <c r="N115" i="11"/>
  <c r="J116" i="11"/>
  <c r="K8" i="11"/>
  <c r="N116" i="11"/>
  <c r="M116" i="11"/>
  <c r="J117" i="11"/>
  <c r="K10" i="11"/>
  <c r="N117" i="11"/>
  <c r="M117" i="11"/>
  <c r="J118" i="11"/>
  <c r="K12" i="11"/>
  <c r="N118" i="11"/>
  <c r="M118" i="11"/>
  <c r="J119" i="11"/>
  <c r="K18" i="11"/>
  <c r="N119" i="11"/>
  <c r="M119" i="11"/>
  <c r="J120" i="11"/>
  <c r="K20" i="11"/>
  <c r="N120" i="11"/>
  <c r="M120" i="11"/>
  <c r="J121" i="11"/>
  <c r="K14" i="11"/>
  <c r="N121" i="11"/>
  <c r="M121" i="11"/>
  <c r="J122" i="11"/>
  <c r="K16" i="11"/>
  <c r="N122" i="11"/>
  <c r="M122" i="11"/>
  <c r="J123" i="11"/>
  <c r="K22" i="11"/>
  <c r="N123" i="11"/>
  <c r="M123" i="11"/>
  <c r="J124" i="11"/>
  <c r="K24" i="11"/>
  <c r="N124" i="11"/>
  <c r="M124" i="11"/>
  <c r="J125" i="11"/>
  <c r="N125" i="11"/>
  <c r="M125" i="11"/>
  <c r="J126" i="11"/>
  <c r="N126" i="11"/>
  <c r="M126" i="11"/>
  <c r="J131" i="11"/>
  <c r="J132" i="11"/>
  <c r="K132" i="11"/>
  <c r="L132" i="11"/>
  <c r="M132" i="11"/>
  <c r="K133" i="11"/>
  <c r="L134" i="11"/>
  <c r="J135" i="11"/>
  <c r="K135" i="11"/>
  <c r="L135" i="11"/>
  <c r="M135" i="11"/>
  <c r="N135" i="11"/>
  <c r="J136" i="11"/>
  <c r="N136" i="11"/>
  <c r="M136" i="11"/>
  <c r="J137" i="11"/>
  <c r="N137" i="11"/>
  <c r="M137" i="11"/>
  <c r="J138" i="11"/>
  <c r="N138" i="11"/>
  <c r="M138" i="11"/>
  <c r="J139" i="11"/>
  <c r="N139" i="11"/>
  <c r="M139" i="11"/>
  <c r="J140" i="11"/>
  <c r="N140" i="11"/>
  <c r="M140" i="11"/>
  <c r="J141" i="11"/>
  <c r="N141" i="11"/>
  <c r="M141" i="11"/>
  <c r="J142" i="11"/>
  <c r="N142" i="11"/>
  <c r="M142" i="11"/>
  <c r="J143" i="11"/>
  <c r="N143" i="11"/>
  <c r="M143" i="11"/>
  <c r="J144" i="11"/>
  <c r="N144" i="11"/>
  <c r="M144" i="11"/>
  <c r="J145" i="11"/>
  <c r="N145" i="11"/>
  <c r="M145" i="11"/>
  <c r="J146" i="11"/>
  <c r="N146" i="11"/>
  <c r="M146" i="11"/>
  <c r="J151" i="11"/>
  <c r="J152" i="11"/>
  <c r="K152" i="11"/>
  <c r="L152" i="11"/>
  <c r="M152" i="11"/>
  <c r="L25" i="11"/>
  <c r="K153" i="11"/>
  <c r="L26" i="11"/>
  <c r="L27" i="11"/>
  <c r="L154" i="11"/>
  <c r="J155" i="11"/>
  <c r="K155" i="11"/>
  <c r="L155" i="11"/>
  <c r="M155" i="11"/>
  <c r="N155" i="11"/>
  <c r="J156" i="11"/>
  <c r="L8" i="11"/>
  <c r="N156" i="11"/>
  <c r="M156" i="11"/>
  <c r="J157" i="11"/>
  <c r="L10" i="11"/>
  <c r="N157" i="11"/>
  <c r="M157" i="11"/>
  <c r="J158" i="11"/>
  <c r="L12" i="11"/>
  <c r="N158" i="11"/>
  <c r="M158" i="11"/>
  <c r="J159" i="11"/>
  <c r="L18" i="11"/>
  <c r="N159" i="11"/>
  <c r="M159" i="11"/>
  <c r="J160" i="11"/>
  <c r="L20" i="11"/>
  <c r="N160" i="11"/>
  <c r="M160" i="11"/>
  <c r="J161" i="11"/>
  <c r="L14" i="11"/>
  <c r="N161" i="11"/>
  <c r="M161" i="11"/>
  <c r="J162" i="11"/>
  <c r="L16" i="11"/>
  <c r="N162" i="11"/>
  <c r="M162" i="11"/>
  <c r="J163" i="11"/>
  <c r="L22" i="11"/>
  <c r="N163" i="11"/>
  <c r="M163" i="11"/>
  <c r="J164" i="11"/>
  <c r="L24" i="11"/>
  <c r="N164" i="11"/>
  <c r="M164" i="11"/>
  <c r="J165" i="11"/>
  <c r="N165" i="11"/>
  <c r="M165" i="11"/>
  <c r="J166" i="11"/>
  <c r="N166" i="11"/>
  <c r="M166" i="11"/>
  <c r="J171" i="11"/>
  <c r="J172" i="11"/>
  <c r="K172" i="11"/>
  <c r="L172" i="11"/>
  <c r="M172" i="11"/>
  <c r="K173" i="11"/>
  <c r="L174" i="11"/>
  <c r="J175" i="11"/>
  <c r="K175" i="11"/>
  <c r="L175" i="11"/>
  <c r="M175" i="11"/>
  <c r="N175" i="11"/>
  <c r="J176" i="11"/>
  <c r="N176" i="11"/>
  <c r="M176" i="11"/>
  <c r="J177" i="11"/>
  <c r="N177" i="11"/>
  <c r="M177" i="11"/>
  <c r="J178" i="11"/>
  <c r="N178" i="11"/>
  <c r="M178" i="11"/>
  <c r="J179" i="11"/>
  <c r="N179" i="11"/>
  <c r="M179" i="11"/>
  <c r="J180" i="11"/>
  <c r="N180" i="11"/>
  <c r="M180" i="11"/>
  <c r="J181" i="11"/>
  <c r="N181" i="11"/>
  <c r="M181" i="11"/>
  <c r="J182" i="11"/>
  <c r="N182" i="11"/>
  <c r="M182" i="11"/>
  <c r="J183" i="11"/>
  <c r="N183" i="11"/>
  <c r="M183" i="11"/>
  <c r="J184" i="11"/>
  <c r="N184" i="11"/>
  <c r="M184" i="11"/>
  <c r="J185" i="11"/>
  <c r="N185" i="11"/>
  <c r="M185" i="11"/>
  <c r="J186" i="11"/>
  <c r="N186" i="11"/>
  <c r="M186" i="11"/>
  <c r="J191" i="11"/>
  <c r="J192" i="11"/>
  <c r="K192" i="11"/>
  <c r="L192" i="11"/>
  <c r="M192" i="11"/>
  <c r="K193" i="11"/>
  <c r="L194" i="11"/>
  <c r="J195" i="11"/>
  <c r="K195" i="11"/>
  <c r="L195" i="11"/>
  <c r="M195" i="11"/>
  <c r="N195" i="11"/>
  <c r="J196" i="11"/>
  <c r="N196" i="11"/>
  <c r="M196" i="11"/>
  <c r="J197" i="11"/>
  <c r="N197" i="11"/>
  <c r="M197" i="11"/>
  <c r="J198" i="11"/>
  <c r="N198" i="11"/>
  <c r="M198" i="11"/>
  <c r="J199" i="11"/>
  <c r="N199" i="11"/>
  <c r="M199" i="11"/>
  <c r="J200" i="11"/>
  <c r="N200" i="11"/>
  <c r="M200" i="11"/>
  <c r="J201" i="11"/>
  <c r="N201" i="11"/>
  <c r="M201" i="11"/>
  <c r="J202" i="11"/>
  <c r="N202" i="11"/>
  <c r="M202" i="11"/>
  <c r="J203" i="11"/>
  <c r="N203" i="11"/>
  <c r="M203" i="11"/>
  <c r="J204" i="11"/>
  <c r="N204" i="11"/>
  <c r="M204" i="11"/>
  <c r="J205" i="11"/>
  <c r="N205" i="11"/>
  <c r="M205" i="11"/>
  <c r="J206" i="11"/>
  <c r="N206" i="11"/>
  <c r="M206" i="11"/>
  <c r="J211" i="11"/>
  <c r="J212" i="11"/>
  <c r="K212" i="11"/>
  <c r="L212" i="11"/>
  <c r="M212" i="11"/>
  <c r="M25" i="11"/>
  <c r="K213" i="11"/>
  <c r="M26" i="11"/>
  <c r="M27" i="11"/>
  <c r="L214" i="11"/>
  <c r="J215" i="11"/>
  <c r="K215" i="11"/>
  <c r="L215" i="11"/>
  <c r="M215" i="11"/>
  <c r="N215" i="11"/>
  <c r="J216" i="11"/>
  <c r="M8" i="11"/>
  <c r="N216" i="11"/>
  <c r="M216" i="11"/>
  <c r="J217" i="11"/>
  <c r="M10" i="11"/>
  <c r="N217" i="11"/>
  <c r="M217" i="11"/>
  <c r="J218" i="11"/>
  <c r="M12" i="11"/>
  <c r="N218" i="11"/>
  <c r="M218" i="11"/>
  <c r="J219" i="11"/>
  <c r="M18" i="11"/>
  <c r="N219" i="11"/>
  <c r="M219" i="11"/>
  <c r="J220" i="11"/>
  <c r="M20" i="11"/>
  <c r="N220" i="11"/>
  <c r="M220" i="11"/>
  <c r="J221" i="11"/>
  <c r="M14" i="11"/>
  <c r="N221" i="11"/>
  <c r="M221" i="11"/>
  <c r="J222" i="11"/>
  <c r="M16" i="11"/>
  <c r="N222" i="11"/>
  <c r="M222" i="11"/>
  <c r="J223" i="11"/>
  <c r="M22" i="11"/>
  <c r="N223" i="11"/>
  <c r="M223" i="11"/>
  <c r="J224" i="11"/>
  <c r="M24" i="11"/>
  <c r="N224" i="11"/>
  <c r="M224" i="11"/>
  <c r="J225" i="11"/>
  <c r="N225" i="11"/>
  <c r="M225" i="11"/>
  <c r="J226" i="11"/>
  <c r="N226" i="11"/>
  <c r="M226" i="11"/>
  <c r="J231" i="11"/>
  <c r="J232" i="11"/>
  <c r="K232" i="11"/>
  <c r="L232" i="11"/>
  <c r="M232" i="11"/>
  <c r="K233" i="11"/>
  <c r="L234" i="11"/>
  <c r="J235" i="11"/>
  <c r="K235" i="11"/>
  <c r="L235" i="11"/>
  <c r="M235" i="11"/>
  <c r="N235" i="11"/>
  <c r="J236" i="11"/>
  <c r="N236" i="11"/>
  <c r="M236" i="11"/>
  <c r="J237" i="11"/>
  <c r="N237" i="11"/>
  <c r="M237" i="11"/>
  <c r="J238" i="11"/>
  <c r="N238" i="11"/>
  <c r="M238" i="11"/>
  <c r="J239" i="11"/>
  <c r="N239" i="11"/>
  <c r="M239" i="11"/>
  <c r="J240" i="11"/>
  <c r="N240" i="11"/>
  <c r="M240" i="11"/>
  <c r="J241" i="11"/>
  <c r="N241" i="11"/>
  <c r="M241" i="11"/>
  <c r="J242" i="11"/>
  <c r="N242" i="11"/>
  <c r="M242" i="11"/>
  <c r="J243" i="11"/>
  <c r="N243" i="11"/>
  <c r="M243" i="11"/>
  <c r="J244" i="11"/>
  <c r="N244" i="11"/>
  <c r="M244" i="11"/>
  <c r="J245" i="11"/>
  <c r="N245" i="11"/>
  <c r="M245" i="11"/>
  <c r="J246" i="11"/>
  <c r="N246" i="11"/>
  <c r="M246" i="11"/>
  <c r="J251" i="11"/>
  <c r="J252" i="11"/>
  <c r="K252" i="11"/>
  <c r="L252" i="11"/>
  <c r="M252" i="11"/>
  <c r="N25" i="11"/>
  <c r="K253" i="11"/>
  <c r="N26" i="11"/>
  <c r="N27" i="11"/>
  <c r="L254" i="11"/>
  <c r="J255" i="11"/>
  <c r="K255" i="11"/>
  <c r="L255" i="11"/>
  <c r="M255" i="11"/>
  <c r="N255" i="11"/>
  <c r="J256" i="11"/>
  <c r="N8" i="11"/>
  <c r="N256" i="11"/>
  <c r="M256" i="11"/>
  <c r="J257" i="11"/>
  <c r="N10" i="11"/>
  <c r="N257" i="11"/>
  <c r="M257" i="11"/>
  <c r="J258" i="11"/>
  <c r="N12" i="11"/>
  <c r="N258" i="11"/>
  <c r="M258" i="11"/>
  <c r="J259" i="11"/>
  <c r="N18" i="11"/>
  <c r="N259" i="11"/>
  <c r="M259" i="11"/>
  <c r="J260" i="11"/>
  <c r="N20" i="11"/>
  <c r="N260" i="11"/>
  <c r="M260" i="11"/>
  <c r="J261" i="11"/>
  <c r="N14" i="11"/>
  <c r="N261" i="11"/>
  <c r="M261" i="11"/>
  <c r="J262" i="11"/>
  <c r="N16" i="11"/>
  <c r="N262" i="11"/>
  <c r="M262" i="11"/>
  <c r="J263" i="11"/>
  <c r="N22" i="11"/>
  <c r="N263" i="11"/>
  <c r="M263" i="11"/>
  <c r="J264" i="11"/>
  <c r="N24" i="11"/>
  <c r="N264" i="11"/>
  <c r="M264" i="11"/>
  <c r="J265" i="11"/>
  <c r="N265" i="11"/>
  <c r="M265" i="11"/>
  <c r="J266" i="11"/>
  <c r="N266" i="11"/>
  <c r="M266" i="11"/>
  <c r="J271" i="11"/>
  <c r="J272" i="11"/>
  <c r="K272" i="11"/>
  <c r="L272" i="11"/>
  <c r="M272" i="11"/>
  <c r="K273" i="11"/>
  <c r="L274" i="11"/>
  <c r="J275" i="11"/>
  <c r="K275" i="11"/>
  <c r="L275" i="11"/>
  <c r="M275" i="11"/>
  <c r="N275" i="11"/>
  <c r="J276" i="11"/>
  <c r="N276" i="11"/>
  <c r="M276" i="11"/>
  <c r="J277" i="11"/>
  <c r="N277" i="11"/>
  <c r="M277" i="11"/>
  <c r="J278" i="11"/>
  <c r="N278" i="11"/>
  <c r="M278" i="11"/>
  <c r="J279" i="11"/>
  <c r="N279" i="11"/>
  <c r="M279" i="11"/>
  <c r="J280" i="11"/>
  <c r="N280" i="11"/>
  <c r="M280" i="11"/>
  <c r="J281" i="11"/>
  <c r="N281" i="11"/>
  <c r="M281" i="11"/>
  <c r="J282" i="11"/>
  <c r="N282" i="11"/>
  <c r="M282" i="11"/>
  <c r="J283" i="11"/>
  <c r="N283" i="11"/>
  <c r="M283" i="11"/>
  <c r="J284" i="11"/>
  <c r="N284" i="11"/>
  <c r="M284" i="11"/>
  <c r="J285" i="11"/>
  <c r="N285" i="11"/>
  <c r="M285" i="11"/>
  <c r="J286" i="11"/>
  <c r="N286" i="11"/>
  <c r="M286" i="11"/>
  <c r="J291" i="11"/>
  <c r="J292" i="11"/>
  <c r="K292" i="11"/>
  <c r="L292" i="11"/>
  <c r="M292" i="11"/>
  <c r="K293" i="11"/>
  <c r="L294" i="11"/>
  <c r="J295" i="11"/>
  <c r="K295" i="11"/>
  <c r="L295" i="11"/>
  <c r="M295" i="11"/>
  <c r="N295" i="11"/>
  <c r="J296" i="11"/>
  <c r="N296" i="11"/>
  <c r="M296" i="11"/>
  <c r="J297" i="11"/>
  <c r="N297" i="11"/>
  <c r="M297" i="11"/>
  <c r="J298" i="11"/>
  <c r="N298" i="11"/>
  <c r="M298" i="11"/>
  <c r="J299" i="11"/>
  <c r="N299" i="11"/>
  <c r="M299" i="11"/>
  <c r="J300" i="11"/>
  <c r="N300" i="11"/>
  <c r="M300" i="11"/>
  <c r="J301" i="11"/>
  <c r="N301" i="11"/>
  <c r="M301" i="11"/>
  <c r="J302" i="11"/>
  <c r="N302" i="11"/>
  <c r="M302" i="11"/>
  <c r="J303" i="11"/>
  <c r="N303" i="11"/>
  <c r="M303" i="11"/>
  <c r="J304" i="11"/>
  <c r="N304" i="11"/>
  <c r="M304" i="11"/>
  <c r="J305" i="11"/>
  <c r="N305" i="11"/>
  <c r="M305" i="11"/>
  <c r="J306" i="11"/>
  <c r="N306" i="11"/>
  <c r="M306" i="11"/>
  <c r="J311" i="11"/>
  <c r="J312" i="11"/>
  <c r="K312" i="11"/>
  <c r="L312" i="11"/>
  <c r="M312" i="11"/>
  <c r="K313" i="11"/>
  <c r="L314" i="11"/>
  <c r="J315" i="11"/>
  <c r="K315" i="11"/>
  <c r="L315" i="11"/>
  <c r="M315" i="11"/>
  <c r="N315" i="11"/>
  <c r="J316" i="11"/>
  <c r="N316" i="11"/>
  <c r="M316" i="11"/>
  <c r="J317" i="11"/>
  <c r="N317" i="11"/>
  <c r="M317" i="11"/>
  <c r="J318" i="11"/>
  <c r="N318" i="11"/>
  <c r="M318" i="11"/>
  <c r="J319" i="11"/>
  <c r="N319" i="11"/>
  <c r="M319" i="11"/>
  <c r="J320" i="11"/>
  <c r="N320" i="11"/>
  <c r="M320" i="11"/>
  <c r="J321" i="11"/>
  <c r="N321" i="11"/>
  <c r="M321" i="11"/>
  <c r="J322" i="11"/>
  <c r="N322" i="11"/>
  <c r="M322" i="11"/>
  <c r="J323" i="11"/>
  <c r="N323" i="11"/>
  <c r="M323" i="11"/>
  <c r="J324" i="11"/>
  <c r="N324" i="11"/>
  <c r="M324" i="11"/>
  <c r="J325" i="11"/>
  <c r="N325" i="11"/>
  <c r="M325" i="11"/>
  <c r="J326" i="11"/>
  <c r="N326" i="11"/>
  <c r="M326" i="11"/>
  <c r="J331" i="11"/>
  <c r="J332" i="11"/>
  <c r="K332" i="11"/>
  <c r="L332" i="11"/>
  <c r="M332" i="11"/>
  <c r="K333" i="11"/>
  <c r="L334" i="11"/>
  <c r="J335" i="11"/>
  <c r="K335" i="11"/>
  <c r="L335" i="11"/>
  <c r="M335" i="11"/>
  <c r="N335" i="11"/>
  <c r="J336" i="11"/>
  <c r="N336" i="11"/>
  <c r="M336" i="11"/>
  <c r="J337" i="11"/>
  <c r="N337" i="11"/>
  <c r="M337" i="11"/>
  <c r="J338" i="11"/>
  <c r="N338" i="11"/>
  <c r="M338" i="11"/>
  <c r="J339" i="11"/>
  <c r="N339" i="11"/>
  <c r="M339" i="11"/>
  <c r="J340" i="11"/>
  <c r="N340" i="11"/>
  <c r="M340" i="11"/>
  <c r="J341" i="11"/>
  <c r="N341" i="11"/>
  <c r="M341" i="11"/>
  <c r="J342" i="11"/>
  <c r="N342" i="11"/>
  <c r="M342" i="11"/>
  <c r="J343" i="11"/>
  <c r="N343" i="11"/>
  <c r="M343" i="11"/>
  <c r="J344" i="11"/>
  <c r="N344" i="11"/>
  <c r="M344" i="11"/>
  <c r="J345" i="11"/>
  <c r="N345" i="11"/>
  <c r="M345" i="11"/>
  <c r="J346" i="11"/>
  <c r="N346" i="11"/>
  <c r="M346" i="11"/>
  <c r="J351" i="11"/>
  <c r="J352" i="11"/>
  <c r="K352" i="11"/>
  <c r="L352" i="11"/>
  <c r="M352" i="11"/>
  <c r="K353" i="11"/>
  <c r="L354" i="11"/>
  <c r="J355" i="11"/>
  <c r="K355" i="11"/>
  <c r="L355" i="11"/>
  <c r="M355" i="11"/>
  <c r="N355" i="11"/>
  <c r="J356" i="11"/>
  <c r="N356" i="11"/>
  <c r="M356" i="11"/>
  <c r="J357" i="11"/>
  <c r="N357" i="11"/>
  <c r="M357" i="11"/>
  <c r="J358" i="11"/>
  <c r="N358" i="11"/>
  <c r="M358" i="11"/>
  <c r="J359" i="11"/>
  <c r="N359" i="11"/>
  <c r="M359" i="11"/>
  <c r="J360" i="11"/>
  <c r="N360" i="11"/>
  <c r="M360" i="11"/>
  <c r="J361" i="11"/>
  <c r="N361" i="11"/>
  <c r="M361" i="11"/>
  <c r="J362" i="11"/>
  <c r="N362" i="11"/>
  <c r="M362" i="11"/>
  <c r="J363" i="11"/>
  <c r="N363" i="11"/>
  <c r="M363" i="11"/>
  <c r="J364" i="11"/>
  <c r="N364" i="11"/>
  <c r="M364" i="11"/>
  <c r="J365" i="11"/>
  <c r="N365" i="11"/>
  <c r="M365" i="11"/>
  <c r="J366" i="11"/>
  <c r="N366" i="11"/>
  <c r="M366" i="11"/>
  <c r="J371" i="11"/>
  <c r="J372" i="11"/>
  <c r="K372" i="11"/>
  <c r="L372" i="11"/>
  <c r="M372" i="11"/>
  <c r="K373" i="11"/>
  <c r="L374" i="11"/>
  <c r="J375" i="11"/>
  <c r="K375" i="11"/>
  <c r="L375" i="11"/>
  <c r="M375" i="11"/>
  <c r="N375" i="11"/>
  <c r="J376" i="11"/>
  <c r="N376" i="11"/>
  <c r="M376" i="11"/>
  <c r="J377" i="11"/>
  <c r="N377" i="11"/>
  <c r="M377" i="11"/>
  <c r="J378" i="11"/>
  <c r="N378" i="11"/>
  <c r="M378" i="11"/>
  <c r="J379" i="11"/>
  <c r="N379" i="11"/>
  <c r="M379" i="11"/>
  <c r="J380" i="11"/>
  <c r="N380" i="11"/>
  <c r="M380" i="11"/>
  <c r="J381" i="11"/>
  <c r="N381" i="11"/>
  <c r="M381" i="11"/>
  <c r="J382" i="11"/>
  <c r="N382" i="11"/>
  <c r="M382" i="11"/>
  <c r="J383" i="11"/>
  <c r="N383" i="11"/>
  <c r="M383" i="11"/>
  <c r="J384" i="11"/>
  <c r="N384" i="11"/>
  <c r="M384" i="11"/>
  <c r="J385" i="11"/>
  <c r="N385" i="11"/>
  <c r="M385" i="11"/>
  <c r="J386" i="11"/>
  <c r="N386" i="11"/>
  <c r="M386" i="11"/>
  <c r="J391" i="11"/>
  <c r="J392" i="11"/>
  <c r="K392" i="11"/>
  <c r="L392" i="11"/>
  <c r="M392" i="11"/>
  <c r="O25" i="11"/>
  <c r="K393" i="11"/>
  <c r="O26" i="11"/>
  <c r="O27" i="11"/>
  <c r="L394" i="11"/>
  <c r="J395" i="11"/>
  <c r="K395" i="11"/>
  <c r="L395" i="11"/>
  <c r="M395" i="11"/>
  <c r="N395" i="11"/>
  <c r="J396" i="11"/>
  <c r="O10" i="11"/>
  <c r="N396" i="11"/>
  <c r="M396" i="11"/>
  <c r="J397" i="11"/>
  <c r="O12" i="11"/>
  <c r="N397" i="11"/>
  <c r="M397" i="11"/>
  <c r="J398" i="11"/>
  <c r="O18" i="11"/>
  <c r="N398" i="11"/>
  <c r="M398" i="11"/>
  <c r="J399" i="11"/>
  <c r="O20" i="11"/>
  <c r="N399" i="11"/>
  <c r="M399" i="11"/>
  <c r="J400" i="11"/>
  <c r="O14" i="11"/>
  <c r="N400" i="11"/>
  <c r="M400" i="11"/>
  <c r="J401" i="11"/>
  <c r="O16" i="11"/>
  <c r="N401" i="11"/>
  <c r="M401" i="11"/>
  <c r="J402" i="11"/>
  <c r="O22" i="11"/>
  <c r="N402" i="11"/>
  <c r="M402" i="11"/>
  <c r="J403" i="11"/>
  <c r="O24" i="11"/>
  <c r="N403" i="11"/>
  <c r="M403" i="11"/>
  <c r="J404" i="11"/>
  <c r="N404" i="11"/>
  <c r="M404" i="11"/>
  <c r="J405" i="11"/>
  <c r="N405" i="11"/>
  <c r="M405" i="11"/>
  <c r="J406" i="11"/>
  <c r="N406" i="11"/>
  <c r="M406" i="11"/>
  <c r="J411" i="11"/>
  <c r="J412" i="11"/>
  <c r="K412" i="11"/>
  <c r="L412" i="11"/>
  <c r="M412" i="11"/>
  <c r="K413" i="11"/>
  <c r="L414" i="11"/>
  <c r="J415" i="11"/>
  <c r="K415" i="11"/>
  <c r="L415" i="11"/>
  <c r="M415" i="11"/>
  <c r="N415" i="11"/>
  <c r="J416" i="11"/>
  <c r="N416" i="11"/>
  <c r="M416" i="11"/>
  <c r="J417" i="11"/>
  <c r="N417" i="11"/>
  <c r="M417" i="11"/>
  <c r="J418" i="11"/>
  <c r="N418" i="11"/>
  <c r="M418" i="11"/>
  <c r="J419" i="11"/>
  <c r="N419" i="11"/>
  <c r="M419" i="11"/>
  <c r="J420" i="11"/>
  <c r="N420" i="11"/>
  <c r="M420" i="11"/>
  <c r="J421" i="11"/>
  <c r="N421" i="11"/>
  <c r="M421" i="11"/>
  <c r="J422" i="11"/>
  <c r="N422" i="11"/>
  <c r="M422" i="11"/>
  <c r="J423" i="11"/>
  <c r="N423" i="11"/>
  <c r="M423" i="11"/>
  <c r="J424" i="11"/>
  <c r="N424" i="11"/>
  <c r="M424" i="11"/>
  <c r="J425" i="11"/>
  <c r="N425" i="11"/>
  <c r="M425" i="11"/>
  <c r="J426" i="11"/>
  <c r="N426" i="11"/>
  <c r="M426" i="11"/>
  <c r="J431" i="11"/>
  <c r="J432" i="11"/>
  <c r="K432" i="11"/>
  <c r="L432" i="11"/>
  <c r="M432" i="11"/>
  <c r="P25" i="11"/>
  <c r="K433" i="11"/>
  <c r="P26" i="11"/>
  <c r="P27" i="11"/>
  <c r="L434" i="11"/>
  <c r="J435" i="11"/>
  <c r="K435" i="11"/>
  <c r="L435" i="11"/>
  <c r="M435" i="11"/>
  <c r="N435" i="11"/>
  <c r="J436" i="11"/>
  <c r="P8" i="11"/>
  <c r="N436" i="11"/>
  <c r="M436" i="11"/>
  <c r="J437" i="11"/>
  <c r="P10" i="11"/>
  <c r="N437" i="11"/>
  <c r="M437" i="11"/>
  <c r="J438" i="11"/>
  <c r="P12" i="11"/>
  <c r="N438" i="11"/>
  <c r="M438" i="11"/>
  <c r="J439" i="11"/>
  <c r="P18" i="11"/>
  <c r="N439" i="11"/>
  <c r="M439" i="11"/>
  <c r="J440" i="11"/>
  <c r="P20" i="11"/>
  <c r="N440" i="11"/>
  <c r="M440" i="11"/>
  <c r="J441" i="11"/>
  <c r="P14" i="11"/>
  <c r="N441" i="11"/>
  <c r="M441" i="11"/>
  <c r="J442" i="11"/>
  <c r="P16" i="11"/>
  <c r="N442" i="11"/>
  <c r="M442" i="11"/>
  <c r="J443" i="11"/>
  <c r="P22" i="11"/>
  <c r="N443" i="11"/>
  <c r="M443" i="11"/>
  <c r="J444" i="11"/>
  <c r="P24" i="11"/>
  <c r="N444" i="11"/>
  <c r="M444" i="11"/>
  <c r="J445" i="11"/>
  <c r="N445" i="11"/>
  <c r="M445" i="11"/>
  <c r="J446" i="11"/>
  <c r="N446" i="11"/>
  <c r="M446" i="11"/>
  <c r="J451" i="11"/>
  <c r="J452" i="11"/>
  <c r="K452" i="11"/>
  <c r="L452" i="11"/>
  <c r="M452" i="11"/>
  <c r="K453" i="11"/>
  <c r="L454" i="11"/>
  <c r="J455" i="11"/>
  <c r="K455" i="11"/>
  <c r="L455" i="11"/>
  <c r="M455" i="11"/>
  <c r="N455" i="11"/>
  <c r="J456" i="11"/>
  <c r="N456" i="11"/>
  <c r="M456" i="11"/>
  <c r="J457" i="11"/>
  <c r="N457" i="11"/>
  <c r="M457" i="11"/>
  <c r="J458" i="11"/>
  <c r="N458" i="11"/>
  <c r="M458" i="11"/>
  <c r="J459" i="11"/>
  <c r="N459" i="11"/>
  <c r="M459" i="11"/>
  <c r="J460" i="11"/>
  <c r="N460" i="11"/>
  <c r="M460" i="11"/>
  <c r="J461" i="11"/>
  <c r="N461" i="11"/>
  <c r="M461" i="11"/>
  <c r="J462" i="11"/>
  <c r="N462" i="11"/>
  <c r="M462" i="11"/>
  <c r="J463" i="11"/>
  <c r="N463" i="11"/>
  <c r="M463" i="11"/>
  <c r="J464" i="11"/>
  <c r="N464" i="11"/>
  <c r="M464" i="11"/>
  <c r="J465" i="11"/>
  <c r="N465" i="11"/>
  <c r="M465" i="11"/>
  <c r="J466" i="11"/>
  <c r="N466" i="11"/>
  <c r="M466" i="11"/>
  <c r="J471" i="11"/>
  <c r="J472" i="11"/>
  <c r="K472" i="11"/>
  <c r="L472" i="11"/>
  <c r="M472" i="11"/>
  <c r="K473" i="11"/>
  <c r="L474" i="11"/>
  <c r="J475" i="11"/>
  <c r="K475" i="11"/>
  <c r="L475" i="11"/>
  <c r="M475" i="11"/>
  <c r="N475" i="11"/>
  <c r="J476" i="11"/>
  <c r="N476" i="11"/>
  <c r="M476" i="11"/>
  <c r="J477" i="11"/>
  <c r="N477" i="11"/>
  <c r="M477" i="11"/>
  <c r="J478" i="11"/>
  <c r="N478" i="11"/>
  <c r="M478" i="11"/>
  <c r="J479" i="11"/>
  <c r="N479" i="11"/>
  <c r="M479" i="11"/>
  <c r="J480" i="11"/>
  <c r="N480" i="11"/>
  <c r="M480" i="11"/>
  <c r="J481" i="11"/>
  <c r="N481" i="11"/>
  <c r="M481" i="11"/>
  <c r="J482" i="11"/>
  <c r="N482" i="11"/>
  <c r="M482" i="11"/>
  <c r="J483" i="11"/>
  <c r="N483" i="11"/>
  <c r="M483" i="11"/>
  <c r="J484" i="11"/>
  <c r="N484" i="11"/>
  <c r="M484" i="11"/>
  <c r="J485" i="11"/>
  <c r="N485" i="11"/>
  <c r="M485" i="11"/>
  <c r="J486" i="11"/>
  <c r="N486" i="11"/>
  <c r="M486" i="11"/>
  <c r="O9" i="12"/>
  <c r="O11" i="12"/>
  <c r="O15" i="12"/>
  <c r="O17" i="12"/>
  <c r="O13" i="12"/>
  <c r="O19" i="12"/>
  <c r="O21" i="12"/>
  <c r="L7" i="13"/>
  <c r="M7" i="13"/>
  <c r="M9" i="13"/>
  <c r="M11" i="13"/>
  <c r="M15" i="13"/>
  <c r="M13" i="13"/>
  <c r="M17" i="13"/>
  <c r="M19" i="13"/>
  <c r="G9" i="12"/>
  <c r="G11" i="12"/>
  <c r="G15" i="12"/>
  <c r="G17" i="12"/>
  <c r="G13" i="12"/>
  <c r="G19" i="12"/>
  <c r="G21" i="12"/>
  <c r="E7" i="13"/>
  <c r="E9" i="13"/>
  <c r="E11" i="13"/>
  <c r="E15" i="13"/>
  <c r="E13" i="13"/>
  <c r="E17" i="13"/>
  <c r="O21" i="11"/>
  <c r="O13" i="11"/>
  <c r="O17" i="11"/>
  <c r="O9" i="11"/>
  <c r="O23" i="11"/>
  <c r="O15" i="11"/>
  <c r="O19" i="11"/>
  <c r="O11" i="11"/>
  <c r="G9" i="13"/>
  <c r="G11" i="13"/>
  <c r="G15" i="13"/>
  <c r="G17" i="13"/>
  <c r="G19" i="13"/>
  <c r="G13" i="13"/>
  <c r="O9" i="13"/>
  <c r="O11" i="13"/>
  <c r="O15" i="13"/>
  <c r="O13" i="13"/>
  <c r="O17" i="13"/>
  <c r="O19" i="13"/>
  <c r="M23" i="11"/>
  <c r="M15" i="11"/>
  <c r="M19" i="11"/>
  <c r="M11" i="11"/>
  <c r="M7" i="11"/>
  <c r="E7" i="12"/>
  <c r="E9" i="12"/>
  <c r="E11" i="12"/>
  <c r="E15" i="12"/>
  <c r="E17" i="12"/>
  <c r="E13" i="12"/>
  <c r="E19" i="12"/>
  <c r="E21" i="12"/>
  <c r="E19" i="13"/>
  <c r="M7" i="12"/>
  <c r="M9" i="12"/>
  <c r="M11" i="12"/>
  <c r="M15" i="12"/>
  <c r="M17" i="12"/>
  <c r="M13" i="12"/>
  <c r="M19" i="12"/>
  <c r="M21" i="12"/>
  <c r="M21" i="11"/>
  <c r="M13" i="11"/>
  <c r="M17" i="11"/>
  <c r="M9" i="11"/>
  <c r="L15" i="13"/>
  <c r="J7" i="13"/>
  <c r="J9" i="13"/>
  <c r="J11" i="13"/>
  <c r="J15" i="13"/>
  <c r="J13" i="13"/>
  <c r="J17" i="13"/>
  <c r="J19" i="13"/>
  <c r="C7" i="13"/>
  <c r="P7" i="12"/>
  <c r="P9" i="12"/>
  <c r="P17" i="12"/>
  <c r="P13" i="12"/>
  <c r="F7" i="13"/>
  <c r="F11" i="13"/>
  <c r="F15" i="13"/>
  <c r="F13" i="13"/>
  <c r="F19" i="13"/>
  <c r="P7" i="13"/>
  <c r="P9" i="13"/>
  <c r="P11" i="13"/>
  <c r="P15" i="13"/>
  <c r="P13" i="13"/>
  <c r="P17" i="13"/>
  <c r="P19" i="13"/>
  <c r="C13" i="13"/>
  <c r="P23" i="11"/>
  <c r="P15" i="11"/>
  <c r="P19" i="11"/>
  <c r="P11" i="11"/>
  <c r="P7" i="11"/>
  <c r="H7" i="13"/>
  <c r="H9" i="13"/>
  <c r="H11" i="13"/>
  <c r="H15" i="13"/>
  <c r="H13" i="13"/>
  <c r="H17" i="13"/>
  <c r="H19" i="13"/>
  <c r="H7" i="12"/>
  <c r="H9" i="12"/>
  <c r="H11" i="12"/>
  <c r="H15" i="12"/>
  <c r="H17" i="12"/>
  <c r="H13" i="12"/>
  <c r="H19" i="12"/>
  <c r="H21" i="12"/>
  <c r="P11" i="12"/>
  <c r="P15" i="12"/>
  <c r="P19" i="12"/>
  <c r="P21" i="12"/>
  <c r="P21" i="11"/>
  <c r="P13" i="11"/>
  <c r="P17" i="11"/>
  <c r="P9" i="11"/>
  <c r="B9" i="12"/>
  <c r="B11" i="12"/>
  <c r="B19" i="12"/>
  <c r="N7" i="12"/>
  <c r="N11" i="12"/>
  <c r="N17" i="12"/>
  <c r="N21" i="12"/>
  <c r="C15" i="12"/>
  <c r="C7" i="12"/>
  <c r="C9" i="12"/>
  <c r="C11" i="12"/>
  <c r="C21" i="12"/>
  <c r="L7" i="12"/>
  <c r="L9" i="12"/>
  <c r="L11" i="12"/>
  <c r="L15" i="12"/>
  <c r="L17" i="12"/>
  <c r="L13" i="12"/>
  <c r="L19" i="12"/>
  <c r="L21" i="12"/>
  <c r="N15" i="12"/>
  <c r="D19" i="12"/>
  <c r="D11" i="12"/>
  <c r="L13" i="13"/>
  <c r="B17" i="12"/>
  <c r="N9" i="12"/>
  <c r="B7" i="12"/>
  <c r="B15" i="12"/>
  <c r="B13" i="12"/>
  <c r="B21" i="12"/>
  <c r="N13" i="12"/>
  <c r="C9" i="13"/>
  <c r="C17" i="13"/>
  <c r="L9" i="13"/>
  <c r="L17" i="13"/>
  <c r="C11" i="13"/>
  <c r="C19" i="13"/>
  <c r="L11" i="13"/>
  <c r="L19" i="13"/>
  <c r="C17" i="12"/>
  <c r="C13" i="12"/>
  <c r="C19" i="12"/>
  <c r="J7" i="12"/>
  <c r="J9" i="12"/>
  <c r="J11" i="12"/>
  <c r="J17" i="12"/>
  <c r="J13" i="12"/>
  <c r="J19" i="12"/>
  <c r="J21" i="12"/>
  <c r="K7" i="12"/>
  <c r="K11" i="12"/>
  <c r="K19" i="12"/>
  <c r="K21" i="12"/>
  <c r="F7" i="12"/>
  <c r="F9" i="12"/>
  <c r="F11" i="12"/>
  <c r="F15" i="12"/>
  <c r="F13" i="12"/>
  <c r="F19" i="12"/>
  <c r="F21" i="12"/>
  <c r="F17" i="12"/>
  <c r="N9" i="13"/>
  <c r="N13" i="13"/>
  <c r="K17" i="13"/>
  <c r="B13" i="13"/>
  <c r="B11" i="13"/>
  <c r="B15" i="13"/>
  <c r="N11" i="13"/>
  <c r="K9" i="13"/>
  <c r="K11" i="13"/>
  <c r="K13" i="13"/>
  <c r="N15" i="13"/>
  <c r="N17" i="13"/>
  <c r="B19" i="13"/>
  <c r="B7" i="13"/>
  <c r="N19" i="13"/>
  <c r="N7" i="13"/>
  <c r="D19" i="13"/>
  <c r="K19" i="13"/>
  <c r="D13" i="13"/>
  <c r="D7" i="13"/>
  <c r="K15" i="13"/>
  <c r="D9" i="13"/>
  <c r="K7" i="13"/>
  <c r="D17" i="13"/>
  <c r="D11" i="13"/>
  <c r="D15" i="13"/>
  <c r="F17" i="13"/>
  <c r="B17" i="13"/>
  <c r="C15" i="13"/>
  <c r="F9" i="13"/>
  <c r="B9" i="13"/>
  <c r="K9" i="12"/>
  <c r="D7" i="12"/>
  <c r="D9" i="12"/>
  <c r="D15" i="12"/>
  <c r="D17" i="12"/>
  <c r="D13" i="12"/>
  <c r="K17" i="12"/>
  <c r="D21" i="12"/>
  <c r="K13" i="12"/>
  <c r="K15" i="12"/>
  <c r="J15" i="12"/>
  <c r="N19" i="12"/>
  <c r="N11" i="11"/>
  <c r="J17" i="11"/>
  <c r="J9" i="11"/>
  <c r="L17" i="11"/>
  <c r="K21" i="11"/>
  <c r="K19" i="11"/>
  <c r="J7" i="11"/>
  <c r="N7" i="11"/>
  <c r="J15" i="11"/>
  <c r="K9" i="11"/>
  <c r="N17" i="11"/>
  <c r="K23" i="11"/>
  <c r="J23" i="11"/>
  <c r="J13" i="11"/>
  <c r="K11" i="11"/>
  <c r="J21" i="11"/>
  <c r="N9" i="11"/>
  <c r="L21" i="11"/>
  <c r="L13" i="11"/>
  <c r="L23" i="11"/>
  <c r="L9" i="11"/>
  <c r="K13" i="11"/>
  <c r="K7" i="11"/>
  <c r="J19" i="11"/>
  <c r="N15" i="11"/>
  <c r="K17" i="11"/>
  <c r="N13" i="11"/>
  <c r="L19" i="11"/>
  <c r="J11" i="11"/>
  <c r="N21" i="11"/>
  <c r="N23" i="11"/>
  <c r="L7" i="11"/>
  <c r="L15" i="11"/>
  <c r="L11" i="11"/>
  <c r="K15" i="11"/>
  <c r="N19" i="11"/>
  <c r="F486" i="11"/>
  <c r="E486" i="11"/>
  <c r="B486" i="11"/>
  <c r="F485" i="11"/>
  <c r="E485" i="11"/>
  <c r="B485" i="11"/>
  <c r="F484" i="11"/>
  <c r="E484" i="11"/>
  <c r="B484" i="11"/>
  <c r="F483" i="11"/>
  <c r="E483" i="11"/>
  <c r="B483" i="11"/>
  <c r="F482" i="11"/>
  <c r="E482" i="11"/>
  <c r="B482" i="11"/>
  <c r="F481" i="11"/>
  <c r="E481" i="11"/>
  <c r="B481" i="11"/>
  <c r="F480" i="11"/>
  <c r="E480" i="11"/>
  <c r="B480" i="11"/>
  <c r="F479" i="11"/>
  <c r="E479" i="11"/>
  <c r="B479" i="11"/>
  <c r="F478" i="11"/>
  <c r="E478" i="11"/>
  <c r="B478" i="11"/>
  <c r="F477" i="11"/>
  <c r="E477" i="11"/>
  <c r="B477" i="11"/>
  <c r="F476" i="11"/>
  <c r="E476" i="11"/>
  <c r="B476" i="11"/>
  <c r="F475" i="11"/>
  <c r="E475" i="11"/>
  <c r="D475" i="11"/>
  <c r="C475" i="11"/>
  <c r="B475" i="11"/>
  <c r="D474" i="11"/>
  <c r="C473" i="11"/>
  <c r="E472" i="11"/>
  <c r="D472" i="11"/>
  <c r="C472" i="11"/>
  <c r="B472" i="11"/>
  <c r="B471" i="11"/>
  <c r="F466" i="11"/>
  <c r="E466" i="11"/>
  <c r="B466" i="11"/>
  <c r="F465" i="11"/>
  <c r="E465" i="11"/>
  <c r="B465" i="11"/>
  <c r="F464" i="11"/>
  <c r="E464" i="11"/>
  <c r="B464" i="11"/>
  <c r="F463" i="11"/>
  <c r="E463" i="11"/>
  <c r="B463" i="11"/>
  <c r="F462" i="11"/>
  <c r="E462" i="11"/>
  <c r="B462" i="11"/>
  <c r="F461" i="11"/>
  <c r="E461" i="11"/>
  <c r="B461" i="11"/>
  <c r="F460" i="11"/>
  <c r="E460" i="11"/>
  <c r="B460" i="11"/>
  <c r="F459" i="11"/>
  <c r="E459" i="11"/>
  <c r="B459" i="11"/>
  <c r="F458" i="11"/>
  <c r="E458" i="11"/>
  <c r="B458" i="11"/>
  <c r="F457" i="11"/>
  <c r="E457" i="11"/>
  <c r="B457" i="11"/>
  <c r="F456" i="11"/>
  <c r="E456" i="11"/>
  <c r="B456" i="11"/>
  <c r="F455" i="11"/>
  <c r="E455" i="11"/>
  <c r="D455" i="11"/>
  <c r="C455" i="11"/>
  <c r="B455" i="11"/>
  <c r="D454" i="11"/>
  <c r="C453" i="11"/>
  <c r="E452" i="11"/>
  <c r="D452" i="11"/>
  <c r="C452" i="11"/>
  <c r="B452" i="11"/>
  <c r="B451" i="11"/>
  <c r="F446" i="11"/>
  <c r="E446" i="11"/>
  <c r="B446" i="11"/>
  <c r="F445" i="11"/>
  <c r="E445" i="11"/>
  <c r="B445" i="11"/>
  <c r="F444" i="11"/>
  <c r="E444" i="11"/>
  <c r="H24" i="11"/>
  <c r="B444" i="11"/>
  <c r="F443" i="11"/>
  <c r="E443" i="11"/>
  <c r="H22" i="11"/>
  <c r="B443" i="11"/>
  <c r="F442" i="11"/>
  <c r="E442" i="11"/>
  <c r="H16" i="11"/>
  <c r="B442" i="11"/>
  <c r="F441" i="11"/>
  <c r="E441" i="11"/>
  <c r="H14" i="11"/>
  <c r="B441" i="11"/>
  <c r="F440" i="11"/>
  <c r="E440" i="11"/>
  <c r="H20" i="11"/>
  <c r="B440" i="11"/>
  <c r="F439" i="11"/>
  <c r="E439" i="11"/>
  <c r="H18" i="11"/>
  <c r="B439" i="11"/>
  <c r="F438" i="11"/>
  <c r="E438" i="11"/>
  <c r="H12" i="11"/>
  <c r="B438" i="11"/>
  <c r="F437" i="11"/>
  <c r="E437" i="11"/>
  <c r="H10" i="11"/>
  <c r="B437" i="11"/>
  <c r="F436" i="11"/>
  <c r="E436" i="11"/>
  <c r="H8" i="11"/>
  <c r="B436" i="11"/>
  <c r="F435" i="11"/>
  <c r="E435" i="11"/>
  <c r="D435" i="11"/>
  <c r="C435" i="11"/>
  <c r="B435" i="11"/>
  <c r="D434" i="11"/>
  <c r="H27" i="11"/>
  <c r="C433" i="11"/>
  <c r="H26" i="11"/>
  <c r="H25" i="11"/>
  <c r="E432" i="11"/>
  <c r="D432" i="11"/>
  <c r="C432" i="11"/>
  <c r="B432" i="11"/>
  <c r="B431" i="11"/>
  <c r="F426" i="11"/>
  <c r="E426" i="11"/>
  <c r="B426" i="11"/>
  <c r="F425" i="11"/>
  <c r="E425" i="11"/>
  <c r="B425" i="11"/>
  <c r="F424" i="11"/>
  <c r="E424" i="11"/>
  <c r="B424" i="11"/>
  <c r="F423" i="11"/>
  <c r="E423" i="11"/>
  <c r="B423" i="11"/>
  <c r="F422" i="11"/>
  <c r="E422" i="11"/>
  <c r="B422" i="11"/>
  <c r="F421" i="11"/>
  <c r="E421" i="11"/>
  <c r="B421" i="11"/>
  <c r="F420" i="11"/>
  <c r="E420" i="11"/>
  <c r="B420" i="11"/>
  <c r="F419" i="11"/>
  <c r="E419" i="11"/>
  <c r="B419" i="11"/>
  <c r="F418" i="11"/>
  <c r="E418" i="11"/>
  <c r="B418" i="11"/>
  <c r="F417" i="11"/>
  <c r="E417" i="11"/>
  <c r="B417" i="11"/>
  <c r="F416" i="11"/>
  <c r="E416" i="11"/>
  <c r="B416" i="11"/>
  <c r="F415" i="11"/>
  <c r="E415" i="11"/>
  <c r="D415" i="11"/>
  <c r="C415" i="11"/>
  <c r="B415" i="11"/>
  <c r="D414" i="11"/>
  <c r="C413" i="11"/>
  <c r="E412" i="11"/>
  <c r="D412" i="11"/>
  <c r="C412" i="11"/>
  <c r="B412" i="11"/>
  <c r="B411" i="11"/>
  <c r="F406" i="11"/>
  <c r="E406" i="11"/>
  <c r="B406" i="11"/>
  <c r="F405" i="11"/>
  <c r="E405" i="11"/>
  <c r="B405" i="11"/>
  <c r="F404" i="11"/>
  <c r="E404" i="11"/>
  <c r="B404" i="11"/>
  <c r="F403" i="11"/>
  <c r="E403" i="11"/>
  <c r="G24" i="11"/>
  <c r="B403" i="11"/>
  <c r="F402" i="11"/>
  <c r="E402" i="11"/>
  <c r="G22" i="11"/>
  <c r="B402" i="11"/>
  <c r="F401" i="11"/>
  <c r="E401" i="11"/>
  <c r="G16" i="11"/>
  <c r="B401" i="11"/>
  <c r="F400" i="11"/>
  <c r="E400" i="11"/>
  <c r="G14" i="11"/>
  <c r="B400" i="11"/>
  <c r="F399" i="11"/>
  <c r="E399" i="11"/>
  <c r="G20" i="11"/>
  <c r="B399" i="11"/>
  <c r="F398" i="11"/>
  <c r="E398" i="11"/>
  <c r="G18" i="11"/>
  <c r="B398" i="11"/>
  <c r="F397" i="11"/>
  <c r="E397" i="11"/>
  <c r="G12" i="11"/>
  <c r="B397" i="11"/>
  <c r="F396" i="11"/>
  <c r="E396" i="11"/>
  <c r="G10" i="11"/>
  <c r="B396" i="11"/>
  <c r="F395" i="11"/>
  <c r="E395" i="11"/>
  <c r="D395" i="11"/>
  <c r="C395" i="11"/>
  <c r="B395" i="11"/>
  <c r="D394" i="11"/>
  <c r="G27" i="11"/>
  <c r="C393" i="11"/>
  <c r="G26" i="11"/>
  <c r="G25" i="11"/>
  <c r="E392" i="11"/>
  <c r="D392" i="11"/>
  <c r="C392" i="11"/>
  <c r="B392" i="11"/>
  <c r="B391" i="11"/>
  <c r="F386" i="11"/>
  <c r="E386" i="11"/>
  <c r="B386" i="11"/>
  <c r="F385" i="11"/>
  <c r="E385" i="11"/>
  <c r="B385" i="11"/>
  <c r="F384" i="11"/>
  <c r="E384" i="11"/>
  <c r="B384" i="11"/>
  <c r="F383" i="11"/>
  <c r="E383" i="11"/>
  <c r="B383" i="11"/>
  <c r="F382" i="11"/>
  <c r="E382" i="11"/>
  <c r="B382" i="11"/>
  <c r="F381" i="11"/>
  <c r="E381" i="11"/>
  <c r="B381" i="11"/>
  <c r="F380" i="11"/>
  <c r="E380" i="11"/>
  <c r="B380" i="11"/>
  <c r="F379" i="11"/>
  <c r="E379" i="11"/>
  <c r="B379" i="11"/>
  <c r="F378" i="11"/>
  <c r="E378" i="11"/>
  <c r="B378" i="11"/>
  <c r="F377" i="11"/>
  <c r="E377" i="11"/>
  <c r="B377" i="11"/>
  <c r="F376" i="11"/>
  <c r="E376" i="11"/>
  <c r="B376" i="11"/>
  <c r="F375" i="11"/>
  <c r="E375" i="11"/>
  <c r="D375" i="11"/>
  <c r="C375" i="11"/>
  <c r="B375" i="11"/>
  <c r="D374" i="11"/>
  <c r="C373" i="11"/>
  <c r="E372" i="11"/>
  <c r="D372" i="11"/>
  <c r="C372" i="11"/>
  <c r="B372" i="11"/>
  <c r="B371" i="11"/>
  <c r="F366" i="11"/>
  <c r="E366" i="11"/>
  <c r="B366" i="11"/>
  <c r="F365" i="11"/>
  <c r="E365" i="11"/>
  <c r="B365" i="11"/>
  <c r="F364" i="11"/>
  <c r="E364" i="11"/>
  <c r="B364" i="11"/>
  <c r="F363" i="11"/>
  <c r="E363" i="11"/>
  <c r="B363" i="11"/>
  <c r="F362" i="11"/>
  <c r="E362" i="11"/>
  <c r="B362" i="11"/>
  <c r="F361" i="11"/>
  <c r="E361" i="11"/>
  <c r="B361" i="11"/>
  <c r="F360" i="11"/>
  <c r="E360" i="11"/>
  <c r="B360" i="11"/>
  <c r="F359" i="11"/>
  <c r="E359" i="11"/>
  <c r="B359" i="11"/>
  <c r="F358" i="11"/>
  <c r="E358" i="11"/>
  <c r="B358" i="11"/>
  <c r="F357" i="11"/>
  <c r="E357" i="11"/>
  <c r="B357" i="11"/>
  <c r="F356" i="11"/>
  <c r="E356" i="11"/>
  <c r="B356" i="11"/>
  <c r="F355" i="11"/>
  <c r="E355" i="11"/>
  <c r="D355" i="11"/>
  <c r="C355" i="11"/>
  <c r="B355" i="11"/>
  <c r="D354" i="11"/>
  <c r="C353" i="11"/>
  <c r="E352" i="11"/>
  <c r="D352" i="11"/>
  <c r="C352" i="11"/>
  <c r="B352" i="11"/>
  <c r="B351" i="11"/>
  <c r="F346" i="11"/>
  <c r="E346" i="11"/>
  <c r="B346" i="11"/>
  <c r="F345" i="11"/>
  <c r="E345" i="11"/>
  <c r="B345" i="11"/>
  <c r="F344" i="11"/>
  <c r="E344" i="11"/>
  <c r="B344" i="11"/>
  <c r="F343" i="11"/>
  <c r="E343" i="11"/>
  <c r="B343" i="11"/>
  <c r="F342" i="11"/>
  <c r="E342" i="11"/>
  <c r="B342" i="11"/>
  <c r="F341" i="11"/>
  <c r="E341" i="11"/>
  <c r="B341" i="11"/>
  <c r="F340" i="11"/>
  <c r="E340" i="11"/>
  <c r="B340" i="11"/>
  <c r="F339" i="11"/>
  <c r="E339" i="11"/>
  <c r="B339" i="11"/>
  <c r="F338" i="11"/>
  <c r="E338" i="11"/>
  <c r="B338" i="11"/>
  <c r="F337" i="11"/>
  <c r="E337" i="11"/>
  <c r="B337" i="11"/>
  <c r="F336" i="11"/>
  <c r="E336" i="11"/>
  <c r="B336" i="11"/>
  <c r="F335" i="11"/>
  <c r="E335" i="11"/>
  <c r="D335" i="11"/>
  <c r="C335" i="11"/>
  <c r="B335" i="11"/>
  <c r="D334" i="11"/>
  <c r="C333" i="11"/>
  <c r="E332" i="11"/>
  <c r="D332" i="11"/>
  <c r="C332" i="11"/>
  <c r="B332" i="11"/>
  <c r="B331" i="11"/>
  <c r="F326" i="11"/>
  <c r="E326" i="11"/>
  <c r="B326" i="11"/>
  <c r="F325" i="11"/>
  <c r="E325" i="11"/>
  <c r="B325" i="11"/>
  <c r="F324" i="11"/>
  <c r="E324" i="11"/>
  <c r="B324" i="11"/>
  <c r="F323" i="11"/>
  <c r="E323" i="11"/>
  <c r="B323" i="11"/>
  <c r="F322" i="11"/>
  <c r="E322" i="11"/>
  <c r="B322" i="11"/>
  <c r="F321" i="11"/>
  <c r="E321" i="11"/>
  <c r="B321" i="11"/>
  <c r="F320" i="11"/>
  <c r="E320" i="11"/>
  <c r="B320" i="11"/>
  <c r="F319" i="11"/>
  <c r="E319" i="11"/>
  <c r="B319" i="11"/>
  <c r="F318" i="11"/>
  <c r="E318" i="11"/>
  <c r="B318" i="11"/>
  <c r="F317" i="11"/>
  <c r="E317" i="11"/>
  <c r="B317" i="11"/>
  <c r="F316" i="11"/>
  <c r="E316" i="11"/>
  <c r="B316" i="11"/>
  <c r="F315" i="11"/>
  <c r="E315" i="11"/>
  <c r="D315" i="11"/>
  <c r="C315" i="11"/>
  <c r="B315" i="11"/>
  <c r="D314" i="11"/>
  <c r="C313" i="11"/>
  <c r="E312" i="11"/>
  <c r="D312" i="11"/>
  <c r="C312" i="11"/>
  <c r="B312" i="11"/>
  <c r="B311" i="11"/>
  <c r="F306" i="11"/>
  <c r="E306" i="11"/>
  <c r="B306" i="11"/>
  <c r="F305" i="11"/>
  <c r="E305" i="11"/>
  <c r="B305" i="11"/>
  <c r="F304" i="11"/>
  <c r="E304" i="11"/>
  <c r="B304" i="11"/>
  <c r="F303" i="11"/>
  <c r="E303" i="11"/>
  <c r="B303" i="11"/>
  <c r="F302" i="11"/>
  <c r="E302" i="11"/>
  <c r="B302" i="11"/>
  <c r="F301" i="11"/>
  <c r="E301" i="11"/>
  <c r="B301" i="11"/>
  <c r="F300" i="11"/>
  <c r="E300" i="11"/>
  <c r="B300" i="11"/>
  <c r="F299" i="11"/>
  <c r="E299" i="11"/>
  <c r="B299" i="11"/>
  <c r="F298" i="11"/>
  <c r="E298" i="11"/>
  <c r="B298" i="11"/>
  <c r="F297" i="11"/>
  <c r="E297" i="11"/>
  <c r="B297" i="11"/>
  <c r="F296" i="11"/>
  <c r="E296" i="11"/>
  <c r="B296" i="11"/>
  <c r="F295" i="11"/>
  <c r="E295" i="11"/>
  <c r="D295" i="11"/>
  <c r="C295" i="11"/>
  <c r="B295" i="11"/>
  <c r="D294" i="11"/>
  <c r="C293" i="11"/>
  <c r="E292" i="11"/>
  <c r="D292" i="11"/>
  <c r="C292" i="11"/>
  <c r="B292" i="11"/>
  <c r="B291" i="11"/>
  <c r="F286" i="11"/>
  <c r="E286" i="11"/>
  <c r="B286" i="11"/>
  <c r="F285" i="11"/>
  <c r="E285" i="11"/>
  <c r="B285" i="11"/>
  <c r="F284" i="11"/>
  <c r="E284" i="11"/>
  <c r="B284" i="11"/>
  <c r="F283" i="11"/>
  <c r="E283" i="11"/>
  <c r="B283" i="11"/>
  <c r="F282" i="11"/>
  <c r="E282" i="11"/>
  <c r="B282" i="11"/>
  <c r="F281" i="11"/>
  <c r="E281" i="11"/>
  <c r="B281" i="11"/>
  <c r="F280" i="11"/>
  <c r="E280" i="11"/>
  <c r="B280" i="11"/>
  <c r="F279" i="11"/>
  <c r="E279" i="11"/>
  <c r="B279" i="11"/>
  <c r="F278" i="11"/>
  <c r="E278" i="11"/>
  <c r="B278" i="11"/>
  <c r="F277" i="11"/>
  <c r="E277" i="11"/>
  <c r="B277" i="11"/>
  <c r="F276" i="11"/>
  <c r="E276" i="11"/>
  <c r="B276" i="11"/>
  <c r="F275" i="11"/>
  <c r="E275" i="11"/>
  <c r="D275" i="11"/>
  <c r="C275" i="11"/>
  <c r="B275" i="11"/>
  <c r="D274" i="11"/>
  <c r="C273" i="11"/>
  <c r="E272" i="11"/>
  <c r="D272" i="11"/>
  <c r="C272" i="11"/>
  <c r="B272" i="11"/>
  <c r="B271" i="11"/>
  <c r="F266" i="11"/>
  <c r="E266" i="11"/>
  <c r="B266" i="11"/>
  <c r="F265" i="11"/>
  <c r="E265" i="11"/>
  <c r="B265" i="11"/>
  <c r="F264" i="11"/>
  <c r="E264" i="11"/>
  <c r="F24" i="11"/>
  <c r="B264" i="11"/>
  <c r="F263" i="11"/>
  <c r="E263" i="11"/>
  <c r="F22" i="11"/>
  <c r="B263" i="11"/>
  <c r="F262" i="11"/>
  <c r="E262" i="11"/>
  <c r="F16" i="11"/>
  <c r="B262" i="11"/>
  <c r="F261" i="11"/>
  <c r="E261" i="11"/>
  <c r="F14" i="11"/>
  <c r="B261" i="11"/>
  <c r="F260" i="11"/>
  <c r="E260" i="11"/>
  <c r="F20" i="11"/>
  <c r="B260" i="11"/>
  <c r="F259" i="11"/>
  <c r="E259" i="11"/>
  <c r="F18" i="11"/>
  <c r="B259" i="11"/>
  <c r="F258" i="11"/>
  <c r="E258" i="11"/>
  <c r="F12" i="11"/>
  <c r="B258" i="11"/>
  <c r="F257" i="11"/>
  <c r="E257" i="11"/>
  <c r="F10" i="11"/>
  <c r="B257" i="11"/>
  <c r="F256" i="11"/>
  <c r="E256" i="11"/>
  <c r="F8" i="11"/>
  <c r="B256" i="11"/>
  <c r="F255" i="11"/>
  <c r="E255" i="11"/>
  <c r="D255" i="11"/>
  <c r="C255" i="11"/>
  <c r="B255" i="11"/>
  <c r="D254" i="11"/>
  <c r="F27" i="11"/>
  <c r="C253" i="11"/>
  <c r="F26" i="11"/>
  <c r="F25" i="11"/>
  <c r="E252" i="11"/>
  <c r="D252" i="11"/>
  <c r="C252" i="11"/>
  <c r="B252" i="11"/>
  <c r="B251" i="11"/>
  <c r="F246" i="11"/>
  <c r="E246" i="11"/>
  <c r="B246" i="11"/>
  <c r="F245" i="11"/>
  <c r="E245" i="11"/>
  <c r="B245" i="11"/>
  <c r="F244" i="11"/>
  <c r="E244" i="11"/>
  <c r="B244" i="11"/>
  <c r="F243" i="11"/>
  <c r="E243" i="11"/>
  <c r="B243" i="11"/>
  <c r="F242" i="11"/>
  <c r="E242" i="11"/>
  <c r="B242" i="11"/>
  <c r="F241" i="11"/>
  <c r="E241" i="11"/>
  <c r="B241" i="11"/>
  <c r="F240" i="11"/>
  <c r="E240" i="11"/>
  <c r="B240" i="11"/>
  <c r="F239" i="11"/>
  <c r="E239" i="11"/>
  <c r="B239" i="11"/>
  <c r="F238" i="11"/>
  <c r="E238" i="11"/>
  <c r="B238" i="11"/>
  <c r="F237" i="11"/>
  <c r="E237" i="11"/>
  <c r="B237" i="11"/>
  <c r="F236" i="11"/>
  <c r="E236" i="11"/>
  <c r="B236" i="11"/>
  <c r="F235" i="11"/>
  <c r="E235" i="11"/>
  <c r="D235" i="11"/>
  <c r="C235" i="11"/>
  <c r="B235" i="11"/>
  <c r="D234" i="11"/>
  <c r="C233" i="11"/>
  <c r="E232" i="11"/>
  <c r="D232" i="11"/>
  <c r="C232" i="11"/>
  <c r="B232" i="11"/>
  <c r="B231" i="11"/>
  <c r="F226" i="11"/>
  <c r="E226" i="11"/>
  <c r="B226" i="11"/>
  <c r="F225" i="11"/>
  <c r="E225" i="11"/>
  <c r="B225" i="11"/>
  <c r="F224" i="11"/>
  <c r="E224" i="11"/>
  <c r="E24" i="11"/>
  <c r="B224" i="11"/>
  <c r="F223" i="11"/>
  <c r="E223" i="11"/>
  <c r="E22" i="11"/>
  <c r="B223" i="11"/>
  <c r="F222" i="11"/>
  <c r="E222" i="11"/>
  <c r="E16" i="11"/>
  <c r="B222" i="11"/>
  <c r="F221" i="11"/>
  <c r="E221" i="11"/>
  <c r="E14" i="11"/>
  <c r="B221" i="11"/>
  <c r="F220" i="11"/>
  <c r="E220" i="11"/>
  <c r="E20" i="11"/>
  <c r="B220" i="11"/>
  <c r="F219" i="11"/>
  <c r="E219" i="11"/>
  <c r="E18" i="11"/>
  <c r="B219" i="11"/>
  <c r="F218" i="11"/>
  <c r="E218" i="11"/>
  <c r="E12" i="11"/>
  <c r="B218" i="11"/>
  <c r="F217" i="11"/>
  <c r="E217" i="11"/>
  <c r="E10" i="11"/>
  <c r="B217" i="11"/>
  <c r="F216" i="11"/>
  <c r="E216" i="11"/>
  <c r="E8" i="11"/>
  <c r="B216" i="11"/>
  <c r="F215" i="11"/>
  <c r="E215" i="11"/>
  <c r="D215" i="11"/>
  <c r="C215" i="11"/>
  <c r="B215" i="11"/>
  <c r="D214" i="11"/>
  <c r="E27" i="11"/>
  <c r="C213" i="11"/>
  <c r="E26" i="11"/>
  <c r="E25" i="11"/>
  <c r="E212" i="11"/>
  <c r="D212" i="11"/>
  <c r="C212" i="11"/>
  <c r="B212" i="11"/>
  <c r="B211" i="11"/>
  <c r="F206" i="11"/>
  <c r="E206" i="11"/>
  <c r="B206" i="11"/>
  <c r="F205" i="11"/>
  <c r="E205" i="11"/>
  <c r="B205" i="11"/>
  <c r="F204" i="11"/>
  <c r="E204" i="11"/>
  <c r="B204" i="11"/>
  <c r="F203" i="11"/>
  <c r="E203" i="11"/>
  <c r="B203" i="11"/>
  <c r="F202" i="11"/>
  <c r="E202" i="11"/>
  <c r="B202" i="11"/>
  <c r="F201" i="11"/>
  <c r="E201" i="11"/>
  <c r="B201" i="11"/>
  <c r="F200" i="11"/>
  <c r="E200" i="11"/>
  <c r="B200" i="11"/>
  <c r="F199" i="11"/>
  <c r="E199" i="11"/>
  <c r="B199" i="11"/>
  <c r="F198" i="11"/>
  <c r="E198" i="11"/>
  <c r="B198" i="11"/>
  <c r="F197" i="11"/>
  <c r="E197" i="11"/>
  <c r="B197" i="11"/>
  <c r="F196" i="11"/>
  <c r="E196" i="11"/>
  <c r="B196" i="11"/>
  <c r="F195" i="11"/>
  <c r="E195" i="11"/>
  <c r="D195" i="11"/>
  <c r="C195" i="11"/>
  <c r="B195" i="11"/>
  <c r="D194" i="11"/>
  <c r="C193" i="11"/>
  <c r="E192" i="11"/>
  <c r="D192" i="11"/>
  <c r="C192" i="11"/>
  <c r="B192" i="11"/>
  <c r="B191" i="11"/>
  <c r="F186" i="11"/>
  <c r="E186" i="11"/>
  <c r="B186" i="11"/>
  <c r="F185" i="11"/>
  <c r="E185" i="11"/>
  <c r="B185" i="11"/>
  <c r="F184" i="11"/>
  <c r="E184" i="11"/>
  <c r="B184" i="11"/>
  <c r="F183" i="11"/>
  <c r="E183" i="11"/>
  <c r="B183" i="11"/>
  <c r="F182" i="11"/>
  <c r="E182" i="11"/>
  <c r="B182" i="11"/>
  <c r="F181" i="11"/>
  <c r="E181" i="11"/>
  <c r="B181" i="11"/>
  <c r="F180" i="11"/>
  <c r="E180" i="11"/>
  <c r="B180" i="11"/>
  <c r="F179" i="11"/>
  <c r="E179" i="11"/>
  <c r="B179" i="11"/>
  <c r="F178" i="11"/>
  <c r="E178" i="11"/>
  <c r="B178" i="11"/>
  <c r="F177" i="11"/>
  <c r="E177" i="11"/>
  <c r="B177" i="11"/>
  <c r="F176" i="11"/>
  <c r="E176" i="11"/>
  <c r="B176" i="11"/>
  <c r="F175" i="11"/>
  <c r="E175" i="11"/>
  <c r="D175" i="11"/>
  <c r="C175" i="11"/>
  <c r="B175" i="11"/>
  <c r="D174" i="11"/>
  <c r="C173" i="11"/>
  <c r="E172" i="11"/>
  <c r="D172" i="11"/>
  <c r="C172" i="11"/>
  <c r="B172" i="11"/>
  <c r="B171" i="11"/>
  <c r="F166" i="11"/>
  <c r="E166" i="11"/>
  <c r="B166" i="11"/>
  <c r="F165" i="11"/>
  <c r="E165" i="11"/>
  <c r="B165" i="11"/>
  <c r="F164" i="11"/>
  <c r="E164" i="11"/>
  <c r="D24" i="11"/>
  <c r="B164" i="11"/>
  <c r="F163" i="11"/>
  <c r="E163" i="11"/>
  <c r="D22" i="11"/>
  <c r="B163" i="11"/>
  <c r="F162" i="11"/>
  <c r="E162" i="11"/>
  <c r="D16" i="11"/>
  <c r="B162" i="11"/>
  <c r="F161" i="11"/>
  <c r="E161" i="11"/>
  <c r="D14" i="11"/>
  <c r="B161" i="11"/>
  <c r="F160" i="11"/>
  <c r="E160" i="11"/>
  <c r="D20" i="11"/>
  <c r="B160" i="11"/>
  <c r="F159" i="11"/>
  <c r="E159" i="11"/>
  <c r="D18" i="11"/>
  <c r="B159" i="11"/>
  <c r="F158" i="11"/>
  <c r="E158" i="11"/>
  <c r="D12" i="11"/>
  <c r="B158" i="11"/>
  <c r="F157" i="11"/>
  <c r="E157" i="11"/>
  <c r="D10" i="11"/>
  <c r="B157" i="11"/>
  <c r="F156" i="11"/>
  <c r="E156" i="11"/>
  <c r="D8" i="11"/>
  <c r="B156" i="11"/>
  <c r="F155" i="11"/>
  <c r="E155" i="11"/>
  <c r="D155" i="11"/>
  <c r="C155" i="11"/>
  <c r="B155" i="11"/>
  <c r="D154" i="11"/>
  <c r="D27" i="11"/>
  <c r="C153" i="11"/>
  <c r="D26" i="11"/>
  <c r="D25" i="11"/>
  <c r="E152" i="11"/>
  <c r="D152" i="11"/>
  <c r="C152" i="11"/>
  <c r="B152" i="11"/>
  <c r="B151" i="11"/>
  <c r="F146" i="11"/>
  <c r="E146" i="11"/>
  <c r="B146" i="11"/>
  <c r="F145" i="11"/>
  <c r="E145" i="11"/>
  <c r="B145" i="11"/>
  <c r="F144" i="11"/>
  <c r="E144" i="11"/>
  <c r="B144" i="11"/>
  <c r="F143" i="11"/>
  <c r="E143" i="11"/>
  <c r="B143" i="11"/>
  <c r="F142" i="11"/>
  <c r="E142" i="11"/>
  <c r="B142" i="11"/>
  <c r="F141" i="11"/>
  <c r="E141" i="11"/>
  <c r="B141" i="11"/>
  <c r="F140" i="11"/>
  <c r="E140" i="11"/>
  <c r="B140" i="11"/>
  <c r="F139" i="11"/>
  <c r="E139" i="11"/>
  <c r="B139" i="11"/>
  <c r="F138" i="11"/>
  <c r="E138" i="11"/>
  <c r="B138" i="11"/>
  <c r="F137" i="11"/>
  <c r="E137" i="11"/>
  <c r="B137" i="11"/>
  <c r="F136" i="11"/>
  <c r="E136" i="11"/>
  <c r="B136" i="11"/>
  <c r="F135" i="11"/>
  <c r="E135" i="11"/>
  <c r="D135" i="11"/>
  <c r="C135" i="11"/>
  <c r="B135" i="11"/>
  <c r="D134" i="11"/>
  <c r="C133" i="11"/>
  <c r="E132" i="11"/>
  <c r="D132" i="11"/>
  <c r="C132" i="11"/>
  <c r="B132" i="11"/>
  <c r="B131" i="11"/>
  <c r="F126" i="11"/>
  <c r="E126" i="11"/>
  <c r="B126" i="11"/>
  <c r="F125" i="11"/>
  <c r="E125" i="11"/>
  <c r="B125" i="11"/>
  <c r="F124" i="11"/>
  <c r="E124" i="11"/>
  <c r="C24" i="11"/>
  <c r="B124" i="11"/>
  <c r="F123" i="11"/>
  <c r="E123" i="11"/>
  <c r="C22" i="11"/>
  <c r="B123" i="11"/>
  <c r="F122" i="11"/>
  <c r="E122" i="11"/>
  <c r="C16" i="11"/>
  <c r="B122" i="11"/>
  <c r="F121" i="11"/>
  <c r="E121" i="11"/>
  <c r="C14" i="11"/>
  <c r="B121" i="11"/>
  <c r="F120" i="11"/>
  <c r="E120" i="11"/>
  <c r="C20" i="11"/>
  <c r="B120" i="11"/>
  <c r="F119" i="11"/>
  <c r="E119" i="11"/>
  <c r="C18" i="11"/>
  <c r="B119" i="11"/>
  <c r="F118" i="11"/>
  <c r="E118" i="11"/>
  <c r="C12" i="11"/>
  <c r="B118" i="11"/>
  <c r="F117" i="11"/>
  <c r="E117" i="11"/>
  <c r="C10" i="11"/>
  <c r="B117" i="11"/>
  <c r="F116" i="11"/>
  <c r="E116" i="11"/>
  <c r="C8" i="11"/>
  <c r="B116" i="11"/>
  <c r="F115" i="11"/>
  <c r="E115" i="11"/>
  <c r="D115" i="11"/>
  <c r="C115" i="11"/>
  <c r="B115" i="11"/>
  <c r="D114" i="11"/>
  <c r="C27" i="11"/>
  <c r="C113" i="11"/>
  <c r="C26" i="11"/>
  <c r="C25" i="11"/>
  <c r="E112" i="11"/>
  <c r="D112" i="11"/>
  <c r="C112" i="11"/>
  <c r="B112" i="11"/>
  <c r="B111" i="11"/>
  <c r="F106" i="11"/>
  <c r="E106" i="11"/>
  <c r="B106" i="11"/>
  <c r="F105" i="11"/>
  <c r="E105" i="11"/>
  <c r="B105" i="11"/>
  <c r="F104" i="11"/>
  <c r="E104" i="11"/>
  <c r="B104" i="11"/>
  <c r="F103" i="11"/>
  <c r="E103" i="11"/>
  <c r="B103" i="11"/>
  <c r="F102" i="11"/>
  <c r="E102" i="11"/>
  <c r="B102" i="11"/>
  <c r="F101" i="11"/>
  <c r="E101" i="11"/>
  <c r="B101" i="11"/>
  <c r="F100" i="11"/>
  <c r="E100" i="11"/>
  <c r="B100" i="11"/>
  <c r="F99" i="11"/>
  <c r="E99" i="11"/>
  <c r="B99" i="11"/>
  <c r="F98" i="11"/>
  <c r="E98" i="11"/>
  <c r="B98" i="11"/>
  <c r="F97" i="11"/>
  <c r="E97" i="11"/>
  <c r="B97" i="11"/>
  <c r="F96" i="11"/>
  <c r="E96" i="11"/>
  <c r="B96" i="11"/>
  <c r="F95" i="11"/>
  <c r="E95" i="11"/>
  <c r="D95" i="11"/>
  <c r="C95" i="11"/>
  <c r="B95" i="11"/>
  <c r="D94" i="11"/>
  <c r="C93" i="11"/>
  <c r="E92" i="11"/>
  <c r="D92" i="11"/>
  <c r="C92" i="11"/>
  <c r="B92" i="11"/>
  <c r="B91" i="11"/>
  <c r="F86" i="11"/>
  <c r="E86" i="11"/>
  <c r="B86" i="11"/>
  <c r="F85" i="11"/>
  <c r="E85" i="11"/>
  <c r="B85" i="11"/>
  <c r="F84" i="11"/>
  <c r="E84" i="11"/>
  <c r="B84" i="11"/>
  <c r="F83" i="11"/>
  <c r="E83" i="11"/>
  <c r="B83" i="11"/>
  <c r="F82" i="11"/>
  <c r="E82" i="11"/>
  <c r="B82" i="11"/>
  <c r="F81" i="11"/>
  <c r="E81" i="11"/>
  <c r="B81" i="11"/>
  <c r="F80" i="11"/>
  <c r="E80" i="11"/>
  <c r="B80" i="11"/>
  <c r="F79" i="11"/>
  <c r="E79" i="11"/>
  <c r="B79" i="11"/>
  <c r="F78" i="11"/>
  <c r="E78" i="11"/>
  <c r="B78" i="11"/>
  <c r="F77" i="11"/>
  <c r="E77" i="11"/>
  <c r="B77" i="11"/>
  <c r="F76" i="11"/>
  <c r="E76" i="11"/>
  <c r="B76" i="11"/>
  <c r="F75" i="11"/>
  <c r="E75" i="11"/>
  <c r="D75" i="11"/>
  <c r="C75" i="11"/>
  <c r="B75" i="11"/>
  <c r="D74" i="11"/>
  <c r="C73" i="11"/>
  <c r="E72" i="11"/>
  <c r="D72" i="11"/>
  <c r="C72" i="11"/>
  <c r="B72" i="11"/>
  <c r="B71" i="11"/>
  <c r="F66" i="11"/>
  <c r="E66" i="11"/>
  <c r="B66" i="11"/>
  <c r="F65" i="11"/>
  <c r="E65" i="11"/>
  <c r="B65" i="11"/>
  <c r="F64" i="11"/>
  <c r="E64" i="11"/>
  <c r="B24" i="11"/>
  <c r="B64" i="11"/>
  <c r="F63" i="11"/>
  <c r="E63" i="11"/>
  <c r="B22" i="11"/>
  <c r="B63" i="11"/>
  <c r="F62" i="11"/>
  <c r="E62" i="11"/>
  <c r="B16" i="11"/>
  <c r="B62" i="11"/>
  <c r="F61" i="11"/>
  <c r="E61" i="11"/>
  <c r="B14" i="11"/>
  <c r="B61" i="11"/>
  <c r="F60" i="11"/>
  <c r="E60" i="11"/>
  <c r="B20" i="11"/>
  <c r="B60" i="11"/>
  <c r="F59" i="11"/>
  <c r="E59" i="11"/>
  <c r="B18" i="11"/>
  <c r="B59" i="11"/>
  <c r="F58" i="11"/>
  <c r="E58" i="11"/>
  <c r="B12" i="11"/>
  <c r="B58" i="11"/>
  <c r="F57" i="11"/>
  <c r="E57" i="11"/>
  <c r="B10" i="11"/>
  <c r="B57" i="11"/>
  <c r="F56" i="11"/>
  <c r="E56" i="11"/>
  <c r="B8" i="11"/>
  <c r="B56" i="11"/>
  <c r="F55" i="11"/>
  <c r="E55" i="11"/>
  <c r="D55" i="11"/>
  <c r="C55" i="11"/>
  <c r="B55" i="11"/>
  <c r="D54" i="11"/>
  <c r="B27" i="11"/>
  <c r="C53" i="11"/>
  <c r="B26" i="11"/>
  <c r="B25" i="11"/>
  <c r="E52" i="11"/>
  <c r="D52" i="11"/>
  <c r="C52" i="11"/>
  <c r="B52" i="11"/>
  <c r="B51" i="11"/>
  <c r="F46" i="11"/>
  <c r="E46" i="11"/>
  <c r="B46" i="11"/>
  <c r="F45" i="11"/>
  <c r="E45" i="11"/>
  <c r="B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7" i="11"/>
  <c r="E37" i="11"/>
  <c r="F36" i="11"/>
  <c r="E36" i="11"/>
  <c r="E32" i="11"/>
  <c r="D32" i="11"/>
  <c r="B44" i="11"/>
  <c r="B43" i="11"/>
  <c r="B42" i="11"/>
  <c r="B41" i="11"/>
  <c r="B40" i="11"/>
  <c r="B39" i="11"/>
  <c r="B38" i="11"/>
  <c r="B37" i="11"/>
  <c r="B36" i="11"/>
  <c r="F35" i="11"/>
  <c r="E35" i="11"/>
  <c r="D35" i="11"/>
  <c r="C35" i="11"/>
  <c r="B35" i="11"/>
  <c r="D34" i="11"/>
  <c r="C33" i="11"/>
  <c r="C32" i="11"/>
  <c r="B32" i="11"/>
  <c r="B31" i="11"/>
  <c r="G9" i="11"/>
  <c r="G17" i="11"/>
  <c r="G13" i="11"/>
  <c r="G21" i="11"/>
  <c r="G11" i="11"/>
  <c r="G19" i="11"/>
  <c r="G15" i="11"/>
  <c r="G23" i="11"/>
  <c r="E9" i="11"/>
  <c r="E17" i="11"/>
  <c r="E13" i="11"/>
  <c r="E21" i="11"/>
  <c r="E7" i="11"/>
  <c r="E11" i="11"/>
  <c r="E19" i="11"/>
  <c r="E15" i="11"/>
  <c r="E23" i="11"/>
  <c r="H7" i="11"/>
  <c r="H11" i="11"/>
  <c r="H19" i="11"/>
  <c r="H15" i="11"/>
  <c r="H23" i="11"/>
  <c r="H9" i="11"/>
  <c r="H17" i="11"/>
  <c r="H13" i="11"/>
  <c r="H21" i="11"/>
  <c r="D7" i="11"/>
  <c r="F7" i="11"/>
  <c r="B7" i="11"/>
  <c r="C7" i="11"/>
  <c r="D9" i="11"/>
  <c r="D17" i="11"/>
  <c r="D13" i="11"/>
  <c r="D21" i="11"/>
  <c r="F9" i="11"/>
  <c r="F17" i="11"/>
  <c r="F13" i="11"/>
  <c r="F21" i="11"/>
  <c r="F11" i="11"/>
  <c r="F19" i="11"/>
  <c r="F15" i="11"/>
  <c r="F23" i="11"/>
  <c r="D11" i="11"/>
  <c r="D19" i="11"/>
  <c r="D15" i="11"/>
  <c r="D23" i="11"/>
  <c r="C9" i="11"/>
  <c r="C11" i="11"/>
  <c r="C17" i="11"/>
  <c r="C19" i="11"/>
  <c r="C13" i="11"/>
  <c r="C15" i="11"/>
  <c r="C21" i="11"/>
  <c r="C23" i="11"/>
  <c r="B9" i="11"/>
  <c r="B17" i="11"/>
  <c r="B11" i="11"/>
  <c r="B19" i="11"/>
  <c r="B13" i="11"/>
  <c r="B15" i="11"/>
  <c r="B21" i="11"/>
  <c r="B23" i="11"/>
  <c r="V41" i="1"/>
  <c r="Q159" i="3"/>
  <c r="P159" i="3"/>
  <c r="O159" i="3"/>
  <c r="N159" i="3"/>
  <c r="Q158" i="3"/>
  <c r="P158" i="3"/>
  <c r="O158" i="3"/>
  <c r="N158" i="3"/>
  <c r="Q157" i="3"/>
  <c r="P157" i="3"/>
  <c r="O157" i="3"/>
  <c r="N157" i="3"/>
  <c r="Q156" i="3"/>
  <c r="P156" i="3"/>
  <c r="O156" i="3"/>
  <c r="N156" i="3"/>
  <c r="Q155" i="3"/>
  <c r="P155" i="3"/>
  <c r="O155" i="3"/>
  <c r="N155" i="3"/>
  <c r="Q154" i="3"/>
  <c r="P154" i="3"/>
  <c r="O154" i="3"/>
  <c r="N154" i="3"/>
  <c r="Q153" i="3"/>
  <c r="P153" i="3"/>
  <c r="O153" i="3"/>
  <c r="N153" i="3"/>
  <c r="Q152" i="3"/>
  <c r="P152" i="3"/>
  <c r="O152" i="3"/>
  <c r="N152" i="3"/>
  <c r="Q151" i="3"/>
  <c r="P151" i="3"/>
  <c r="O151" i="3"/>
  <c r="N151" i="3"/>
  <c r="Q150" i="3"/>
  <c r="P150" i="3"/>
  <c r="O150" i="3"/>
  <c r="N150" i="3"/>
  <c r="Q149" i="3"/>
  <c r="P149" i="3"/>
  <c r="O149" i="3"/>
  <c r="N149" i="3"/>
  <c r="Q148" i="3"/>
  <c r="P148" i="3"/>
  <c r="O148" i="3"/>
  <c r="N148" i="3"/>
  <c r="Q147" i="3"/>
  <c r="P147" i="3"/>
  <c r="O147" i="3"/>
  <c r="N147" i="3"/>
  <c r="Q146" i="3"/>
  <c r="P146" i="3"/>
  <c r="O146" i="3"/>
  <c r="N146" i="3"/>
  <c r="Q145" i="3"/>
  <c r="P145" i="3"/>
  <c r="O145" i="3"/>
  <c r="N145" i="3"/>
  <c r="Q144" i="3"/>
  <c r="P144" i="3"/>
  <c r="O144" i="3"/>
  <c r="N144" i="3"/>
  <c r="Q143" i="3"/>
  <c r="P143" i="3"/>
  <c r="O143" i="3"/>
  <c r="N143" i="3"/>
  <c r="Q142" i="3"/>
  <c r="P142" i="3"/>
  <c r="O142" i="3"/>
  <c r="N142" i="3"/>
  <c r="Q141" i="3"/>
  <c r="P141" i="3"/>
  <c r="O141" i="3"/>
  <c r="N141" i="3"/>
  <c r="Q140" i="3"/>
  <c r="P140" i="3"/>
  <c r="O140" i="3"/>
  <c r="N140" i="3"/>
  <c r="Q139" i="3"/>
  <c r="P139" i="3"/>
  <c r="O139" i="3"/>
  <c r="N139" i="3"/>
  <c r="Q138" i="3"/>
  <c r="P138" i="3"/>
  <c r="O138" i="3"/>
  <c r="N138" i="3"/>
  <c r="Q137" i="3"/>
  <c r="P137" i="3"/>
  <c r="O137" i="3"/>
  <c r="N137" i="3"/>
  <c r="Q136" i="3"/>
  <c r="P136" i="3"/>
  <c r="O136" i="3"/>
  <c r="N136" i="3"/>
  <c r="Q135" i="3"/>
  <c r="P135" i="3"/>
  <c r="O135" i="3"/>
  <c r="N135" i="3"/>
  <c r="Q134" i="3"/>
  <c r="P134" i="3"/>
  <c r="O134" i="3"/>
  <c r="N134" i="3"/>
  <c r="Q133" i="3"/>
  <c r="P133" i="3"/>
  <c r="O133" i="3"/>
  <c r="N133" i="3"/>
  <c r="Q132" i="3"/>
  <c r="P132" i="3"/>
  <c r="O132" i="3"/>
  <c r="N132" i="3"/>
  <c r="Q131" i="3"/>
  <c r="P131" i="3"/>
  <c r="O131" i="3"/>
  <c r="N131" i="3"/>
  <c r="Q130" i="3"/>
  <c r="P130" i="3"/>
  <c r="O130" i="3"/>
  <c r="N130" i="3"/>
  <c r="Q129" i="3"/>
  <c r="P129" i="3"/>
  <c r="O129" i="3"/>
  <c r="N129" i="3"/>
  <c r="Q128" i="3"/>
  <c r="P128" i="3"/>
  <c r="O128" i="3"/>
  <c r="N128" i="3"/>
  <c r="Q127" i="3"/>
  <c r="P127" i="3"/>
  <c r="O127" i="3"/>
  <c r="N127" i="3"/>
  <c r="Q126" i="3"/>
  <c r="P126" i="3"/>
  <c r="O126" i="3"/>
  <c r="N126" i="3"/>
  <c r="Q125" i="3"/>
  <c r="P125" i="3"/>
  <c r="O125" i="3"/>
  <c r="N125" i="3"/>
  <c r="Q124" i="3"/>
  <c r="P124" i="3"/>
  <c r="O124" i="3"/>
  <c r="N124" i="3"/>
  <c r="Q123" i="3"/>
  <c r="P123" i="3"/>
  <c r="O123" i="3"/>
  <c r="N123" i="3"/>
  <c r="Q122" i="3"/>
  <c r="P122" i="3"/>
  <c r="O122" i="3"/>
  <c r="N122" i="3"/>
  <c r="Q121" i="3"/>
  <c r="P121" i="3"/>
  <c r="O121" i="3"/>
  <c r="N121" i="3"/>
  <c r="Q120" i="3"/>
  <c r="P120" i="3"/>
  <c r="O120" i="3"/>
  <c r="N120" i="3"/>
  <c r="Q119" i="3"/>
  <c r="P119" i="3"/>
  <c r="O119" i="3"/>
  <c r="N119" i="3"/>
  <c r="Q118" i="3"/>
  <c r="P118" i="3"/>
  <c r="O118" i="3"/>
  <c r="N118" i="3"/>
  <c r="Q117" i="3"/>
  <c r="P117" i="3"/>
  <c r="O117" i="3"/>
  <c r="N117" i="3"/>
  <c r="Q116" i="3"/>
  <c r="P116" i="3"/>
  <c r="O116" i="3"/>
  <c r="N116" i="3"/>
  <c r="Q115" i="3"/>
  <c r="P115" i="3"/>
  <c r="O115" i="3"/>
  <c r="N115" i="3"/>
  <c r="Q114" i="3"/>
  <c r="P114" i="3"/>
  <c r="O114" i="3"/>
  <c r="N114" i="3"/>
  <c r="Q113" i="3"/>
  <c r="P113" i="3"/>
  <c r="O113" i="3"/>
  <c r="N113" i="3"/>
  <c r="Q112" i="3"/>
  <c r="P112" i="3"/>
  <c r="O112" i="3"/>
  <c r="N112" i="3"/>
  <c r="Q111" i="3"/>
  <c r="P111" i="3"/>
  <c r="O111" i="3"/>
  <c r="N111" i="3"/>
  <c r="Q110" i="3"/>
  <c r="P110" i="3"/>
  <c r="O110" i="3"/>
  <c r="N110" i="3"/>
  <c r="Q109" i="3"/>
  <c r="P109" i="3"/>
  <c r="O109" i="3"/>
  <c r="N109" i="3"/>
  <c r="Q108" i="3"/>
  <c r="P108" i="3"/>
  <c r="O108" i="3"/>
  <c r="N108" i="3"/>
  <c r="Q107" i="3"/>
  <c r="P107" i="3"/>
  <c r="O107" i="3"/>
  <c r="N107" i="3"/>
  <c r="Q106" i="3"/>
  <c r="P106" i="3"/>
  <c r="O106" i="3"/>
  <c r="N106" i="3"/>
  <c r="Q105" i="3"/>
  <c r="P105" i="3"/>
  <c r="O105" i="3"/>
  <c r="N105" i="3"/>
  <c r="Q104" i="3"/>
  <c r="P104" i="3"/>
  <c r="O104" i="3"/>
  <c r="N104" i="3"/>
  <c r="Q87" i="3"/>
  <c r="Q176" i="3"/>
  <c r="P87" i="3"/>
  <c r="P176" i="3"/>
  <c r="O87" i="3"/>
  <c r="O176" i="3"/>
  <c r="N87" i="3"/>
  <c r="N176" i="3"/>
  <c r="Q173" i="3"/>
  <c r="Q171" i="3"/>
  <c r="N172" i="3"/>
  <c r="N162" i="3"/>
  <c r="N163" i="3"/>
  <c r="O162" i="3"/>
  <c r="G73" i="3"/>
  <c r="O163" i="3"/>
  <c r="G75" i="3"/>
  <c r="O172" i="3"/>
  <c r="P163" i="3"/>
  <c r="P172" i="3"/>
  <c r="P162" i="3"/>
  <c r="Q162" i="3"/>
  <c r="H73" i="3"/>
  <c r="Q163" i="3"/>
  <c r="H75" i="3"/>
  <c r="Q172" i="3"/>
  <c r="N173" i="3"/>
  <c r="N170" i="3"/>
  <c r="N164" i="3"/>
  <c r="N166" i="3"/>
  <c r="N167" i="3"/>
  <c r="N175" i="3"/>
  <c r="N171" i="3"/>
  <c r="N174" i="3"/>
  <c r="N168" i="3"/>
  <c r="O173" i="3"/>
  <c r="O166" i="3"/>
  <c r="G78" i="3"/>
  <c r="O164" i="3"/>
  <c r="G76" i="3"/>
  <c r="O170" i="3"/>
  <c r="O175" i="3"/>
  <c r="O167" i="3"/>
  <c r="G79" i="3"/>
  <c r="O171" i="3"/>
  <c r="O168" i="3"/>
  <c r="G80" i="3"/>
  <c r="O174" i="3"/>
  <c r="P173" i="3"/>
  <c r="P166" i="3"/>
  <c r="P170" i="3"/>
  <c r="P164" i="3"/>
  <c r="P175" i="3"/>
  <c r="P167" i="3"/>
  <c r="P171" i="3"/>
  <c r="P168" i="3"/>
  <c r="P174" i="3"/>
  <c r="Q166" i="3"/>
  <c r="H78" i="3"/>
  <c r="Q170" i="3"/>
  <c r="Q164" i="3"/>
  <c r="H76" i="3"/>
  <c r="Q175" i="3"/>
  <c r="Q167" i="3"/>
  <c r="H79" i="3"/>
  <c r="Q168" i="3"/>
  <c r="H80" i="3"/>
  <c r="Q174" i="3"/>
  <c r="A76" i="3"/>
  <c r="I164" i="9"/>
  <c r="H164" i="9"/>
  <c r="G164" i="9"/>
  <c r="F164" i="9"/>
  <c r="E164" i="9"/>
  <c r="D164" i="9"/>
  <c r="C164" i="9"/>
  <c r="B164" i="9"/>
  <c r="I163" i="9"/>
  <c r="H163" i="9"/>
  <c r="G163" i="9"/>
  <c r="F163" i="9"/>
  <c r="E163" i="9"/>
  <c r="D163" i="9"/>
  <c r="C163" i="9"/>
  <c r="B163" i="9"/>
  <c r="I162" i="9"/>
  <c r="H162" i="9"/>
  <c r="G162" i="9"/>
  <c r="F162" i="9"/>
  <c r="E162" i="9"/>
  <c r="D162" i="9"/>
  <c r="C162" i="9"/>
  <c r="B162" i="9"/>
  <c r="I161" i="9"/>
  <c r="H161" i="9"/>
  <c r="G161" i="9"/>
  <c r="F161" i="9"/>
  <c r="E161" i="9"/>
  <c r="D161" i="9"/>
  <c r="C161" i="9"/>
  <c r="B161" i="9"/>
  <c r="I160" i="9"/>
  <c r="H160" i="9"/>
  <c r="G160" i="9"/>
  <c r="F160" i="9"/>
  <c r="E160" i="9"/>
  <c r="D160" i="9"/>
  <c r="C160" i="9"/>
  <c r="B160" i="9"/>
  <c r="I159" i="9"/>
  <c r="H159" i="9"/>
  <c r="G159" i="9"/>
  <c r="F159" i="9"/>
  <c r="E159" i="9"/>
  <c r="D159" i="9"/>
  <c r="C159" i="9"/>
  <c r="B159" i="9"/>
  <c r="I158" i="9"/>
  <c r="H158" i="9"/>
  <c r="G158" i="9"/>
  <c r="F158" i="9"/>
  <c r="E158" i="9"/>
  <c r="D158" i="9"/>
  <c r="C158" i="9"/>
  <c r="B158" i="9"/>
  <c r="I157" i="9"/>
  <c r="H157" i="9"/>
  <c r="G157" i="9"/>
  <c r="F157" i="9"/>
  <c r="E157" i="9"/>
  <c r="D157" i="9"/>
  <c r="C157" i="9"/>
  <c r="B157" i="9"/>
  <c r="I156" i="9"/>
  <c r="H156" i="9"/>
  <c r="G156" i="9"/>
  <c r="F156" i="9"/>
  <c r="E156" i="9"/>
  <c r="D156" i="9"/>
  <c r="C156" i="9"/>
  <c r="B156" i="9"/>
  <c r="I155" i="9"/>
  <c r="H155" i="9"/>
  <c r="G155" i="9"/>
  <c r="F155" i="9"/>
  <c r="E155" i="9"/>
  <c r="D155" i="9"/>
  <c r="C155" i="9"/>
  <c r="B155" i="9"/>
  <c r="I154" i="9"/>
  <c r="H154" i="9"/>
  <c r="G154" i="9"/>
  <c r="F154" i="9"/>
  <c r="E154" i="9"/>
  <c r="D154" i="9"/>
  <c r="C154" i="9"/>
  <c r="B154" i="9"/>
  <c r="I153" i="9"/>
  <c r="H153" i="9"/>
  <c r="G153" i="9"/>
  <c r="F153" i="9"/>
  <c r="E153" i="9"/>
  <c r="D153" i="9"/>
  <c r="C153" i="9"/>
  <c r="B153" i="9"/>
  <c r="I152" i="9"/>
  <c r="H152" i="9"/>
  <c r="G152" i="9"/>
  <c r="F152" i="9"/>
  <c r="E152" i="9"/>
  <c r="D152" i="9"/>
  <c r="C152" i="9"/>
  <c r="B152" i="9"/>
  <c r="I151" i="9"/>
  <c r="H151" i="9"/>
  <c r="G151" i="9"/>
  <c r="F151" i="9"/>
  <c r="E151" i="9"/>
  <c r="D151" i="9"/>
  <c r="C151" i="9"/>
  <c r="B151" i="9"/>
  <c r="I150" i="9"/>
  <c r="H150" i="9"/>
  <c r="G150" i="9"/>
  <c r="F150" i="9"/>
  <c r="E150" i="9"/>
  <c r="D150" i="9"/>
  <c r="C150" i="9"/>
  <c r="B150" i="9"/>
  <c r="I149" i="9"/>
  <c r="H149" i="9"/>
  <c r="G149" i="9"/>
  <c r="F149" i="9"/>
  <c r="E149" i="9"/>
  <c r="D149" i="9"/>
  <c r="C149" i="9"/>
  <c r="B149" i="9"/>
  <c r="I148" i="9"/>
  <c r="H148" i="9"/>
  <c r="G148" i="9"/>
  <c r="F148" i="9"/>
  <c r="E148" i="9"/>
  <c r="D148" i="9"/>
  <c r="C148" i="9"/>
  <c r="B148" i="9"/>
  <c r="I147" i="9"/>
  <c r="H147" i="9"/>
  <c r="G147" i="9"/>
  <c r="F147" i="9"/>
  <c r="E147" i="9"/>
  <c r="D147" i="9"/>
  <c r="C147" i="9"/>
  <c r="B147" i="9"/>
  <c r="I146" i="9"/>
  <c r="H146" i="9"/>
  <c r="G146" i="9"/>
  <c r="F146" i="9"/>
  <c r="E146" i="9"/>
  <c r="D146" i="9"/>
  <c r="C146" i="9"/>
  <c r="B146" i="9"/>
  <c r="I145" i="9"/>
  <c r="H145" i="9"/>
  <c r="G145" i="9"/>
  <c r="F145" i="9"/>
  <c r="E145" i="9"/>
  <c r="D145" i="9"/>
  <c r="C145" i="9"/>
  <c r="B145" i="9"/>
  <c r="I144" i="9"/>
  <c r="H144" i="9"/>
  <c r="G144" i="9"/>
  <c r="F144" i="9"/>
  <c r="E144" i="9"/>
  <c r="D144" i="9"/>
  <c r="C144" i="9"/>
  <c r="B144" i="9"/>
  <c r="I143" i="9"/>
  <c r="H143" i="9"/>
  <c r="G143" i="9"/>
  <c r="F143" i="9"/>
  <c r="E143" i="9"/>
  <c r="D143" i="9"/>
  <c r="C143" i="9"/>
  <c r="B143" i="9"/>
  <c r="I142" i="9"/>
  <c r="H142" i="9"/>
  <c r="G142" i="9"/>
  <c r="F142" i="9"/>
  <c r="E142" i="9"/>
  <c r="D142" i="9"/>
  <c r="C142" i="9"/>
  <c r="B142" i="9"/>
  <c r="I141" i="9"/>
  <c r="H141" i="9"/>
  <c r="G141" i="9"/>
  <c r="F141" i="9"/>
  <c r="E141" i="9"/>
  <c r="D141" i="9"/>
  <c r="C141" i="9"/>
  <c r="B141" i="9"/>
  <c r="I140" i="9"/>
  <c r="H140" i="9"/>
  <c r="G140" i="9"/>
  <c r="F140" i="9"/>
  <c r="E140" i="9"/>
  <c r="D140" i="9"/>
  <c r="C140" i="9"/>
  <c r="B140" i="9"/>
  <c r="I139" i="9"/>
  <c r="H139" i="9"/>
  <c r="G139" i="9"/>
  <c r="F139" i="9"/>
  <c r="E139" i="9"/>
  <c r="D139" i="9"/>
  <c r="C139" i="9"/>
  <c r="B139" i="9"/>
  <c r="I138" i="9"/>
  <c r="H138" i="9"/>
  <c r="G138" i="9"/>
  <c r="F138" i="9"/>
  <c r="E138" i="9"/>
  <c r="D138" i="9"/>
  <c r="C138" i="9"/>
  <c r="B138" i="9"/>
  <c r="I137" i="9"/>
  <c r="H137" i="9"/>
  <c r="G137" i="9"/>
  <c r="F137" i="9"/>
  <c r="E137" i="9"/>
  <c r="D137" i="9"/>
  <c r="C137" i="9"/>
  <c r="B137" i="9"/>
  <c r="I136" i="9"/>
  <c r="H136" i="9"/>
  <c r="G136" i="9"/>
  <c r="F136" i="9"/>
  <c r="E136" i="9"/>
  <c r="D136" i="9"/>
  <c r="C136" i="9"/>
  <c r="B136" i="9"/>
  <c r="I135" i="9"/>
  <c r="H135" i="9"/>
  <c r="G135" i="9"/>
  <c r="F135" i="9"/>
  <c r="E135" i="9"/>
  <c r="D135" i="9"/>
  <c r="C135" i="9"/>
  <c r="B135" i="9"/>
  <c r="I134" i="9"/>
  <c r="H134" i="9"/>
  <c r="G134" i="9"/>
  <c r="F134" i="9"/>
  <c r="E134" i="9"/>
  <c r="D134" i="9"/>
  <c r="C134" i="9"/>
  <c r="B134" i="9"/>
  <c r="I133" i="9"/>
  <c r="H133" i="9"/>
  <c r="G133" i="9"/>
  <c r="F133" i="9"/>
  <c r="E133" i="9"/>
  <c r="D133" i="9"/>
  <c r="C133" i="9"/>
  <c r="B133" i="9"/>
  <c r="I132" i="9"/>
  <c r="H132" i="9"/>
  <c r="G132" i="9"/>
  <c r="F132" i="9"/>
  <c r="E132" i="9"/>
  <c r="D132" i="9"/>
  <c r="C132" i="9"/>
  <c r="B132" i="9"/>
  <c r="I131" i="9"/>
  <c r="H131" i="9"/>
  <c r="G131" i="9"/>
  <c r="F131" i="9"/>
  <c r="E131" i="9"/>
  <c r="D131" i="9"/>
  <c r="C131" i="9"/>
  <c r="B131" i="9"/>
  <c r="I130" i="9"/>
  <c r="H130" i="9"/>
  <c r="G130" i="9"/>
  <c r="F130" i="9"/>
  <c r="E130" i="9"/>
  <c r="D130" i="9"/>
  <c r="C130" i="9"/>
  <c r="B130" i="9"/>
  <c r="I129" i="9"/>
  <c r="H129" i="9"/>
  <c r="G129" i="9"/>
  <c r="F129" i="9"/>
  <c r="E129" i="9"/>
  <c r="D129" i="9"/>
  <c r="C129" i="9"/>
  <c r="B129" i="9"/>
  <c r="I128" i="9"/>
  <c r="H128" i="9"/>
  <c r="G128" i="9"/>
  <c r="F128" i="9"/>
  <c r="E128" i="9"/>
  <c r="D128" i="9"/>
  <c r="C128" i="9"/>
  <c r="B128" i="9"/>
  <c r="I127" i="9"/>
  <c r="H127" i="9"/>
  <c r="G127" i="9"/>
  <c r="F127" i="9"/>
  <c r="E127" i="9"/>
  <c r="D127" i="9"/>
  <c r="C127" i="9"/>
  <c r="B127" i="9"/>
  <c r="I126" i="9"/>
  <c r="H126" i="9"/>
  <c r="G126" i="9"/>
  <c r="F126" i="9"/>
  <c r="E126" i="9"/>
  <c r="D126" i="9"/>
  <c r="C126" i="9"/>
  <c r="B126" i="9"/>
  <c r="I125" i="9"/>
  <c r="H125" i="9"/>
  <c r="G125" i="9"/>
  <c r="F125" i="9"/>
  <c r="E125" i="9"/>
  <c r="D125" i="9"/>
  <c r="C125" i="9"/>
  <c r="B125" i="9"/>
  <c r="I124" i="9"/>
  <c r="H124" i="9"/>
  <c r="G124" i="9"/>
  <c r="F124" i="9"/>
  <c r="E124" i="9"/>
  <c r="D124" i="9"/>
  <c r="C124" i="9"/>
  <c r="B124" i="9"/>
  <c r="I123" i="9"/>
  <c r="H123" i="9"/>
  <c r="G123" i="9"/>
  <c r="F123" i="9"/>
  <c r="E123" i="9"/>
  <c r="D123" i="9"/>
  <c r="C123" i="9"/>
  <c r="B123" i="9"/>
  <c r="I122" i="9"/>
  <c r="H122" i="9"/>
  <c r="G122" i="9"/>
  <c r="F122" i="9"/>
  <c r="E122" i="9"/>
  <c r="D122" i="9"/>
  <c r="C122" i="9"/>
  <c r="B122" i="9"/>
  <c r="I121" i="9"/>
  <c r="H121" i="9"/>
  <c r="G121" i="9"/>
  <c r="F121" i="9"/>
  <c r="E121" i="9"/>
  <c r="D121" i="9"/>
  <c r="C121" i="9"/>
  <c r="B121" i="9"/>
  <c r="I120" i="9"/>
  <c r="H120" i="9"/>
  <c r="G120" i="9"/>
  <c r="F120" i="9"/>
  <c r="E120" i="9"/>
  <c r="D120" i="9"/>
  <c r="C120" i="9"/>
  <c r="B120" i="9"/>
  <c r="I119" i="9"/>
  <c r="H119" i="9"/>
  <c r="G119" i="9"/>
  <c r="F119" i="9"/>
  <c r="E119" i="9"/>
  <c r="D119" i="9"/>
  <c r="C119" i="9"/>
  <c r="B119" i="9"/>
  <c r="I118" i="9"/>
  <c r="H118" i="9"/>
  <c r="G118" i="9"/>
  <c r="F118" i="9"/>
  <c r="E118" i="9"/>
  <c r="D118" i="9"/>
  <c r="C118" i="9"/>
  <c r="B118" i="9"/>
  <c r="I117" i="9"/>
  <c r="H117" i="9"/>
  <c r="G117" i="9"/>
  <c r="F117" i="9"/>
  <c r="E117" i="9"/>
  <c r="D117" i="9"/>
  <c r="C117" i="9"/>
  <c r="B117" i="9"/>
  <c r="I116" i="9"/>
  <c r="H116" i="9"/>
  <c r="G116" i="9"/>
  <c r="F116" i="9"/>
  <c r="E116" i="9"/>
  <c r="D116" i="9"/>
  <c r="C116" i="9"/>
  <c r="B116" i="9"/>
  <c r="I115" i="9"/>
  <c r="H115" i="9"/>
  <c r="G115" i="9"/>
  <c r="F115" i="9"/>
  <c r="E115" i="9"/>
  <c r="D115" i="9"/>
  <c r="C115" i="9"/>
  <c r="B115" i="9"/>
  <c r="I114" i="9"/>
  <c r="H114" i="9"/>
  <c r="G114" i="9"/>
  <c r="F114" i="9"/>
  <c r="E114" i="9"/>
  <c r="D114" i="9"/>
  <c r="C114" i="9"/>
  <c r="B114" i="9"/>
  <c r="I113" i="9"/>
  <c r="H113" i="9"/>
  <c r="G113" i="9"/>
  <c r="F113" i="9"/>
  <c r="E113" i="9"/>
  <c r="D113" i="9"/>
  <c r="C113" i="9"/>
  <c r="B113" i="9"/>
  <c r="I112" i="9"/>
  <c r="H112" i="9"/>
  <c r="G112" i="9"/>
  <c r="F112" i="9"/>
  <c r="E112" i="9"/>
  <c r="D112" i="9"/>
  <c r="C112" i="9"/>
  <c r="B112" i="9"/>
  <c r="I111" i="9"/>
  <c r="H111" i="9"/>
  <c r="G111" i="9"/>
  <c r="F111" i="9"/>
  <c r="E111" i="9"/>
  <c r="D111" i="9"/>
  <c r="C111" i="9"/>
  <c r="B111" i="9"/>
  <c r="I110" i="9"/>
  <c r="H110" i="9"/>
  <c r="G110" i="9"/>
  <c r="F110" i="9"/>
  <c r="E110" i="9"/>
  <c r="D110" i="9"/>
  <c r="C110" i="9"/>
  <c r="B110" i="9"/>
  <c r="I109" i="9"/>
  <c r="H109" i="9"/>
  <c r="G109" i="9"/>
  <c r="F109" i="9"/>
  <c r="E109" i="9"/>
  <c r="D109" i="9"/>
  <c r="C109" i="9"/>
  <c r="B109" i="9"/>
  <c r="I108" i="9"/>
  <c r="H108" i="9"/>
  <c r="G108" i="9"/>
  <c r="F108" i="9"/>
  <c r="E108" i="9"/>
  <c r="D108" i="9"/>
  <c r="C108" i="9"/>
  <c r="B108" i="9"/>
  <c r="I107" i="9"/>
  <c r="H107" i="9"/>
  <c r="G107" i="9"/>
  <c r="F107" i="9"/>
  <c r="E107" i="9"/>
  <c r="D107" i="9"/>
  <c r="C107" i="9"/>
  <c r="B107" i="9"/>
  <c r="I106" i="9"/>
  <c r="H106" i="9"/>
  <c r="G106" i="9"/>
  <c r="F106" i="9"/>
  <c r="E106" i="9"/>
  <c r="D106" i="9"/>
  <c r="C106" i="9"/>
  <c r="B106" i="9"/>
  <c r="I105" i="9"/>
  <c r="H105" i="9"/>
  <c r="G105" i="9"/>
  <c r="F105" i="9"/>
  <c r="E105" i="9"/>
  <c r="D105" i="9"/>
  <c r="C105" i="9"/>
  <c r="B105" i="9"/>
  <c r="I104" i="9"/>
  <c r="H104" i="9"/>
  <c r="G104" i="9"/>
  <c r="F104" i="9"/>
  <c r="E104" i="9"/>
  <c r="D104" i="9"/>
  <c r="C104" i="9"/>
  <c r="B104" i="9"/>
  <c r="I103" i="9"/>
  <c r="H103" i="9"/>
  <c r="G103" i="9"/>
  <c r="F103" i="9"/>
  <c r="E103" i="9"/>
  <c r="D103" i="9"/>
  <c r="C103" i="9"/>
  <c r="B103" i="9"/>
  <c r="I102" i="9"/>
  <c r="H102" i="9"/>
  <c r="G102" i="9"/>
  <c r="F102" i="9"/>
  <c r="E102" i="9"/>
  <c r="D102" i="9"/>
  <c r="C102" i="9"/>
  <c r="B102" i="9"/>
  <c r="I101" i="9"/>
  <c r="H101" i="9"/>
  <c r="G101" i="9"/>
  <c r="F101" i="9"/>
  <c r="E101" i="9"/>
  <c r="D101" i="9"/>
  <c r="C101" i="9"/>
  <c r="B101" i="9"/>
  <c r="I100" i="9"/>
  <c r="H100" i="9"/>
  <c r="G100" i="9"/>
  <c r="F100" i="9"/>
  <c r="E100" i="9"/>
  <c r="D100" i="9"/>
  <c r="C100" i="9"/>
  <c r="B100" i="9"/>
  <c r="I99" i="9"/>
  <c r="H99" i="9"/>
  <c r="G99" i="9"/>
  <c r="F99" i="9"/>
  <c r="E99" i="9"/>
  <c r="D99" i="9"/>
  <c r="C99" i="9"/>
  <c r="B99" i="9"/>
  <c r="I98" i="9"/>
  <c r="H98" i="9"/>
  <c r="G98" i="9"/>
  <c r="F98" i="9"/>
  <c r="E98" i="9"/>
  <c r="D98" i="9"/>
  <c r="C98" i="9"/>
  <c r="B98" i="9"/>
  <c r="I97" i="9"/>
  <c r="H97" i="9"/>
  <c r="G97" i="9"/>
  <c r="F97" i="9"/>
  <c r="E97" i="9"/>
  <c r="D97" i="9"/>
  <c r="C97" i="9"/>
  <c r="B97" i="9"/>
  <c r="I96" i="9"/>
  <c r="H96" i="9"/>
  <c r="G96" i="9"/>
  <c r="F96" i="9"/>
  <c r="E96" i="9"/>
  <c r="D96" i="9"/>
  <c r="C96" i="9"/>
  <c r="B96" i="9"/>
  <c r="I95" i="9"/>
  <c r="H95" i="9"/>
  <c r="G95" i="9"/>
  <c r="F95" i="9"/>
  <c r="E95" i="9"/>
  <c r="D95" i="9"/>
  <c r="C95" i="9"/>
  <c r="B95" i="9"/>
  <c r="I94" i="9"/>
  <c r="H94" i="9"/>
  <c r="G94" i="9"/>
  <c r="F94" i="9"/>
  <c r="E94" i="9"/>
  <c r="D94" i="9"/>
  <c r="C94" i="9"/>
  <c r="B94" i="9"/>
  <c r="I93" i="9"/>
  <c r="H93" i="9"/>
  <c r="G93" i="9"/>
  <c r="F93" i="9"/>
  <c r="E93" i="9"/>
  <c r="D93" i="9"/>
  <c r="C93" i="9"/>
  <c r="B93" i="9"/>
  <c r="I92" i="9"/>
  <c r="H92" i="9"/>
  <c r="G92" i="9"/>
  <c r="F92" i="9"/>
  <c r="E92" i="9"/>
  <c r="D92" i="9"/>
  <c r="C92" i="9"/>
  <c r="B92" i="9"/>
  <c r="I91" i="9"/>
  <c r="H91" i="9"/>
  <c r="G91" i="9"/>
  <c r="F91" i="9"/>
  <c r="E91" i="9"/>
  <c r="D91" i="9"/>
  <c r="C91" i="9"/>
  <c r="B91" i="9"/>
  <c r="I90" i="9"/>
  <c r="H90" i="9"/>
  <c r="G90" i="9"/>
  <c r="F90" i="9"/>
  <c r="E90" i="9"/>
  <c r="D90" i="9"/>
  <c r="C90" i="9"/>
  <c r="B90" i="9"/>
  <c r="I89" i="9"/>
  <c r="H89" i="9"/>
  <c r="G89" i="9"/>
  <c r="F89" i="9"/>
  <c r="E89" i="9"/>
  <c r="D89" i="9"/>
  <c r="C89" i="9"/>
  <c r="B89" i="9"/>
  <c r="I88" i="9"/>
  <c r="H88" i="9"/>
  <c r="G88" i="9"/>
  <c r="F88" i="9"/>
  <c r="E88" i="9"/>
  <c r="D88" i="9"/>
  <c r="C88" i="9"/>
  <c r="B88" i="9"/>
  <c r="I87" i="9"/>
  <c r="H87" i="9"/>
  <c r="G87" i="9"/>
  <c r="F87" i="9"/>
  <c r="E87" i="9"/>
  <c r="D87" i="9"/>
  <c r="C87" i="9"/>
  <c r="B87" i="9"/>
  <c r="I86" i="9"/>
  <c r="H86" i="9"/>
  <c r="G86" i="9"/>
  <c r="F86" i="9"/>
  <c r="E86" i="9"/>
  <c r="D86" i="9"/>
  <c r="C86" i="9"/>
  <c r="B86" i="9"/>
  <c r="I85" i="9"/>
  <c r="H85" i="9"/>
  <c r="G85" i="9"/>
  <c r="F85" i="9"/>
  <c r="E85" i="9"/>
  <c r="D85" i="9"/>
  <c r="C85" i="9"/>
  <c r="B85" i="9"/>
  <c r="I84" i="9"/>
  <c r="H84" i="9"/>
  <c r="G84" i="9"/>
  <c r="F84" i="9"/>
  <c r="E84" i="9"/>
  <c r="D84" i="9"/>
  <c r="C84" i="9"/>
  <c r="B84" i="9"/>
  <c r="I83" i="9"/>
  <c r="H83" i="9"/>
  <c r="G83" i="9"/>
  <c r="F83" i="9"/>
  <c r="E83" i="9"/>
  <c r="D83" i="9"/>
  <c r="C83" i="9"/>
  <c r="B83" i="9"/>
  <c r="I82" i="9"/>
  <c r="H82" i="9"/>
  <c r="G82" i="9"/>
  <c r="F82" i="9"/>
  <c r="E82" i="9"/>
  <c r="D82" i="9"/>
  <c r="C82" i="9"/>
  <c r="B82" i="9"/>
  <c r="I81" i="9"/>
  <c r="H81" i="9"/>
  <c r="G81" i="9"/>
  <c r="F81" i="9"/>
  <c r="E81" i="9"/>
  <c r="D81" i="9"/>
  <c r="C81" i="9"/>
  <c r="B81" i="9"/>
  <c r="I80" i="9"/>
  <c r="H80" i="9"/>
  <c r="G80" i="9"/>
  <c r="F80" i="9"/>
  <c r="E80" i="9"/>
  <c r="D80" i="9"/>
  <c r="C80" i="9"/>
  <c r="B80" i="9"/>
  <c r="I79" i="9"/>
  <c r="H79" i="9"/>
  <c r="G79" i="9"/>
  <c r="F79" i="9"/>
  <c r="E79" i="9"/>
  <c r="D79" i="9"/>
  <c r="C79" i="9"/>
  <c r="B79" i="9"/>
  <c r="I78" i="9"/>
  <c r="H78" i="9"/>
  <c r="G78" i="9"/>
  <c r="F78" i="9"/>
  <c r="E78" i="9"/>
  <c r="D78" i="9"/>
  <c r="C78" i="9"/>
  <c r="B78" i="9"/>
  <c r="I77" i="9"/>
  <c r="H77" i="9"/>
  <c r="G77" i="9"/>
  <c r="F77" i="9"/>
  <c r="E77" i="9"/>
  <c r="D77" i="9"/>
  <c r="C77" i="9"/>
  <c r="B77" i="9"/>
  <c r="I76" i="9"/>
  <c r="H76" i="9"/>
  <c r="G76" i="9"/>
  <c r="F76" i="9"/>
  <c r="E76" i="9"/>
  <c r="D76" i="9"/>
  <c r="C76" i="9"/>
  <c r="B76" i="9"/>
  <c r="I75" i="9"/>
  <c r="H75" i="9"/>
  <c r="G75" i="9"/>
  <c r="F75" i="9"/>
  <c r="E75" i="9"/>
  <c r="D75" i="9"/>
  <c r="C75" i="9"/>
  <c r="B75" i="9"/>
  <c r="I74" i="9"/>
  <c r="H74" i="9"/>
  <c r="G74" i="9"/>
  <c r="F74" i="9"/>
  <c r="E74" i="9"/>
  <c r="D74" i="9"/>
  <c r="C74" i="9"/>
  <c r="B74" i="9"/>
  <c r="I73" i="9"/>
  <c r="H73" i="9"/>
  <c r="G73" i="9"/>
  <c r="F73" i="9"/>
  <c r="E73" i="9"/>
  <c r="D73" i="9"/>
  <c r="C73" i="9"/>
  <c r="B73" i="9"/>
  <c r="I72" i="9"/>
  <c r="H72" i="9"/>
  <c r="G72" i="9"/>
  <c r="F72" i="9"/>
  <c r="E72" i="9"/>
  <c r="D72" i="9"/>
  <c r="C72" i="9"/>
  <c r="B72" i="9"/>
  <c r="I71" i="9"/>
  <c r="H71" i="9"/>
  <c r="G71" i="9"/>
  <c r="F71" i="9"/>
  <c r="E71" i="9"/>
  <c r="D71" i="9"/>
  <c r="C71" i="9"/>
  <c r="B71" i="9"/>
  <c r="I70" i="9"/>
  <c r="H70" i="9"/>
  <c r="G70" i="9"/>
  <c r="F70" i="9"/>
  <c r="E70" i="9"/>
  <c r="D70" i="9"/>
  <c r="C70" i="9"/>
  <c r="B70" i="9"/>
  <c r="I69" i="9"/>
  <c r="H69" i="9"/>
  <c r="G69" i="9"/>
  <c r="F69" i="9"/>
  <c r="E69" i="9"/>
  <c r="D69" i="9"/>
  <c r="C69" i="9"/>
  <c r="B69" i="9"/>
  <c r="I68" i="9"/>
  <c r="H68" i="9"/>
  <c r="G68" i="9"/>
  <c r="F68" i="9"/>
  <c r="E68" i="9"/>
  <c r="D68" i="9"/>
  <c r="C68" i="9"/>
  <c r="B68" i="9"/>
  <c r="I67" i="9"/>
  <c r="H67" i="9"/>
  <c r="G67" i="9"/>
  <c r="F67" i="9"/>
  <c r="E67" i="9"/>
  <c r="D67" i="9"/>
  <c r="C67" i="9"/>
  <c r="B67" i="9"/>
  <c r="I66" i="9"/>
  <c r="H66" i="9"/>
  <c r="G66" i="9"/>
  <c r="F66" i="9"/>
  <c r="E66" i="9"/>
  <c r="D66" i="9"/>
  <c r="C66" i="9"/>
  <c r="B66" i="9"/>
  <c r="I65" i="9"/>
  <c r="H65" i="9"/>
  <c r="G65" i="9"/>
  <c r="F65" i="9"/>
  <c r="E65" i="9"/>
  <c r="D65" i="9"/>
  <c r="C65" i="9"/>
  <c r="B65" i="9"/>
  <c r="I64" i="9"/>
  <c r="H64" i="9"/>
  <c r="G64" i="9"/>
  <c r="F64" i="9"/>
  <c r="E64" i="9"/>
  <c r="D64" i="9"/>
  <c r="C64" i="9"/>
  <c r="B64" i="9"/>
  <c r="I63" i="9"/>
  <c r="H63" i="9"/>
  <c r="G63" i="9"/>
  <c r="F63" i="9"/>
  <c r="E63" i="9"/>
  <c r="D63" i="9"/>
  <c r="C63" i="9"/>
  <c r="B63" i="9"/>
  <c r="I62" i="9"/>
  <c r="H62" i="9"/>
  <c r="G62" i="9"/>
  <c r="F62" i="9"/>
  <c r="E62" i="9"/>
  <c r="D62" i="9"/>
  <c r="C62" i="9"/>
  <c r="B62" i="9"/>
  <c r="I61" i="9"/>
  <c r="H61" i="9"/>
  <c r="G61" i="9"/>
  <c r="F61" i="9"/>
  <c r="E61" i="9"/>
  <c r="D61" i="9"/>
  <c r="C61" i="9"/>
  <c r="B61" i="9"/>
  <c r="I60" i="9"/>
  <c r="H60" i="9"/>
  <c r="G60" i="9"/>
  <c r="F60" i="9"/>
  <c r="E60" i="9"/>
  <c r="D60" i="9"/>
  <c r="C60" i="9"/>
  <c r="B60" i="9"/>
  <c r="I59" i="9"/>
  <c r="H59" i="9"/>
  <c r="G59" i="9"/>
  <c r="F59" i="9"/>
  <c r="E59" i="9"/>
  <c r="D59" i="9"/>
  <c r="C59" i="9"/>
  <c r="B59" i="9"/>
  <c r="I58" i="9"/>
  <c r="H58" i="9"/>
  <c r="G58" i="9"/>
  <c r="F58" i="9"/>
  <c r="E58" i="9"/>
  <c r="D58" i="9"/>
  <c r="C58" i="9"/>
  <c r="B58" i="9"/>
  <c r="I57" i="9"/>
  <c r="H57" i="9"/>
  <c r="G57" i="9"/>
  <c r="F57" i="9"/>
  <c r="E57" i="9"/>
  <c r="D57" i="9"/>
  <c r="C57" i="9"/>
  <c r="B57" i="9"/>
  <c r="I56" i="9"/>
  <c r="H56" i="9"/>
  <c r="G56" i="9"/>
  <c r="F56" i="9"/>
  <c r="E56" i="9"/>
  <c r="D56" i="9"/>
  <c r="C56" i="9"/>
  <c r="B56" i="9"/>
  <c r="I55" i="9"/>
  <c r="H55" i="9"/>
  <c r="G55" i="9"/>
  <c r="F55" i="9"/>
  <c r="E55" i="9"/>
  <c r="D55" i="9"/>
  <c r="C55" i="9"/>
  <c r="B55" i="9"/>
  <c r="I54" i="9"/>
  <c r="H54" i="9"/>
  <c r="G54" i="9"/>
  <c r="F54" i="9"/>
  <c r="E54" i="9"/>
  <c r="D54" i="9"/>
  <c r="C54" i="9"/>
  <c r="B54" i="9"/>
  <c r="I53" i="9"/>
  <c r="H53" i="9"/>
  <c r="G53" i="9"/>
  <c r="F53" i="9"/>
  <c r="E53" i="9"/>
  <c r="D53" i="9"/>
  <c r="C53" i="9"/>
  <c r="B53" i="9"/>
  <c r="I52" i="9"/>
  <c r="H52" i="9"/>
  <c r="G52" i="9"/>
  <c r="F52" i="9"/>
  <c r="E52" i="9"/>
  <c r="D52" i="9"/>
  <c r="C52" i="9"/>
  <c r="B52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N34" i="2"/>
  <c r="V159" i="3"/>
  <c r="U159" i="3"/>
  <c r="T159" i="3"/>
  <c r="S159" i="3"/>
  <c r="R159" i="3"/>
  <c r="V158" i="3"/>
  <c r="U158" i="3"/>
  <c r="T158" i="3"/>
  <c r="S158" i="3"/>
  <c r="R158" i="3"/>
  <c r="V157" i="3"/>
  <c r="U157" i="3"/>
  <c r="T157" i="3"/>
  <c r="S157" i="3"/>
  <c r="R157" i="3"/>
  <c r="V156" i="3"/>
  <c r="U156" i="3"/>
  <c r="T156" i="3"/>
  <c r="S156" i="3"/>
  <c r="R156" i="3"/>
  <c r="V155" i="3"/>
  <c r="U155" i="3"/>
  <c r="T155" i="3"/>
  <c r="S155" i="3"/>
  <c r="R155" i="3"/>
  <c r="V154" i="3"/>
  <c r="U154" i="3"/>
  <c r="T154" i="3"/>
  <c r="S154" i="3"/>
  <c r="R154" i="3"/>
  <c r="V153" i="3"/>
  <c r="U153" i="3"/>
  <c r="T153" i="3"/>
  <c r="S153" i="3"/>
  <c r="R153" i="3"/>
  <c r="V152" i="3"/>
  <c r="U152" i="3"/>
  <c r="T152" i="3"/>
  <c r="S152" i="3"/>
  <c r="R152" i="3"/>
  <c r="V151" i="3"/>
  <c r="U151" i="3"/>
  <c r="T151" i="3"/>
  <c r="S151" i="3"/>
  <c r="R151" i="3"/>
  <c r="V150" i="3"/>
  <c r="U150" i="3"/>
  <c r="T150" i="3"/>
  <c r="S150" i="3"/>
  <c r="R150" i="3"/>
  <c r="V149" i="3"/>
  <c r="U149" i="3"/>
  <c r="T149" i="3"/>
  <c r="S149" i="3"/>
  <c r="R149" i="3"/>
  <c r="V148" i="3"/>
  <c r="U148" i="3"/>
  <c r="T148" i="3"/>
  <c r="S148" i="3"/>
  <c r="R148" i="3"/>
  <c r="V147" i="3"/>
  <c r="U147" i="3"/>
  <c r="T147" i="3"/>
  <c r="S147" i="3"/>
  <c r="R147" i="3"/>
  <c r="V146" i="3"/>
  <c r="U146" i="3"/>
  <c r="T146" i="3"/>
  <c r="S146" i="3"/>
  <c r="R146" i="3"/>
  <c r="V145" i="3"/>
  <c r="U145" i="3"/>
  <c r="T145" i="3"/>
  <c r="S145" i="3"/>
  <c r="R145" i="3"/>
  <c r="V144" i="3"/>
  <c r="U144" i="3"/>
  <c r="T144" i="3"/>
  <c r="S144" i="3"/>
  <c r="R144" i="3"/>
  <c r="V143" i="3"/>
  <c r="U143" i="3"/>
  <c r="T143" i="3"/>
  <c r="S143" i="3"/>
  <c r="R143" i="3"/>
  <c r="V142" i="3"/>
  <c r="U142" i="3"/>
  <c r="T142" i="3"/>
  <c r="S142" i="3"/>
  <c r="R142" i="3"/>
  <c r="V141" i="3"/>
  <c r="U141" i="3"/>
  <c r="T141" i="3"/>
  <c r="S141" i="3"/>
  <c r="R141" i="3"/>
  <c r="V140" i="3"/>
  <c r="U140" i="3"/>
  <c r="T140" i="3"/>
  <c r="S140" i="3"/>
  <c r="R140" i="3"/>
  <c r="V139" i="3"/>
  <c r="U139" i="3"/>
  <c r="T139" i="3"/>
  <c r="S139" i="3"/>
  <c r="R139" i="3"/>
  <c r="V138" i="3"/>
  <c r="U138" i="3"/>
  <c r="T138" i="3"/>
  <c r="S138" i="3"/>
  <c r="R138" i="3"/>
  <c r="V137" i="3"/>
  <c r="U137" i="3"/>
  <c r="T137" i="3"/>
  <c r="S137" i="3"/>
  <c r="R137" i="3"/>
  <c r="V136" i="3"/>
  <c r="U136" i="3"/>
  <c r="T136" i="3"/>
  <c r="S136" i="3"/>
  <c r="R136" i="3"/>
  <c r="V135" i="3"/>
  <c r="U135" i="3"/>
  <c r="T135" i="3"/>
  <c r="S135" i="3"/>
  <c r="R135" i="3"/>
  <c r="V134" i="3"/>
  <c r="U134" i="3"/>
  <c r="T134" i="3"/>
  <c r="S134" i="3"/>
  <c r="R134" i="3"/>
  <c r="V133" i="3"/>
  <c r="U133" i="3"/>
  <c r="T133" i="3"/>
  <c r="S133" i="3"/>
  <c r="R133" i="3"/>
  <c r="V132" i="3"/>
  <c r="U132" i="3"/>
  <c r="T132" i="3"/>
  <c r="S132" i="3"/>
  <c r="R132" i="3"/>
  <c r="V131" i="3"/>
  <c r="U131" i="3"/>
  <c r="T131" i="3"/>
  <c r="S131" i="3"/>
  <c r="R131" i="3"/>
  <c r="V130" i="3"/>
  <c r="U130" i="3"/>
  <c r="T130" i="3"/>
  <c r="S130" i="3"/>
  <c r="R130" i="3"/>
  <c r="V129" i="3"/>
  <c r="U129" i="3"/>
  <c r="T129" i="3"/>
  <c r="S129" i="3"/>
  <c r="R129" i="3"/>
  <c r="V128" i="3"/>
  <c r="U128" i="3"/>
  <c r="T128" i="3"/>
  <c r="S128" i="3"/>
  <c r="R128" i="3"/>
  <c r="V127" i="3"/>
  <c r="U127" i="3"/>
  <c r="T127" i="3"/>
  <c r="S127" i="3"/>
  <c r="R127" i="3"/>
  <c r="V126" i="3"/>
  <c r="U126" i="3"/>
  <c r="T126" i="3"/>
  <c r="S126" i="3"/>
  <c r="R126" i="3"/>
  <c r="V125" i="3"/>
  <c r="U125" i="3"/>
  <c r="T125" i="3"/>
  <c r="S125" i="3"/>
  <c r="R125" i="3"/>
  <c r="V124" i="3"/>
  <c r="U124" i="3"/>
  <c r="T124" i="3"/>
  <c r="S124" i="3"/>
  <c r="R124" i="3"/>
  <c r="V123" i="3"/>
  <c r="U123" i="3"/>
  <c r="T123" i="3"/>
  <c r="S123" i="3"/>
  <c r="R123" i="3"/>
  <c r="V122" i="3"/>
  <c r="U122" i="3"/>
  <c r="T122" i="3"/>
  <c r="S122" i="3"/>
  <c r="R122" i="3"/>
  <c r="V121" i="3"/>
  <c r="U121" i="3"/>
  <c r="T121" i="3"/>
  <c r="S121" i="3"/>
  <c r="R121" i="3"/>
  <c r="V120" i="3"/>
  <c r="U120" i="3"/>
  <c r="T120" i="3"/>
  <c r="S120" i="3"/>
  <c r="R120" i="3"/>
  <c r="V119" i="3"/>
  <c r="U119" i="3"/>
  <c r="T119" i="3"/>
  <c r="S119" i="3"/>
  <c r="R119" i="3"/>
  <c r="V118" i="3"/>
  <c r="U118" i="3"/>
  <c r="T118" i="3"/>
  <c r="S118" i="3"/>
  <c r="R118" i="3"/>
  <c r="V117" i="3"/>
  <c r="U117" i="3"/>
  <c r="T117" i="3"/>
  <c r="S117" i="3"/>
  <c r="R117" i="3"/>
  <c r="V116" i="3"/>
  <c r="U116" i="3"/>
  <c r="T116" i="3"/>
  <c r="S116" i="3"/>
  <c r="R116" i="3"/>
  <c r="V115" i="3"/>
  <c r="U115" i="3"/>
  <c r="T115" i="3"/>
  <c r="S115" i="3"/>
  <c r="R115" i="3"/>
  <c r="V114" i="3"/>
  <c r="U114" i="3"/>
  <c r="T114" i="3"/>
  <c r="S114" i="3"/>
  <c r="R114" i="3"/>
  <c r="V113" i="3"/>
  <c r="U113" i="3"/>
  <c r="T113" i="3"/>
  <c r="S113" i="3"/>
  <c r="R113" i="3"/>
  <c r="V112" i="3"/>
  <c r="U112" i="3"/>
  <c r="T112" i="3"/>
  <c r="S112" i="3"/>
  <c r="R112" i="3"/>
  <c r="V111" i="3"/>
  <c r="U111" i="3"/>
  <c r="T111" i="3"/>
  <c r="S111" i="3"/>
  <c r="R111" i="3"/>
  <c r="V110" i="3"/>
  <c r="U110" i="3"/>
  <c r="T110" i="3"/>
  <c r="S110" i="3"/>
  <c r="R110" i="3"/>
  <c r="V109" i="3"/>
  <c r="U109" i="3"/>
  <c r="T109" i="3"/>
  <c r="S109" i="3"/>
  <c r="R109" i="3"/>
  <c r="V108" i="3"/>
  <c r="U108" i="3"/>
  <c r="T108" i="3"/>
  <c r="S108" i="3"/>
  <c r="R108" i="3"/>
  <c r="V107" i="3"/>
  <c r="U107" i="3"/>
  <c r="T107" i="3"/>
  <c r="S107" i="3"/>
  <c r="R107" i="3"/>
  <c r="V106" i="3"/>
  <c r="U106" i="3"/>
  <c r="T106" i="3"/>
  <c r="S106" i="3"/>
  <c r="R106" i="3"/>
  <c r="V105" i="3"/>
  <c r="U105" i="3"/>
  <c r="T105" i="3"/>
  <c r="S105" i="3"/>
  <c r="R105" i="3"/>
  <c r="V104" i="3"/>
  <c r="U104" i="3"/>
  <c r="T104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V87" i="3"/>
  <c r="U87" i="3"/>
  <c r="T87" i="3"/>
  <c r="S87" i="3"/>
  <c r="R87" i="3"/>
  <c r="R173" i="3"/>
  <c r="V170" i="3"/>
  <c r="V164" i="3"/>
  <c r="V166" i="3"/>
  <c r="V167" i="3"/>
  <c r="V175" i="3"/>
  <c r="R171" i="3"/>
  <c r="R168" i="3"/>
  <c r="R174" i="3"/>
  <c r="U170" i="3"/>
  <c r="U164" i="3"/>
  <c r="L76" i="3"/>
  <c r="W76" i="3"/>
  <c r="U166" i="3"/>
  <c r="L78" i="3"/>
  <c r="W78" i="3"/>
  <c r="T172" i="3"/>
  <c r="T162" i="3"/>
  <c r="T163" i="3"/>
  <c r="S171" i="3"/>
  <c r="S174" i="3"/>
  <c r="S168" i="3"/>
  <c r="U172" i="3"/>
  <c r="U162" i="3"/>
  <c r="U163" i="3"/>
  <c r="L75" i="3"/>
  <c r="W75" i="3"/>
  <c r="T173" i="3"/>
  <c r="T171" i="3"/>
  <c r="T174" i="3"/>
  <c r="T168" i="3"/>
  <c r="V172" i="3"/>
  <c r="V162" i="3"/>
  <c r="V163" i="3"/>
  <c r="U173" i="3"/>
  <c r="U171" i="3"/>
  <c r="U174" i="3"/>
  <c r="U168" i="3"/>
  <c r="L80" i="3"/>
  <c r="W80" i="3"/>
  <c r="U167" i="3"/>
  <c r="L79" i="3"/>
  <c r="W79" i="3"/>
  <c r="U175" i="3"/>
  <c r="V173" i="3"/>
  <c r="R166" i="3"/>
  <c r="R170" i="3"/>
  <c r="R164" i="3"/>
  <c r="R175" i="3"/>
  <c r="R167" i="3"/>
  <c r="V171" i="3"/>
  <c r="V174" i="3"/>
  <c r="V168" i="3"/>
  <c r="R163" i="3"/>
  <c r="R172" i="3"/>
  <c r="R162" i="3"/>
  <c r="S173" i="3"/>
  <c r="S170" i="3"/>
  <c r="S164" i="3"/>
  <c r="S166" i="3"/>
  <c r="S167" i="3"/>
  <c r="S175" i="3"/>
  <c r="S172" i="3"/>
  <c r="S162" i="3"/>
  <c r="S163" i="3"/>
  <c r="T170" i="3"/>
  <c r="T164" i="3"/>
  <c r="T166" i="3"/>
  <c r="T167" i="3"/>
  <c r="T175" i="3"/>
  <c r="V176" i="3"/>
  <c r="U176" i="3"/>
  <c r="T176" i="3"/>
  <c r="L73" i="3"/>
  <c r="W73" i="3"/>
  <c r="M14" i="7"/>
  <c r="M12" i="7"/>
  <c r="M10" i="7"/>
  <c r="M8" i="7"/>
  <c r="M22" i="7"/>
  <c r="M24" i="7"/>
  <c r="M23" i="7"/>
  <c r="L12" i="7"/>
  <c r="L10" i="7"/>
  <c r="L8" i="7"/>
  <c r="L22" i="7"/>
  <c r="L24" i="7"/>
  <c r="L23" i="7"/>
  <c r="N27" i="7"/>
  <c r="H14" i="7"/>
  <c r="H12" i="7"/>
  <c r="H10" i="7"/>
  <c r="H8" i="7"/>
  <c r="H22" i="7"/>
  <c r="H24" i="7"/>
  <c r="H23" i="7"/>
  <c r="G12" i="7"/>
  <c r="G10" i="7"/>
  <c r="G8" i="7"/>
  <c r="G22" i="7"/>
  <c r="G24" i="7"/>
  <c r="G23" i="7"/>
  <c r="I27" i="7"/>
  <c r="G21" i="7"/>
  <c r="H7" i="7"/>
  <c r="L21" i="7"/>
  <c r="M7" i="7"/>
  <c r="G9" i="7"/>
  <c r="H11" i="7"/>
  <c r="G11" i="7"/>
  <c r="H21" i="7"/>
  <c r="H13" i="7"/>
  <c r="L11" i="7"/>
  <c r="M21" i="7"/>
  <c r="M13" i="7"/>
  <c r="G7" i="7"/>
  <c r="L9" i="7"/>
  <c r="M11" i="7"/>
  <c r="H9" i="7"/>
  <c r="L7" i="7"/>
  <c r="M9" i="7"/>
  <c r="B10" i="7"/>
  <c r="B12" i="7"/>
  <c r="B22" i="7"/>
  <c r="B8" i="7"/>
  <c r="B23" i="7"/>
  <c r="D27" i="7"/>
  <c r="B24" i="7"/>
  <c r="C6" i="6"/>
  <c r="D6" i="6"/>
  <c r="E6" i="6"/>
  <c r="F6" i="6"/>
  <c r="C7" i="6"/>
  <c r="D7" i="6"/>
  <c r="E7" i="6"/>
  <c r="F7" i="6"/>
  <c r="C8" i="6"/>
  <c r="D8" i="6"/>
  <c r="E8" i="6"/>
  <c r="F8" i="6"/>
  <c r="C11" i="6"/>
  <c r="D11" i="6"/>
  <c r="E11" i="6"/>
  <c r="F11" i="6"/>
  <c r="C12" i="6"/>
  <c r="D12" i="6"/>
  <c r="E12" i="6"/>
  <c r="F12" i="6"/>
  <c r="C13" i="6"/>
  <c r="D13" i="6"/>
  <c r="E13" i="6"/>
  <c r="F13" i="6"/>
  <c r="C16" i="6"/>
  <c r="D16" i="6"/>
  <c r="E16" i="6"/>
  <c r="F16" i="6"/>
  <c r="C17" i="6"/>
  <c r="D17" i="6"/>
  <c r="E17" i="6"/>
  <c r="F17" i="6"/>
  <c r="C18" i="6"/>
  <c r="D18" i="6"/>
  <c r="E18" i="6"/>
  <c r="F18" i="6"/>
  <c r="C21" i="6"/>
  <c r="D21" i="6"/>
  <c r="E21" i="6"/>
  <c r="C22" i="6"/>
  <c r="D22" i="6"/>
  <c r="E22" i="6"/>
  <c r="C23" i="6"/>
  <c r="D23" i="6"/>
  <c r="E23" i="6"/>
  <c r="C28" i="6"/>
  <c r="D28" i="6"/>
  <c r="E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8" i="6"/>
  <c r="D38" i="6"/>
  <c r="E38" i="6"/>
  <c r="B39" i="6"/>
  <c r="B40" i="6"/>
  <c r="B41" i="6"/>
  <c r="B42" i="6"/>
  <c r="B43" i="6"/>
  <c r="B44" i="6"/>
  <c r="C47" i="6"/>
  <c r="D47" i="6"/>
  <c r="E47" i="6"/>
  <c r="F47" i="6"/>
  <c r="F49" i="6"/>
  <c r="C50" i="6"/>
  <c r="D48" i="6"/>
  <c r="E50" i="6"/>
  <c r="E49" i="6"/>
  <c r="E48" i="6"/>
  <c r="C48" i="6"/>
  <c r="D50" i="6"/>
  <c r="D49" i="6"/>
  <c r="C49" i="6"/>
  <c r="F50" i="6"/>
  <c r="F48" i="6"/>
  <c r="D35" i="2"/>
  <c r="U35" i="2"/>
  <c r="S35" i="2"/>
  <c r="P35" i="2"/>
  <c r="N35" i="2"/>
  <c r="L35" i="2"/>
  <c r="I35" i="2"/>
  <c r="G35" i="2"/>
  <c r="C35" i="2"/>
  <c r="B35" i="2"/>
  <c r="O28" i="2"/>
  <c r="O27" i="2"/>
  <c r="P28" i="2"/>
  <c r="N28" i="2"/>
  <c r="N27" i="2"/>
  <c r="Q31" i="2"/>
  <c r="I28" i="2"/>
  <c r="J28" i="2"/>
  <c r="J27" i="2"/>
  <c r="H27" i="2"/>
  <c r="K31" i="2"/>
  <c r="O14" i="2"/>
  <c r="O12" i="2"/>
  <c r="O10" i="2"/>
  <c r="O8" i="2"/>
  <c r="O26" i="2"/>
  <c r="P12" i="2"/>
  <c r="P10" i="2"/>
  <c r="P8" i="2"/>
  <c r="P26" i="2"/>
  <c r="N12" i="2"/>
  <c r="N10" i="2"/>
  <c r="N8" i="2"/>
  <c r="N26" i="2"/>
  <c r="I14" i="2"/>
  <c r="I12" i="2"/>
  <c r="I10" i="2"/>
  <c r="I8" i="2"/>
  <c r="I26" i="2"/>
  <c r="J16" i="2"/>
  <c r="J10" i="2"/>
  <c r="J8" i="2"/>
  <c r="J26" i="2"/>
  <c r="H10" i="2"/>
  <c r="H8" i="2"/>
  <c r="H26" i="2"/>
  <c r="P15" i="2"/>
  <c r="P11" i="2"/>
  <c r="N25" i="2"/>
  <c r="J7" i="2"/>
  <c r="V42" i="2"/>
  <c r="T42" i="2"/>
  <c r="R42" i="2"/>
  <c r="O42" i="2"/>
  <c r="M42" i="2"/>
  <c r="J42" i="2"/>
  <c r="H42" i="2"/>
  <c r="O38" i="2"/>
  <c r="M38" i="2"/>
  <c r="J38" i="2"/>
  <c r="H38" i="2"/>
  <c r="F38" i="2"/>
  <c r="O40" i="2"/>
  <c r="M40" i="2"/>
  <c r="J40" i="2"/>
  <c r="H40" i="2"/>
  <c r="F40" i="2"/>
  <c r="M36" i="2"/>
  <c r="J36" i="2"/>
  <c r="H36" i="2"/>
  <c r="F36" i="2"/>
  <c r="D43" i="2"/>
  <c r="E26" i="2"/>
  <c r="U43" i="2"/>
  <c r="E24" i="2"/>
  <c r="S43" i="2"/>
  <c r="E18" i="2"/>
  <c r="P43" i="2"/>
  <c r="E22" i="2"/>
  <c r="N43" i="2"/>
  <c r="E20" i="2"/>
  <c r="L43" i="2"/>
  <c r="E12" i="2"/>
  <c r="I43" i="2"/>
  <c r="E10" i="2"/>
  <c r="G43" i="2"/>
  <c r="E8" i="2"/>
  <c r="N39" i="2"/>
  <c r="C14" i="2"/>
  <c r="L39" i="2"/>
  <c r="C12" i="2"/>
  <c r="I39" i="2"/>
  <c r="C10" i="2"/>
  <c r="G39" i="2"/>
  <c r="C8" i="2"/>
  <c r="D39" i="2"/>
  <c r="C26" i="2"/>
  <c r="N41" i="2"/>
  <c r="D16" i="2"/>
  <c r="L41" i="2"/>
  <c r="D12" i="2"/>
  <c r="I41" i="2"/>
  <c r="D10" i="2"/>
  <c r="G41" i="2"/>
  <c r="D8" i="2"/>
  <c r="D41" i="2"/>
  <c r="D26" i="2"/>
  <c r="L37" i="2"/>
  <c r="B12" i="2"/>
  <c r="I37" i="2"/>
  <c r="B10" i="2"/>
  <c r="G37" i="2"/>
  <c r="B8" i="2"/>
  <c r="D37" i="2"/>
  <c r="B26" i="2"/>
  <c r="D42" i="2"/>
  <c r="E25" i="2"/>
  <c r="U42" i="2"/>
  <c r="E23" i="2"/>
  <c r="S42" i="2"/>
  <c r="P42" i="2"/>
  <c r="E21" i="2"/>
  <c r="N42" i="2"/>
  <c r="E19" i="2"/>
  <c r="L42" i="2"/>
  <c r="I42" i="2"/>
  <c r="G42" i="2"/>
  <c r="C42" i="2"/>
  <c r="E28" i="2"/>
  <c r="B42" i="2"/>
  <c r="E27" i="2"/>
  <c r="N38" i="2"/>
  <c r="L38" i="2"/>
  <c r="I38" i="2"/>
  <c r="G38" i="2"/>
  <c r="D38" i="2"/>
  <c r="C38" i="2"/>
  <c r="C28" i="2"/>
  <c r="B38" i="2"/>
  <c r="C27" i="2"/>
  <c r="N40" i="2"/>
  <c r="L40" i="2"/>
  <c r="I40" i="2"/>
  <c r="G40" i="2"/>
  <c r="D40" i="2"/>
  <c r="C40" i="2"/>
  <c r="D28" i="2"/>
  <c r="B40" i="2"/>
  <c r="D27" i="2"/>
  <c r="L36" i="2"/>
  <c r="I36" i="2"/>
  <c r="G36" i="2"/>
  <c r="D36" i="2"/>
  <c r="C36" i="2"/>
  <c r="B28" i="2"/>
  <c r="B36" i="2"/>
  <c r="B27" i="2"/>
  <c r="I9" i="2"/>
  <c r="H11" i="2"/>
  <c r="H28" i="2"/>
  <c r="P27" i="2"/>
  <c r="I27" i="2"/>
  <c r="P16" i="2"/>
  <c r="J12" i="2"/>
  <c r="H12" i="2"/>
  <c r="P9" i="2"/>
  <c r="D38" i="1"/>
  <c r="C26" i="1"/>
  <c r="E37" i="1"/>
  <c r="D37" i="1"/>
  <c r="M38" i="1"/>
  <c r="C14" i="1"/>
  <c r="N37" i="1"/>
  <c r="M37" i="1"/>
  <c r="K38" i="1"/>
  <c r="C12" i="1"/>
  <c r="L37" i="1"/>
  <c r="K37" i="1"/>
  <c r="I38" i="1"/>
  <c r="C10" i="1"/>
  <c r="J37" i="1"/>
  <c r="I37" i="1"/>
  <c r="F38" i="1"/>
  <c r="C8" i="1"/>
  <c r="G37" i="1"/>
  <c r="F37" i="1"/>
  <c r="C37" i="1"/>
  <c r="C28" i="1"/>
  <c r="B37" i="1"/>
  <c r="C27" i="1"/>
  <c r="E7" i="2"/>
  <c r="E9" i="2"/>
  <c r="E11" i="2"/>
  <c r="E31" i="2"/>
  <c r="E17" i="2"/>
  <c r="C25" i="2"/>
  <c r="C7" i="2"/>
  <c r="C11" i="2"/>
  <c r="C13" i="2"/>
  <c r="B25" i="2"/>
  <c r="O7" i="2"/>
  <c r="D25" i="2"/>
  <c r="N9" i="2"/>
  <c r="J25" i="2"/>
  <c r="P25" i="2"/>
  <c r="J11" i="2"/>
  <c r="H9" i="2"/>
  <c r="J15" i="2"/>
  <c r="P7" i="2"/>
  <c r="I25" i="2"/>
  <c r="I13" i="2"/>
  <c r="C25" i="1"/>
  <c r="I7" i="2"/>
  <c r="D9" i="2"/>
  <c r="D7" i="2"/>
  <c r="B11" i="2"/>
  <c r="C9" i="2"/>
  <c r="N11" i="2"/>
  <c r="H25" i="2"/>
  <c r="I11" i="2"/>
  <c r="N7" i="2"/>
  <c r="O9" i="2"/>
  <c r="O11" i="2"/>
  <c r="H7" i="2"/>
  <c r="O25" i="2"/>
  <c r="O13" i="2"/>
  <c r="D11" i="2"/>
  <c r="B7" i="2"/>
  <c r="D15" i="2"/>
  <c r="B9" i="2"/>
  <c r="C7" i="1"/>
  <c r="C13" i="1"/>
  <c r="C11" i="1"/>
  <c r="C9" i="1"/>
  <c r="M159" i="3"/>
  <c r="L159" i="3"/>
  <c r="K159" i="3"/>
  <c r="J159" i="3"/>
  <c r="I159" i="3"/>
  <c r="H159" i="3"/>
  <c r="G159" i="3"/>
  <c r="F159" i="3"/>
  <c r="E159" i="3"/>
  <c r="D159" i="3"/>
  <c r="C159" i="3"/>
  <c r="A159" i="3"/>
  <c r="M158" i="3"/>
  <c r="L158" i="3"/>
  <c r="K158" i="3"/>
  <c r="J158" i="3"/>
  <c r="I158" i="3"/>
  <c r="H158" i="3"/>
  <c r="G158" i="3"/>
  <c r="F158" i="3"/>
  <c r="E158" i="3"/>
  <c r="D158" i="3"/>
  <c r="C158" i="3"/>
  <c r="A158" i="3"/>
  <c r="M157" i="3"/>
  <c r="L157" i="3"/>
  <c r="K157" i="3"/>
  <c r="J157" i="3"/>
  <c r="I157" i="3"/>
  <c r="H157" i="3"/>
  <c r="G157" i="3"/>
  <c r="F157" i="3"/>
  <c r="E157" i="3"/>
  <c r="D157" i="3"/>
  <c r="C157" i="3"/>
  <c r="A157" i="3"/>
  <c r="M156" i="3"/>
  <c r="L156" i="3"/>
  <c r="K156" i="3"/>
  <c r="J156" i="3"/>
  <c r="I156" i="3"/>
  <c r="H156" i="3"/>
  <c r="G156" i="3"/>
  <c r="F156" i="3"/>
  <c r="E156" i="3"/>
  <c r="D156" i="3"/>
  <c r="C156" i="3"/>
  <c r="A156" i="3"/>
  <c r="M155" i="3"/>
  <c r="L155" i="3"/>
  <c r="K155" i="3"/>
  <c r="J155" i="3"/>
  <c r="I155" i="3"/>
  <c r="H155" i="3"/>
  <c r="G155" i="3"/>
  <c r="F155" i="3"/>
  <c r="E155" i="3"/>
  <c r="D155" i="3"/>
  <c r="C155" i="3"/>
  <c r="A155" i="3"/>
  <c r="M154" i="3"/>
  <c r="L154" i="3"/>
  <c r="K154" i="3"/>
  <c r="J154" i="3"/>
  <c r="I154" i="3"/>
  <c r="H154" i="3"/>
  <c r="G154" i="3"/>
  <c r="F154" i="3"/>
  <c r="E154" i="3"/>
  <c r="D154" i="3"/>
  <c r="C154" i="3"/>
  <c r="A154" i="3"/>
  <c r="M153" i="3"/>
  <c r="L153" i="3"/>
  <c r="K153" i="3"/>
  <c r="J153" i="3"/>
  <c r="I153" i="3"/>
  <c r="H153" i="3"/>
  <c r="G153" i="3"/>
  <c r="F153" i="3"/>
  <c r="E153" i="3"/>
  <c r="D153" i="3"/>
  <c r="C153" i="3"/>
  <c r="A153" i="3"/>
  <c r="M152" i="3"/>
  <c r="L152" i="3"/>
  <c r="K152" i="3"/>
  <c r="J152" i="3"/>
  <c r="I152" i="3"/>
  <c r="H152" i="3"/>
  <c r="G152" i="3"/>
  <c r="F152" i="3"/>
  <c r="E152" i="3"/>
  <c r="D152" i="3"/>
  <c r="C152" i="3"/>
  <c r="A152" i="3"/>
  <c r="M151" i="3"/>
  <c r="L151" i="3"/>
  <c r="K151" i="3"/>
  <c r="J151" i="3"/>
  <c r="I151" i="3"/>
  <c r="H151" i="3"/>
  <c r="G151" i="3"/>
  <c r="F151" i="3"/>
  <c r="E151" i="3"/>
  <c r="D151" i="3"/>
  <c r="C151" i="3"/>
  <c r="A151" i="3"/>
  <c r="M150" i="3"/>
  <c r="L150" i="3"/>
  <c r="K150" i="3"/>
  <c r="J150" i="3"/>
  <c r="I150" i="3"/>
  <c r="H150" i="3"/>
  <c r="G150" i="3"/>
  <c r="F150" i="3"/>
  <c r="E150" i="3"/>
  <c r="D150" i="3"/>
  <c r="C150" i="3"/>
  <c r="A150" i="3"/>
  <c r="M149" i="3"/>
  <c r="L149" i="3"/>
  <c r="K149" i="3"/>
  <c r="J149" i="3"/>
  <c r="I149" i="3"/>
  <c r="H149" i="3"/>
  <c r="G149" i="3"/>
  <c r="F149" i="3"/>
  <c r="E149" i="3"/>
  <c r="D149" i="3"/>
  <c r="C149" i="3"/>
  <c r="A149" i="3"/>
  <c r="M148" i="3"/>
  <c r="L148" i="3"/>
  <c r="K148" i="3"/>
  <c r="J148" i="3"/>
  <c r="I148" i="3"/>
  <c r="H148" i="3"/>
  <c r="G148" i="3"/>
  <c r="F148" i="3"/>
  <c r="E148" i="3"/>
  <c r="D148" i="3"/>
  <c r="C148" i="3"/>
  <c r="A148" i="3"/>
  <c r="M147" i="3"/>
  <c r="L147" i="3"/>
  <c r="K147" i="3"/>
  <c r="J147" i="3"/>
  <c r="I147" i="3"/>
  <c r="H147" i="3"/>
  <c r="G147" i="3"/>
  <c r="F147" i="3"/>
  <c r="E147" i="3"/>
  <c r="D147" i="3"/>
  <c r="C147" i="3"/>
  <c r="A147" i="3"/>
  <c r="M146" i="3"/>
  <c r="L146" i="3"/>
  <c r="K146" i="3"/>
  <c r="J146" i="3"/>
  <c r="I146" i="3"/>
  <c r="H146" i="3"/>
  <c r="G146" i="3"/>
  <c r="F146" i="3"/>
  <c r="E146" i="3"/>
  <c r="D146" i="3"/>
  <c r="C146" i="3"/>
  <c r="A146" i="3"/>
  <c r="M145" i="3"/>
  <c r="L145" i="3"/>
  <c r="K145" i="3"/>
  <c r="J145" i="3"/>
  <c r="I145" i="3"/>
  <c r="H145" i="3"/>
  <c r="G145" i="3"/>
  <c r="F145" i="3"/>
  <c r="E145" i="3"/>
  <c r="D145" i="3"/>
  <c r="C145" i="3"/>
  <c r="A145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M138" i="3"/>
  <c r="L138" i="3"/>
  <c r="K138" i="3"/>
  <c r="J138" i="3"/>
  <c r="I138" i="3"/>
  <c r="H138" i="3"/>
  <c r="G138" i="3"/>
  <c r="F138" i="3"/>
  <c r="E138" i="3"/>
  <c r="D138" i="3"/>
  <c r="C138" i="3"/>
  <c r="A138" i="3"/>
  <c r="M137" i="3"/>
  <c r="L137" i="3"/>
  <c r="K137" i="3"/>
  <c r="J137" i="3"/>
  <c r="I137" i="3"/>
  <c r="H137" i="3"/>
  <c r="G137" i="3"/>
  <c r="F137" i="3"/>
  <c r="E137" i="3"/>
  <c r="D137" i="3"/>
  <c r="C137" i="3"/>
  <c r="A137" i="3"/>
  <c r="M136" i="3"/>
  <c r="L136" i="3"/>
  <c r="K136" i="3"/>
  <c r="J136" i="3"/>
  <c r="I136" i="3"/>
  <c r="H136" i="3"/>
  <c r="G136" i="3"/>
  <c r="F136" i="3"/>
  <c r="E136" i="3"/>
  <c r="D136" i="3"/>
  <c r="C136" i="3"/>
  <c r="A136" i="3"/>
  <c r="M135" i="3"/>
  <c r="L135" i="3"/>
  <c r="K135" i="3"/>
  <c r="J135" i="3"/>
  <c r="I135" i="3"/>
  <c r="H135" i="3"/>
  <c r="G135" i="3"/>
  <c r="F135" i="3"/>
  <c r="E135" i="3"/>
  <c r="D135" i="3"/>
  <c r="C135" i="3"/>
  <c r="A135" i="3"/>
  <c r="M134" i="3"/>
  <c r="L134" i="3"/>
  <c r="K134" i="3"/>
  <c r="J134" i="3"/>
  <c r="I134" i="3"/>
  <c r="H134" i="3"/>
  <c r="G134" i="3"/>
  <c r="F134" i="3"/>
  <c r="E134" i="3"/>
  <c r="D134" i="3"/>
  <c r="C134" i="3"/>
  <c r="A134" i="3"/>
  <c r="M133" i="3"/>
  <c r="L133" i="3"/>
  <c r="K133" i="3"/>
  <c r="J133" i="3"/>
  <c r="I133" i="3"/>
  <c r="H133" i="3"/>
  <c r="G133" i="3"/>
  <c r="G171" i="3"/>
  <c r="F133" i="3"/>
  <c r="E133" i="3"/>
  <c r="D133" i="3"/>
  <c r="C133" i="3"/>
  <c r="A133" i="3"/>
  <c r="M132" i="3"/>
  <c r="L132" i="3"/>
  <c r="K132" i="3"/>
  <c r="J132" i="3"/>
  <c r="I132" i="3"/>
  <c r="H132" i="3"/>
  <c r="G132" i="3"/>
  <c r="F132" i="3"/>
  <c r="E132" i="3"/>
  <c r="D132" i="3"/>
  <c r="C132" i="3"/>
  <c r="A132" i="3"/>
  <c r="M131" i="3"/>
  <c r="L131" i="3"/>
  <c r="K131" i="3"/>
  <c r="J131" i="3"/>
  <c r="I131" i="3"/>
  <c r="H131" i="3"/>
  <c r="G131" i="3"/>
  <c r="F131" i="3"/>
  <c r="E131" i="3"/>
  <c r="D131" i="3"/>
  <c r="C131" i="3"/>
  <c r="A131" i="3"/>
  <c r="M130" i="3"/>
  <c r="L130" i="3"/>
  <c r="K130" i="3"/>
  <c r="J130" i="3"/>
  <c r="I130" i="3"/>
  <c r="H130" i="3"/>
  <c r="G130" i="3"/>
  <c r="F130" i="3"/>
  <c r="E130" i="3"/>
  <c r="D130" i="3"/>
  <c r="C130" i="3"/>
  <c r="A130" i="3"/>
  <c r="M129" i="3"/>
  <c r="L129" i="3"/>
  <c r="K129" i="3"/>
  <c r="J129" i="3"/>
  <c r="I129" i="3"/>
  <c r="H129" i="3"/>
  <c r="G129" i="3"/>
  <c r="F129" i="3"/>
  <c r="E129" i="3"/>
  <c r="D129" i="3"/>
  <c r="C129" i="3"/>
  <c r="A129" i="3"/>
  <c r="M128" i="3"/>
  <c r="L128" i="3"/>
  <c r="K128" i="3"/>
  <c r="J128" i="3"/>
  <c r="I128" i="3"/>
  <c r="H128" i="3"/>
  <c r="G128" i="3"/>
  <c r="F128" i="3"/>
  <c r="E128" i="3"/>
  <c r="D128" i="3"/>
  <c r="C128" i="3"/>
  <c r="A128" i="3"/>
  <c r="M127" i="3"/>
  <c r="L127" i="3"/>
  <c r="K127" i="3"/>
  <c r="J127" i="3"/>
  <c r="I127" i="3"/>
  <c r="H127" i="3"/>
  <c r="G127" i="3"/>
  <c r="F127" i="3"/>
  <c r="E127" i="3"/>
  <c r="D127" i="3"/>
  <c r="C127" i="3"/>
  <c r="A127" i="3"/>
  <c r="M126" i="3"/>
  <c r="L126" i="3"/>
  <c r="K126" i="3"/>
  <c r="J126" i="3"/>
  <c r="I126" i="3"/>
  <c r="H126" i="3"/>
  <c r="G126" i="3"/>
  <c r="F126" i="3"/>
  <c r="E126" i="3"/>
  <c r="D126" i="3"/>
  <c r="C126" i="3"/>
  <c r="A126" i="3"/>
  <c r="M125" i="3"/>
  <c r="L125" i="3"/>
  <c r="K125" i="3"/>
  <c r="J125" i="3"/>
  <c r="I125" i="3"/>
  <c r="H125" i="3"/>
  <c r="G125" i="3"/>
  <c r="F125" i="3"/>
  <c r="E125" i="3"/>
  <c r="D125" i="3"/>
  <c r="C125" i="3"/>
  <c r="A125" i="3"/>
  <c r="M124" i="3"/>
  <c r="L124" i="3"/>
  <c r="K124" i="3"/>
  <c r="J124" i="3"/>
  <c r="I124" i="3"/>
  <c r="H124" i="3"/>
  <c r="G124" i="3"/>
  <c r="F124" i="3"/>
  <c r="E124" i="3"/>
  <c r="D124" i="3"/>
  <c r="C124" i="3"/>
  <c r="A124" i="3"/>
  <c r="M123" i="3"/>
  <c r="L123" i="3"/>
  <c r="K123" i="3"/>
  <c r="J123" i="3"/>
  <c r="I123" i="3"/>
  <c r="H123" i="3"/>
  <c r="G123" i="3"/>
  <c r="F123" i="3"/>
  <c r="E123" i="3"/>
  <c r="D123" i="3"/>
  <c r="C123" i="3"/>
  <c r="A123" i="3"/>
  <c r="M122" i="3"/>
  <c r="L122" i="3"/>
  <c r="K122" i="3"/>
  <c r="J122" i="3"/>
  <c r="I122" i="3"/>
  <c r="H122" i="3"/>
  <c r="G122" i="3"/>
  <c r="F122" i="3"/>
  <c r="E122" i="3"/>
  <c r="D122" i="3"/>
  <c r="C122" i="3"/>
  <c r="A122" i="3"/>
  <c r="M121" i="3"/>
  <c r="L121" i="3"/>
  <c r="K121" i="3"/>
  <c r="J121" i="3"/>
  <c r="I121" i="3"/>
  <c r="H121" i="3"/>
  <c r="G121" i="3"/>
  <c r="F121" i="3"/>
  <c r="E121" i="3"/>
  <c r="D121" i="3"/>
  <c r="C121" i="3"/>
  <c r="A121" i="3"/>
  <c r="M120" i="3"/>
  <c r="L120" i="3"/>
  <c r="K120" i="3"/>
  <c r="J120" i="3"/>
  <c r="I120" i="3"/>
  <c r="H120" i="3"/>
  <c r="G120" i="3"/>
  <c r="F120" i="3"/>
  <c r="E120" i="3"/>
  <c r="D120" i="3"/>
  <c r="C120" i="3"/>
  <c r="A120" i="3"/>
  <c r="M119" i="3"/>
  <c r="L119" i="3"/>
  <c r="K119" i="3"/>
  <c r="J119" i="3"/>
  <c r="I119" i="3"/>
  <c r="H119" i="3"/>
  <c r="G119" i="3"/>
  <c r="F119" i="3"/>
  <c r="E119" i="3"/>
  <c r="D119" i="3"/>
  <c r="C119" i="3"/>
  <c r="A119" i="3"/>
  <c r="M118" i="3"/>
  <c r="L118" i="3"/>
  <c r="K118" i="3"/>
  <c r="J118" i="3"/>
  <c r="I118" i="3"/>
  <c r="H118" i="3"/>
  <c r="G118" i="3"/>
  <c r="F118" i="3"/>
  <c r="E118" i="3"/>
  <c r="D118" i="3"/>
  <c r="C118" i="3"/>
  <c r="A118" i="3"/>
  <c r="M117" i="3"/>
  <c r="L117" i="3"/>
  <c r="K117" i="3"/>
  <c r="J117" i="3"/>
  <c r="I117" i="3"/>
  <c r="H117" i="3"/>
  <c r="G117" i="3"/>
  <c r="F117" i="3"/>
  <c r="E117" i="3"/>
  <c r="D117" i="3"/>
  <c r="C117" i="3"/>
  <c r="A117" i="3"/>
  <c r="M116" i="3"/>
  <c r="L116" i="3"/>
  <c r="K116" i="3"/>
  <c r="J116" i="3"/>
  <c r="I116" i="3"/>
  <c r="H116" i="3"/>
  <c r="G116" i="3"/>
  <c r="F116" i="3"/>
  <c r="E116" i="3"/>
  <c r="D116" i="3"/>
  <c r="C116" i="3"/>
  <c r="A116" i="3"/>
  <c r="M115" i="3"/>
  <c r="L115" i="3"/>
  <c r="K115" i="3"/>
  <c r="J115" i="3"/>
  <c r="I115" i="3"/>
  <c r="H115" i="3"/>
  <c r="G115" i="3"/>
  <c r="F115" i="3"/>
  <c r="E115" i="3"/>
  <c r="D115" i="3"/>
  <c r="C115" i="3"/>
  <c r="A115" i="3"/>
  <c r="M114" i="3"/>
  <c r="L114" i="3"/>
  <c r="K114" i="3"/>
  <c r="J114" i="3"/>
  <c r="I114" i="3"/>
  <c r="H114" i="3"/>
  <c r="G114" i="3"/>
  <c r="F114" i="3"/>
  <c r="E114" i="3"/>
  <c r="D114" i="3"/>
  <c r="C114" i="3"/>
  <c r="A114" i="3"/>
  <c r="M113" i="3"/>
  <c r="L113" i="3"/>
  <c r="K113" i="3"/>
  <c r="J113" i="3"/>
  <c r="I113" i="3"/>
  <c r="H113" i="3"/>
  <c r="G113" i="3"/>
  <c r="F113" i="3"/>
  <c r="E113" i="3"/>
  <c r="D113" i="3"/>
  <c r="C113" i="3"/>
  <c r="A113" i="3"/>
  <c r="M112" i="3"/>
  <c r="L112" i="3"/>
  <c r="K112" i="3"/>
  <c r="J112" i="3"/>
  <c r="I112" i="3"/>
  <c r="H112" i="3"/>
  <c r="G112" i="3"/>
  <c r="F112" i="3"/>
  <c r="E112" i="3"/>
  <c r="D112" i="3"/>
  <c r="C112" i="3"/>
  <c r="A112" i="3"/>
  <c r="M111" i="3"/>
  <c r="L111" i="3"/>
  <c r="K111" i="3"/>
  <c r="J111" i="3"/>
  <c r="I111" i="3"/>
  <c r="H111" i="3"/>
  <c r="G111" i="3"/>
  <c r="F111" i="3"/>
  <c r="E111" i="3"/>
  <c r="D111" i="3"/>
  <c r="C111" i="3"/>
  <c r="A111" i="3"/>
  <c r="M110" i="3"/>
  <c r="L110" i="3"/>
  <c r="K110" i="3"/>
  <c r="J110" i="3"/>
  <c r="I110" i="3"/>
  <c r="H110" i="3"/>
  <c r="G110" i="3"/>
  <c r="F110" i="3"/>
  <c r="E110" i="3"/>
  <c r="D110" i="3"/>
  <c r="C110" i="3"/>
  <c r="A110" i="3"/>
  <c r="M109" i="3"/>
  <c r="L109" i="3"/>
  <c r="K109" i="3"/>
  <c r="J109" i="3"/>
  <c r="I109" i="3"/>
  <c r="H109" i="3"/>
  <c r="G109" i="3"/>
  <c r="G173" i="3"/>
  <c r="F109" i="3"/>
  <c r="E109" i="3"/>
  <c r="D109" i="3"/>
  <c r="C109" i="3"/>
  <c r="A109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F103" i="3"/>
  <c r="E103" i="3"/>
  <c r="D103" i="3"/>
  <c r="C103" i="3"/>
  <c r="A103" i="3"/>
  <c r="F102" i="3"/>
  <c r="E102" i="3"/>
  <c r="D102" i="3"/>
  <c r="C102" i="3"/>
  <c r="A102" i="3"/>
  <c r="F101" i="3"/>
  <c r="E101" i="3"/>
  <c r="D101" i="3"/>
  <c r="C101" i="3"/>
  <c r="A101" i="3"/>
  <c r="F100" i="3"/>
  <c r="E100" i="3"/>
  <c r="D100" i="3"/>
  <c r="C100" i="3"/>
  <c r="A100" i="3"/>
  <c r="F99" i="3"/>
  <c r="E99" i="3"/>
  <c r="D99" i="3"/>
  <c r="C99" i="3"/>
  <c r="A99" i="3"/>
  <c r="F98" i="3"/>
  <c r="E98" i="3"/>
  <c r="D98" i="3"/>
  <c r="C98" i="3"/>
  <c r="A98" i="3"/>
  <c r="F97" i="3"/>
  <c r="E97" i="3"/>
  <c r="D97" i="3"/>
  <c r="C97" i="3"/>
  <c r="A97" i="3"/>
  <c r="F96" i="3"/>
  <c r="E96" i="3"/>
  <c r="D96" i="3"/>
  <c r="C96" i="3"/>
  <c r="A96" i="3"/>
  <c r="F95" i="3"/>
  <c r="E95" i="3"/>
  <c r="D95" i="3"/>
  <c r="C95" i="3"/>
  <c r="A95" i="3"/>
  <c r="F94" i="3"/>
  <c r="E94" i="3"/>
  <c r="D94" i="3"/>
  <c r="C94" i="3"/>
  <c r="A94" i="3"/>
  <c r="F93" i="3"/>
  <c r="E93" i="3"/>
  <c r="D93" i="3"/>
  <c r="C93" i="3"/>
  <c r="A93" i="3"/>
  <c r="F92" i="3"/>
  <c r="E92" i="3"/>
  <c r="D92" i="3"/>
  <c r="C92" i="3"/>
  <c r="A92" i="3"/>
  <c r="F91" i="3"/>
  <c r="E91" i="3"/>
  <c r="D91" i="3"/>
  <c r="C91" i="3"/>
  <c r="A91" i="3"/>
  <c r="F90" i="3"/>
  <c r="E90" i="3"/>
  <c r="D90" i="3"/>
  <c r="C90" i="3"/>
  <c r="A90" i="3"/>
  <c r="F89" i="3"/>
  <c r="E89" i="3"/>
  <c r="D89" i="3"/>
  <c r="C89" i="3"/>
  <c r="A89" i="3"/>
  <c r="F88" i="3"/>
  <c r="E88" i="3"/>
  <c r="D88" i="3"/>
  <c r="C88" i="3"/>
  <c r="A88" i="3"/>
  <c r="M87" i="3"/>
  <c r="M176" i="3"/>
  <c r="L87" i="3"/>
  <c r="L176" i="3"/>
  <c r="K87" i="3"/>
  <c r="K176" i="3"/>
  <c r="J87" i="3"/>
  <c r="J176" i="3"/>
  <c r="I87" i="3"/>
  <c r="I176" i="3"/>
  <c r="H87" i="3"/>
  <c r="H176" i="3"/>
  <c r="G87" i="3"/>
  <c r="G176" i="3"/>
  <c r="F87" i="3"/>
  <c r="F176" i="3"/>
  <c r="E87" i="3"/>
  <c r="D87" i="3"/>
  <c r="C87" i="3"/>
  <c r="A87" i="3"/>
  <c r="H171" i="3"/>
  <c r="H173" i="3"/>
  <c r="F167" i="3"/>
  <c r="F174" i="3"/>
  <c r="I173" i="3"/>
  <c r="I171" i="3"/>
  <c r="F173" i="3"/>
  <c r="K172" i="3"/>
  <c r="K162" i="3"/>
  <c r="C73" i="3"/>
  <c r="K163" i="3"/>
  <c r="C75" i="3"/>
  <c r="G164" i="3"/>
  <c r="E76" i="3"/>
  <c r="G166" i="3"/>
  <c r="E78" i="3"/>
  <c r="G170" i="3"/>
  <c r="G175" i="3"/>
  <c r="G167" i="3"/>
  <c r="E79" i="3"/>
  <c r="G168" i="3"/>
  <c r="E80" i="3"/>
  <c r="G174" i="3"/>
  <c r="H166" i="3"/>
  <c r="H170" i="3"/>
  <c r="H164" i="3"/>
  <c r="H175" i="3"/>
  <c r="H167" i="3"/>
  <c r="H168" i="3"/>
  <c r="H174" i="3"/>
  <c r="L172" i="3"/>
  <c r="L162" i="3"/>
  <c r="L163" i="3"/>
  <c r="M172" i="3"/>
  <c r="M162" i="3"/>
  <c r="M163" i="3"/>
  <c r="D75" i="3"/>
  <c r="I166" i="3"/>
  <c r="I78" i="3"/>
  <c r="V78" i="3"/>
  <c r="I164" i="3"/>
  <c r="I76" i="3"/>
  <c r="V76" i="3"/>
  <c r="I170" i="3"/>
  <c r="I175" i="3"/>
  <c r="I167" i="3"/>
  <c r="I79" i="3"/>
  <c r="V79" i="3"/>
  <c r="I168" i="3"/>
  <c r="I80" i="3"/>
  <c r="V80" i="3"/>
  <c r="I174" i="3"/>
  <c r="J163" i="3"/>
  <c r="J172" i="3"/>
  <c r="J162" i="3"/>
  <c r="F162" i="3"/>
  <c r="F172" i="3"/>
  <c r="F163" i="3"/>
  <c r="J173" i="3"/>
  <c r="J166" i="3"/>
  <c r="J170" i="3"/>
  <c r="J164" i="3"/>
  <c r="J175" i="3"/>
  <c r="J167" i="3"/>
  <c r="J171" i="3"/>
  <c r="J168" i="3"/>
  <c r="J174" i="3"/>
  <c r="G163" i="3"/>
  <c r="E75" i="3"/>
  <c r="G162" i="3"/>
  <c r="E73" i="3"/>
  <c r="G172" i="3"/>
  <c r="K170" i="3"/>
  <c r="K164" i="3"/>
  <c r="C76" i="3"/>
  <c r="K166" i="3"/>
  <c r="C78" i="3"/>
  <c r="K167" i="3"/>
  <c r="C79" i="3"/>
  <c r="K175" i="3"/>
  <c r="K171" i="3"/>
  <c r="K174" i="3"/>
  <c r="K168" i="3"/>
  <c r="C80" i="3"/>
  <c r="K173" i="3"/>
  <c r="H163" i="3"/>
  <c r="H172" i="3"/>
  <c r="H162" i="3"/>
  <c r="L173" i="3"/>
  <c r="L170" i="3"/>
  <c r="L164" i="3"/>
  <c r="L166" i="3"/>
  <c r="L167" i="3"/>
  <c r="L175" i="3"/>
  <c r="L171" i="3"/>
  <c r="L174" i="3"/>
  <c r="L168" i="3"/>
  <c r="I163" i="3"/>
  <c r="I75" i="3"/>
  <c r="V75" i="3"/>
  <c r="I162" i="3"/>
  <c r="I73" i="3"/>
  <c r="V73" i="3"/>
  <c r="I172" i="3"/>
  <c r="M173" i="3"/>
  <c r="M170" i="3"/>
  <c r="M164" i="3"/>
  <c r="D76" i="3"/>
  <c r="M166" i="3"/>
  <c r="D78" i="3"/>
  <c r="M167" i="3"/>
  <c r="D79" i="3"/>
  <c r="M175" i="3"/>
  <c r="M171" i="3"/>
  <c r="M174" i="3"/>
  <c r="M168" i="3"/>
  <c r="D80" i="3"/>
  <c r="F171" i="3"/>
  <c r="F168" i="3"/>
  <c r="F170" i="3"/>
  <c r="F166" i="3"/>
  <c r="F164" i="3"/>
  <c r="F175" i="3"/>
  <c r="U42" i="1"/>
  <c r="E24" i="1"/>
  <c r="S42" i="1"/>
  <c r="E18" i="1"/>
  <c r="Q42" i="1"/>
  <c r="E16" i="1"/>
  <c r="O42" i="1"/>
  <c r="E22" i="1"/>
  <c r="M42" i="1"/>
  <c r="E20" i="1"/>
  <c r="K42" i="1"/>
  <c r="E12" i="1"/>
  <c r="I42" i="1"/>
  <c r="E10" i="1"/>
  <c r="F42" i="1"/>
  <c r="E8" i="1"/>
  <c r="D42" i="1"/>
  <c r="E26" i="1"/>
  <c r="U41" i="1"/>
  <c r="E23" i="1"/>
  <c r="T41" i="1"/>
  <c r="S41" i="1"/>
  <c r="Q41" i="1"/>
  <c r="P41" i="1"/>
  <c r="O41" i="1"/>
  <c r="N41" i="1"/>
  <c r="M41" i="1"/>
  <c r="N21" i="1"/>
  <c r="L41" i="1"/>
  <c r="K41" i="1"/>
  <c r="J41" i="1"/>
  <c r="I41" i="1"/>
  <c r="G41" i="1"/>
  <c r="F41" i="1"/>
  <c r="E41" i="1"/>
  <c r="D41" i="1"/>
  <c r="C41" i="1"/>
  <c r="E28" i="1"/>
  <c r="B41" i="1"/>
  <c r="E27" i="1"/>
  <c r="M40" i="1"/>
  <c r="D16" i="1"/>
  <c r="K40" i="1"/>
  <c r="D12" i="1"/>
  <c r="I40" i="1"/>
  <c r="D10" i="1"/>
  <c r="F40" i="1"/>
  <c r="D8" i="1"/>
  <c r="D40" i="1"/>
  <c r="D26" i="1"/>
  <c r="N39" i="1"/>
  <c r="M39" i="1"/>
  <c r="L39" i="1"/>
  <c r="K39" i="1"/>
  <c r="J39" i="1"/>
  <c r="I39" i="1"/>
  <c r="G39" i="1"/>
  <c r="F39" i="1"/>
  <c r="E39" i="1"/>
  <c r="D39" i="1"/>
  <c r="C39" i="1"/>
  <c r="D28" i="1"/>
  <c r="B39" i="1"/>
  <c r="D27" i="1"/>
  <c r="K36" i="1"/>
  <c r="I36" i="1"/>
  <c r="B10" i="1"/>
  <c r="F36" i="1"/>
  <c r="B8" i="1"/>
  <c r="D36" i="1"/>
  <c r="B26" i="1"/>
  <c r="L35" i="1"/>
  <c r="K35" i="1"/>
  <c r="J35" i="1"/>
  <c r="I35" i="1"/>
  <c r="G35" i="1"/>
  <c r="F35" i="1"/>
  <c r="E35" i="1"/>
  <c r="D35" i="1"/>
  <c r="C35" i="1"/>
  <c r="B28" i="1"/>
  <c r="U34" i="1"/>
  <c r="S34" i="1"/>
  <c r="Q34" i="1"/>
  <c r="O34" i="1"/>
  <c r="M34" i="1"/>
  <c r="K34" i="1"/>
  <c r="I34" i="1"/>
  <c r="F34" i="1"/>
  <c r="D34" i="1"/>
  <c r="C34" i="1"/>
  <c r="B34" i="1"/>
  <c r="M33" i="1"/>
  <c r="U79" i="3"/>
  <c r="U76" i="3"/>
  <c r="U73" i="3"/>
  <c r="U80" i="3"/>
  <c r="U78" i="3"/>
  <c r="U75" i="3"/>
  <c r="E25" i="1"/>
  <c r="E19" i="1"/>
  <c r="E9" i="1"/>
  <c r="E15" i="1"/>
  <c r="E7" i="1"/>
  <c r="E21" i="1"/>
  <c r="E11" i="1"/>
  <c r="E17" i="1"/>
  <c r="D73" i="3"/>
  <c r="D25" i="1"/>
  <c r="D7" i="1"/>
  <c r="D11" i="1"/>
  <c r="D9" i="1"/>
  <c r="D15" i="1"/>
  <c r="B9" i="1"/>
  <c r="B25" i="1"/>
  <c r="B12" i="1"/>
  <c r="B7" i="1"/>
  <c r="B11" i="1"/>
  <c r="B27" i="1"/>
  <c r="E30" i="1"/>
</calcChain>
</file>

<file path=xl/sharedStrings.xml><?xml version="1.0" encoding="utf-8"?>
<sst xmlns="http://schemas.openxmlformats.org/spreadsheetml/2006/main" count="1109" uniqueCount="283">
  <si>
    <t>TABLE 1</t>
  </si>
  <si>
    <t>Figure 1</t>
  </si>
  <si>
    <t xml:space="preserve"> Principal Component of Inflation Measures and Commodity Prices</t>
  </si>
  <si>
    <t>Fraction of Variance Accounted for:</t>
  </si>
  <si>
    <t>Advanced Economies</t>
  </si>
  <si>
    <t>PPI</t>
  </si>
  <si>
    <t>CPI</t>
  </si>
  <si>
    <t>Core</t>
  </si>
  <si>
    <t>Wages</t>
  </si>
  <si>
    <t xml:space="preserve">Full sample: </t>
  </si>
  <si>
    <t>1st PC</t>
  </si>
  <si>
    <t>1st 5 PCs</t>
  </si>
  <si>
    <t># countries</t>
  </si>
  <si>
    <t>Sample of countries with wage data:</t>
  </si>
  <si>
    <t>Advanced economies:</t>
  </si>
  <si>
    <t xml:space="preserve">Emerging markets </t>
  </si>
  <si>
    <t>.</t>
  </si>
  <si>
    <t>DATA FOR FIGURES 1A &amp; 1B</t>
  </si>
  <si>
    <t>Advanced</t>
  </si>
  <si>
    <t>1990-94</t>
  </si>
  <si>
    <t>Economies</t>
  </si>
  <si>
    <t>1995-99</t>
  </si>
  <si>
    <t>2000-04</t>
  </si>
  <si>
    <t>2005-09</t>
  </si>
  <si>
    <t>2010-14</t>
  </si>
  <si>
    <t>2015-17</t>
  </si>
  <si>
    <t>*note, do not report wage PC for 1990-94 due to small sample (5 countries)</t>
  </si>
  <si>
    <t>Global Price Standard Deviations</t>
  </si>
  <si>
    <t>Correlations with global price variables and different principal components</t>
  </si>
  <si>
    <t>AE</t>
  </si>
  <si>
    <t>Oil</t>
  </si>
  <si>
    <t>ComXEn</t>
  </si>
  <si>
    <t>All Comm</t>
  </si>
  <si>
    <t>Table 2: Phillips Curve Estimates-CPI Inflation</t>
  </si>
  <si>
    <t>Different Control Variables</t>
  </si>
  <si>
    <t>Different Specifications</t>
  </si>
  <si>
    <t>MISC CALCULATIONS FOR PAPER</t>
  </si>
  <si>
    <t>Domestic Only</t>
  </si>
  <si>
    <t>+ Import Prices</t>
  </si>
  <si>
    <t>+ Oil   Prices</t>
  </si>
  <si>
    <t>+  All Global Variables</t>
  </si>
  <si>
    <t>DomSlack* ImpShare</t>
  </si>
  <si>
    <t>Only Lagged Inflation</t>
  </si>
  <si>
    <t>Random Effects</t>
  </si>
  <si>
    <t>RE + Constraints</t>
  </si>
  <si>
    <t>(1)</t>
  </si>
  <si>
    <t>(2)</t>
  </si>
  <si>
    <t>(3)</t>
  </si>
  <si>
    <t>(4)</t>
  </si>
  <si>
    <t>(5)</t>
  </si>
  <si>
    <t>(6)</t>
  </si>
  <si>
    <t>(7)</t>
  </si>
  <si>
    <t>(8)</t>
  </si>
  <si>
    <t>Evaluate interaction term at different levels of import shares</t>
  </si>
  <si>
    <t>Inflation</t>
  </si>
  <si>
    <t xml:space="preserve">   Expect.</t>
  </si>
  <si>
    <t>B3</t>
  </si>
  <si>
    <t>Lagged</t>
  </si>
  <si>
    <t>mean import share</t>
  </si>
  <si>
    <t>copy from stata output</t>
  </si>
  <si>
    <t xml:space="preserve">   Inflation</t>
  </si>
  <si>
    <t>st dev import share</t>
  </si>
  <si>
    <t>Domestic</t>
  </si>
  <si>
    <t>mean + 1SD</t>
  </si>
  <si>
    <t xml:space="preserve">   Slack</t>
  </si>
  <si>
    <t>mean - 1SD</t>
  </si>
  <si>
    <t>Import</t>
  </si>
  <si>
    <t xml:space="preserve">   Prices</t>
  </si>
  <si>
    <t xml:space="preserve">Phillips curve relationship with slack after controlling for import share </t>
  </si>
  <si>
    <t>World Oil</t>
  </si>
  <si>
    <t>at mean imp share</t>
  </si>
  <si>
    <t>at mean + 1SD</t>
  </si>
  <si>
    <t>World Comm.</t>
  </si>
  <si>
    <t>at mean - 1SD</t>
  </si>
  <si>
    <t>Real Exchange</t>
  </si>
  <si>
    <t xml:space="preserve">   Rate</t>
  </si>
  <si>
    <t>ER effect over 8 quarters</t>
  </si>
  <si>
    <t>World</t>
  </si>
  <si>
    <t>Global Value</t>
  </si>
  <si>
    <t xml:space="preserve">   Chains</t>
  </si>
  <si>
    <t>Constant</t>
  </si>
  <si>
    <t>R2</t>
  </si>
  <si>
    <t># obs.</t>
  </si>
  <si>
    <t>Change from adding global variables</t>
  </si>
  <si>
    <t>PIECES BELOW UPDATE AUTOMATICALLY FROM STATA OUTPUT SHEETS--DO NOT TOUCH--USED TO CREATE TABLES ABOVE</t>
  </si>
  <si>
    <t>FULL PERIOD -- DIFFERENT CONTROL VARIABLES</t>
  </si>
  <si>
    <t>FOR CPI</t>
  </si>
  <si>
    <t>DOMEST</t>
  </si>
  <si>
    <t>DOMEST+IMP</t>
  </si>
  <si>
    <t>DOMEST+OIL</t>
  </si>
  <si>
    <t>GLOBAL</t>
  </si>
  <si>
    <t>FULL PERIOD -- DIFFERENT ESTIMATION MODELS</t>
  </si>
  <si>
    <t>only lagged inflation</t>
  </si>
  <si>
    <t>RE</t>
  </si>
  <si>
    <t>RE+CONSTR</t>
  </si>
  <si>
    <t>Interact</t>
  </si>
  <si>
    <t>Dslack*ImpSh</t>
  </si>
  <si>
    <t>Table 3: Phillips Curve Estimates-CPI Inflation, Different Periods</t>
  </si>
  <si>
    <t>Pre-Crisis (1996-2007)</t>
  </si>
  <si>
    <t>Last Decade (2008-2017)</t>
  </si>
  <si>
    <t>% change in coefficient magnitude from Pre-crisis to Crisis window</t>
  </si>
  <si>
    <t>pre crisis</t>
  </si>
  <si>
    <t>last decade</t>
  </si>
  <si>
    <t>% change in magnitude</t>
  </si>
  <si>
    <t>F-Test: Joint Significance of Global Variables</t>
  </si>
  <si>
    <t>PRE-CRISIS -- DIFFERENT CONTROL VARIABLES</t>
  </si>
  <si>
    <t>F-test global</t>
  </si>
  <si>
    <t>POST-CRISIS -- DIFFERENT CONTROL VARIABLES</t>
  </si>
  <si>
    <t>Table 4: Estimates-CPI Inflation on Trend and other Variables</t>
  </si>
  <si>
    <t>Full Period</t>
  </si>
  <si>
    <t>(9)</t>
  </si>
  <si>
    <t>(10)</t>
  </si>
  <si>
    <t>(11)</t>
  </si>
  <si>
    <t>(12)</t>
  </si>
  <si>
    <t>full</t>
  </si>
  <si>
    <t>precrisis</t>
  </si>
  <si>
    <t>Trend</t>
  </si>
  <si>
    <t>World Commodity</t>
  </si>
  <si>
    <t>WOIL</t>
  </si>
  <si>
    <t>FULL PERIOD</t>
  </si>
  <si>
    <t>CPI ON TREND</t>
  </si>
  <si>
    <t>PRE-CRISIS</t>
  </si>
  <si>
    <t>POST-CRISIS</t>
  </si>
  <si>
    <t>Table 5: Phillips Curve Estimates-Core Inflation</t>
  </si>
  <si>
    <t>(13)</t>
  </si>
  <si>
    <t>(14)</t>
  </si>
  <si>
    <t>(15)</t>
  </si>
  <si>
    <t xml:space="preserve">   and Oil Prices</t>
  </si>
  <si>
    <t>FOR CORE</t>
  </si>
  <si>
    <t>PRE CRISIS WINDOW</t>
  </si>
  <si>
    <t>POST CRISIS WINDOW</t>
  </si>
  <si>
    <t>Table 6: Phillips Curve Estimates-Wage Inflation</t>
  </si>
  <si>
    <t>+ Product Growth</t>
  </si>
  <si>
    <t>Productivity</t>
  </si>
  <si>
    <t xml:space="preserve">   Growth</t>
  </si>
  <si>
    <t>Change from adding global vars</t>
  </si>
  <si>
    <t>FOR WAGES</t>
  </si>
  <si>
    <t>+PRODU</t>
  </si>
  <si>
    <t>PRE CRISIS WINDOWS</t>
  </si>
  <si>
    <t>POST CRISIS WINDOWS</t>
  </si>
  <si>
    <t>Table 7: Estimates-Trend Core Inflation on Variables</t>
  </si>
  <si>
    <t>FOR TREND</t>
  </si>
  <si>
    <t>Figure 2:Gap between Actual and Predicted CPI Inflation in Different Models</t>
  </si>
  <si>
    <t>Figure 3: Median Errors for Different Models of Core CPI and Wage Inflation</t>
  </si>
  <si>
    <t>Median Value of the Absolute Value of the  Gap between Forecast and Actual Inflation Using Different Philliips Curve Models</t>
  </si>
  <si>
    <t>CPI Inflation</t>
  </si>
  <si>
    <t>Core CPI Inflation</t>
  </si>
  <si>
    <t>Wage Growth</t>
  </si>
  <si>
    <t>Different global controls</t>
  </si>
  <si>
    <t>median inflation rates in sample--enter by hand</t>
  </si>
  <si>
    <t>improvement from adding global vars, relative to median</t>
  </si>
  <si>
    <t>Domestic + Import Prices</t>
  </si>
  <si>
    <t>Global &amp; Domestic</t>
  </si>
  <si>
    <t>Domestic + Commodities</t>
  </si>
  <si>
    <t>Domestic + Global except Commodities</t>
  </si>
  <si>
    <t>Wage</t>
  </si>
  <si>
    <t>Pre-Crisis</t>
  </si>
  <si>
    <t>BACKUP DATA--automatically downloaded from Stata output</t>
  </si>
  <si>
    <t>WAGE RESULTS</t>
  </si>
  <si>
    <t>EXTENSIONS FOR PCPI WITH DIFFERENT GLOBAL CONTROLS</t>
  </si>
  <si>
    <t>Global + Domestic</t>
  </si>
  <si>
    <t>Domestic only</t>
  </si>
  <si>
    <t>Domestic + Oil/Imports</t>
  </si>
  <si>
    <t xml:space="preserve">Domestic </t>
  </si>
  <si>
    <t>COMMODITY ONLY</t>
  </si>
  <si>
    <t>EXCLUDING COMMODITY</t>
  </si>
  <si>
    <t>PCPI</t>
  </si>
  <si>
    <t>CCPI</t>
  </si>
  <si>
    <t>av</t>
  </si>
  <si>
    <t>md</t>
  </si>
  <si>
    <t>2003-07</t>
  </si>
  <si>
    <t>2008-17</t>
  </si>
  <si>
    <t>2008-09</t>
  </si>
  <si>
    <t>OTHER DATES</t>
  </si>
  <si>
    <t>2008-10</t>
  </si>
  <si>
    <t>2011-14</t>
  </si>
  <si>
    <t>2003-04</t>
  </si>
  <si>
    <t>2010-17</t>
  </si>
  <si>
    <t>Not in excel format</t>
  </si>
  <si>
    <t>Is produced directly from Stata</t>
  </si>
  <si>
    <t>Appendix Figure 1</t>
  </si>
  <si>
    <t>Variables Measuring Global Slack and Global Supply Chains</t>
  </si>
  <si>
    <t>Data Export</t>
  </si>
  <si>
    <t>Name for legend</t>
  </si>
  <si>
    <t>OECD Measure</t>
  </si>
  <si>
    <t>IMF Measure</t>
  </si>
  <si>
    <t>Principal Component</t>
  </si>
  <si>
    <t>Appendix Table 1: CPI Inflation- Sensitivity Tests of Phillips Curve Analysis</t>
  </si>
  <si>
    <t>PRE-CRISIS (1996-2007)</t>
  </si>
  <si>
    <t>LAST DECADE (2008-2017)</t>
  </si>
  <si>
    <t>Different Definitions</t>
  </si>
  <si>
    <t>Diff. Period/Sample</t>
  </si>
  <si>
    <t>Diff. Specifications</t>
  </si>
  <si>
    <t>Domestic Slack: Unemploy Gap</t>
  </si>
  <si>
    <t>World Slack: OECD Measure</t>
  </si>
  <si>
    <t>GVC: China Exp Growth</t>
  </si>
  <si>
    <t>Exclude 2008</t>
  </si>
  <si>
    <t>Only       AEs</t>
  </si>
  <si>
    <t>Drop Inf. Expect.</t>
  </si>
  <si>
    <t>Real Exch.</t>
  </si>
  <si>
    <t># obs</t>
  </si>
  <si>
    <t>F-Test: Global</t>
  </si>
  <si>
    <t>**TO CALCULATE, START BY COPYING DATA AT THE BOTTOM FROM THE STATA LOG FILE, THEN REST FEEDS THROUGH</t>
  </si>
  <si>
    <t>Key Statistics: Estimates of Trend-Cycle Decompositions</t>
  </si>
  <si>
    <t>15%-85% Trend Range</t>
  </si>
  <si>
    <t>Variance in "Trend"</t>
  </si>
  <si>
    <t>Variance in "Cycle"</t>
  </si>
  <si>
    <t>% of Variation Explained by Trend</t>
  </si>
  <si>
    <t>1990-2017</t>
  </si>
  <si>
    <t>Pre-crisis</t>
  </si>
  <si>
    <t>1997-2007</t>
  </si>
  <si>
    <t>Last Decade</t>
  </si>
  <si>
    <t>2008-2017</t>
  </si>
  <si>
    <t>By Country: Key Statistics of Estimates for Trend-Cycle Decompositions</t>
  </si>
  <si>
    <t>country statistics from estimates of trend</t>
  </si>
  <si>
    <t>Median</t>
  </si>
  <si>
    <t>Mean</t>
  </si>
  <si>
    <t># Obs</t>
  </si>
  <si>
    <t>Min</t>
  </si>
  <si>
    <t>Max</t>
  </si>
  <si>
    <t>Std. Deviation</t>
  </si>
  <si>
    <t>THIS PART IS COPIED DIRECTLY FROM STATA LOG OUTPUT</t>
  </si>
  <si>
    <t>showing stats for period Full</t>
  </si>
  <si>
    <t>15-85% range</t>
  </si>
  <si>
    <t>variance in trend</t>
  </si>
  <si>
    <t>% var exp by trend</t>
  </si>
  <si>
    <t>CALCULATIONS USED TO MAKE TABLE ABOVE</t>
  </si>
  <si>
    <t>Country</t>
  </si>
  <si>
    <t>Tr_PCP..</t>
  </si>
  <si>
    <t>Tr_CCP..</t>
  </si>
  <si>
    <t>Cy_PCP~l</t>
  </si>
  <si>
    <t>Cy_CCP~l</t>
  </si>
  <si>
    <t>VarByT..</t>
  </si>
  <si>
    <t>Australia</t>
  </si>
  <si>
    <t>Austria</t>
  </si>
  <si>
    <t>Belgium</t>
  </si>
  <si>
    <t>Canada</t>
  </si>
  <si>
    <t>Czech Republic</t>
  </si>
  <si>
    <t>WITH MEANS</t>
  </si>
  <si>
    <t>Denmark</t>
  </si>
  <si>
    <t>FULL SAMPLE &amp; Period</t>
  </si>
  <si>
    <t>Estonia</t>
  </si>
  <si>
    <t>Finland</t>
  </si>
  <si>
    <t>Pre Sample</t>
  </si>
  <si>
    <t>France</t>
  </si>
  <si>
    <t>Germany</t>
  </si>
  <si>
    <t>Post Sample</t>
  </si>
  <si>
    <t>Greece</t>
  </si>
  <si>
    <t>Iceland</t>
  </si>
  <si>
    <t>Ireland</t>
  </si>
  <si>
    <t>WITH MEDIANS</t>
  </si>
  <si>
    <t>Israel</t>
  </si>
  <si>
    <t>Italy</t>
  </si>
  <si>
    <t>Japan</t>
  </si>
  <si>
    <t>Korea</t>
  </si>
  <si>
    <t>Latvia</t>
  </si>
  <si>
    <t>Lithuania</t>
  </si>
  <si>
    <t>Luxembourg</t>
  </si>
  <si>
    <t>Netherlands</t>
  </si>
  <si>
    <t>New Zealand</t>
  </si>
  <si>
    <t>Norway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</si>
  <si>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</si>
  <si>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</si>
  <si>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</si>
  <si>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</si>
  <si>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</si>
  <si>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</si>
  <si>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</si>
  <si>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</si>
  <si>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N</t>
  </si>
  <si>
    <t>showing</t>
  </si>
  <si>
    <t>stats for period</t>
  </si>
  <si>
    <t>Pre</t>
  </si>
  <si>
    <t>Cy_PCP~e</t>
  </si>
  <si>
    <t>Cy_CCP~e</t>
  </si>
  <si>
    <t>~PCPIPre</t>
  </si>
  <si>
    <t>~CCPIPre</t>
  </si>
  <si>
    <t>Post</t>
  </si>
  <si>
    <t>Cy_PCP~t</t>
  </si>
  <si>
    <t>Cy_CCP~t</t>
  </si>
  <si>
    <t>Appendix Table 3: Core Inflation- Sensitivity Tests of Phillips Curve Analysis</t>
  </si>
  <si>
    <t xml:space="preserve">   + Oil Prices</t>
  </si>
  <si>
    <t>Appendix Table 4: Wage Inflation- Sensitivity Tests of Phillips Curve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</si>
</sst>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164" fontId="0" fillId="3" borderId="0" xfId="0" applyNumberFormat="1" applyFill="1"/>
    <xf numFmtId="0" fontId="2" fillId="4" borderId="0" xfId="0" applyFont="1" applyFill="1"/>
    <xf numFmtId="0" fontId="0" fillId="4" borderId="0" xfId="0" applyFill="1"/>
    <xf numFmtId="2" fontId="0" fillId="0" borderId="0" xfId="0" applyNumberFormat="1"/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3" fillId="0" borderId="0" xfId="0" applyFont="1"/>
    <xf numFmtId="0" fontId="1" fillId="3" borderId="0" xfId="0" quotePrefix="1" applyFont="1" applyFill="1"/>
    <xf numFmtId="1" fontId="0" fillId="0" borderId="0" xfId="0" applyNumberFormat="1"/>
    <xf numFmtId="0" fontId="0" fillId="0" borderId="0" xfId="0" applyAlignment="1">
      <alignment horizontal="right"/>
    </xf>
    <xf numFmtId="0" fontId="3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3" fillId="5" borderId="0" xfId="0" applyFont="1" applyFill="1" applyBorder="1"/>
    <xf numFmtId="0" fontId="0" fillId="2" borderId="0" xfId="0" applyFill="1"/>
    <xf numFmtId="166" fontId="0" fillId="0" borderId="0" xfId="0" applyNumberFormat="1"/>
    <xf numFmtId="0" fontId="0" fillId="2" borderId="1" xfId="0" applyFill="1" applyBorder="1"/>
    <xf numFmtId="0" fontId="1" fillId="2" borderId="3" xfId="0" quotePrefix="1" applyFont="1" applyFill="1" applyBorder="1" applyAlignment="1">
      <alignment horizontal="center"/>
    </xf>
    <xf numFmtId="0" fontId="4" fillId="2" borderId="0" xfId="0" applyFont="1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/>
    <xf numFmtId="0" fontId="1" fillId="2" borderId="1" xfId="0" applyFont="1" applyFill="1" applyBorder="1" applyAlignment="1"/>
    <xf numFmtId="0" fontId="0" fillId="5" borderId="0" xfId="0" applyFill="1"/>
    <xf numFmtId="2" fontId="3" fillId="5" borderId="0" xfId="0" applyNumberFormat="1" applyFont="1" applyFill="1" applyBorder="1" applyAlignment="1">
      <alignment horizontal="center"/>
    </xf>
    <xf numFmtId="0" fontId="4" fillId="5" borderId="0" xfId="0" applyFon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3" fillId="6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0" fontId="0" fillId="6" borderId="5" xfId="0" applyFill="1" applyBorder="1"/>
    <xf numFmtId="0" fontId="0" fillId="6" borderId="2" xfId="0" applyFill="1" applyBorder="1"/>
    <xf numFmtId="2" fontId="3" fillId="6" borderId="5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2" borderId="0" xfId="0" applyNumberFormat="1" applyFill="1"/>
    <xf numFmtId="0" fontId="1" fillId="2" borderId="0" xfId="0" applyFont="1" applyFill="1" applyBorder="1" applyAlignment="1">
      <alignment horizontal="center" wrapText="1"/>
    </xf>
    <xf numFmtId="0" fontId="1" fillId="2" borderId="0" xfId="0" quotePrefix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3" borderId="0" xfId="0" quotePrefix="1" applyFill="1"/>
    <xf numFmtId="0" fontId="3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9" fillId="6" borderId="2" xfId="0" applyFont="1" applyFill="1" applyBorder="1"/>
    <xf numFmtId="0" fontId="10" fillId="0" borderId="0" xfId="0" applyFont="1" applyAlignment="1"/>
    <xf numFmtId="0" fontId="11" fillId="0" borderId="0" xfId="0" applyFont="1" applyAlignment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0" fillId="6" borderId="0" xfId="0" applyFill="1"/>
    <xf numFmtId="0" fontId="1" fillId="7" borderId="0" xfId="0" applyFont="1" applyFill="1"/>
    <xf numFmtId="0" fontId="0" fillId="7" borderId="0" xfId="0" applyFill="1"/>
    <xf numFmtId="0" fontId="0" fillId="8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/>
    <xf numFmtId="9" fontId="3" fillId="5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/>
    <xf numFmtId="9" fontId="3" fillId="5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/>
    <xf numFmtId="0" fontId="3" fillId="5" borderId="2" xfId="0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9" xfId="0" applyBorder="1"/>
    <xf numFmtId="0" fontId="1" fillId="0" borderId="3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9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0" fontId="4" fillId="0" borderId="0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164" fontId="4" fillId="2" borderId="0" xfId="0" applyNumberFormat="1" applyFont="1" applyFill="1"/>
    <xf numFmtId="0" fontId="4" fillId="2" borderId="2" xfId="0" applyFont="1" applyFill="1" applyBorder="1"/>
    <xf numFmtId="164" fontId="0" fillId="2" borderId="2" xfId="0" applyNumberFormat="1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9" fontId="0" fillId="5" borderId="0" xfId="0" applyNumberFormat="1" applyFill="1" applyAlignment="1">
      <alignment horizontal="center"/>
    </xf>
    <xf numFmtId="0" fontId="1" fillId="5" borderId="0" xfId="0" quotePrefix="1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2" fillId="7" borderId="0" xfId="0" applyFont="1" applyFill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8" fillId="2" borderId="0" xfId="0" applyFont="1" applyFill="1"/>
    <xf numFmtId="0" fontId="12" fillId="2" borderId="0" xfId="0" applyFont="1" applyFill="1" applyAlignment="1"/>
    <xf numFmtId="0" fontId="13" fillId="2" borderId="0" xfId="0" applyFont="1" applyFill="1" applyAlignment="1"/>
    <xf numFmtId="0" fontId="0" fillId="5" borderId="0" xfId="0" applyFill="1" applyBorder="1"/>
    <xf numFmtId="0" fontId="1" fillId="2" borderId="5" xfId="0" applyFont="1" applyFill="1" applyBorder="1" applyAlignment="1">
      <alignment horizontal="center" wrapText="1"/>
    </xf>
    <xf numFmtId="0" fontId="0" fillId="6" borderId="0" xfId="0" applyFill="1" applyBorder="1"/>
    <xf numFmtId="164" fontId="3" fillId="6" borderId="0" xfId="0" applyNumberFormat="1" applyFont="1" applyFill="1" applyBorder="1" applyAlignment="1">
      <alignment horizontal="center"/>
    </xf>
    <xf numFmtId="0" fontId="3" fillId="3" borderId="0" xfId="0" applyFont="1" applyFill="1"/>
    <xf numFmtId="2" fontId="4" fillId="2" borderId="0" xfId="0" applyNumberFormat="1" applyFont="1" applyFill="1" applyBorder="1" applyAlignment="1">
      <alignment horizontal="center"/>
    </xf>
    <xf numFmtId="0" fontId="0" fillId="2" borderId="0" xfId="0" applyFont="1" applyFill="1"/>
    <xf numFmtId="0" fontId="0" fillId="2" borderId="3" xfId="0" applyFont="1" applyFill="1" applyBorder="1" applyAlignment="1">
      <alignment horizontal="left"/>
    </xf>
    <xf numFmtId="0" fontId="0" fillId="0" borderId="3" xfId="0" applyBorder="1"/>
    <xf numFmtId="2" fontId="4" fillId="2" borderId="3" xfId="0" applyNumberFormat="1" applyFont="1" applyFill="1" applyBorder="1" applyAlignment="1">
      <alignment horizontal="center"/>
    </xf>
    <xf numFmtId="0" fontId="0" fillId="2" borderId="3" xfId="0" applyFont="1" applyFill="1" applyBorder="1"/>
    <xf numFmtId="0" fontId="12" fillId="0" borderId="0" xfId="0" applyFont="1"/>
    <xf numFmtId="165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/>
    <xf numFmtId="0" fontId="1" fillId="0" borderId="0" xfId="0" applyFont="1" applyBorder="1" applyAlignment="1">
      <alignment horizontal="center" wrapText="1"/>
    </xf>
    <xf numFmtId="0" fontId="4" fillId="3" borderId="0" xfId="0" applyFont="1" applyFill="1"/>
    <xf numFmtId="2" fontId="4" fillId="3" borderId="0" xfId="0" applyNumberFormat="1" applyFont="1" applyFill="1"/>
    <xf numFmtId="2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9" borderId="0" xfId="0" applyFont="1" applyFill="1"/>
    <xf numFmtId="0" fontId="0" fillId="9" borderId="0" xfId="0" applyFill="1"/>
    <xf numFmtId="0" fontId="1" fillId="10" borderId="0" xfId="0" applyFont="1" applyFill="1"/>
    <xf numFmtId="0" fontId="0" fillId="10" borderId="0" xfId="0" applyFill="1"/>
    <xf numFmtId="164" fontId="1" fillId="10" borderId="0" xfId="0" applyNumberFormat="1" applyFont="1" applyFill="1"/>
    <xf numFmtId="0" fontId="4" fillId="10" borderId="0" xfId="0" applyFont="1" applyFill="1"/>
    <xf numFmtId="0" fontId="3" fillId="10" borderId="7" xfId="0" applyFont="1" applyFill="1" applyBorder="1"/>
    <xf numFmtId="0" fontId="3" fillId="10" borderId="6" xfId="0" applyFont="1" applyFill="1" applyBorder="1"/>
    <xf numFmtId="164" fontId="3" fillId="10" borderId="6" xfId="0" applyNumberFormat="1" applyFont="1" applyFill="1" applyBorder="1"/>
    <xf numFmtId="0" fontId="2" fillId="10" borderId="0" xfId="0" applyFont="1" applyFill="1"/>
    <xf numFmtId="164" fontId="0" fillId="10" borderId="0" xfId="0" applyNumberFormat="1" applyFill="1"/>
    <xf numFmtId="164" fontId="1" fillId="10" borderId="0" xfId="0" applyNumberFormat="1" applyFon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164" fontId="3" fillId="10" borderId="8" xfId="0" applyNumberFormat="1" applyFont="1" applyFill="1" applyBorder="1"/>
    <xf numFmtId="0" fontId="1" fillId="10" borderId="0" xfId="0" applyFont="1" applyFill="1" applyAlignment="1">
      <alignment horizontal="center"/>
    </xf>
    <xf numFmtId="164" fontId="4" fillId="10" borderId="0" xfId="0" applyNumberFormat="1" applyFont="1" applyFill="1" applyAlignment="1">
      <alignment horizontal="center"/>
    </xf>
    <xf numFmtId="0" fontId="3" fillId="10" borderId="10" xfId="0" applyFont="1" applyFill="1" applyBorder="1"/>
    <xf numFmtId="0" fontId="3" fillId="10" borderId="11" xfId="0" applyFont="1" applyFill="1" applyBorder="1"/>
    <xf numFmtId="164" fontId="3" fillId="10" borderId="11" xfId="0" applyNumberFormat="1" applyFont="1" applyFill="1" applyBorder="1"/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externalLink" Target="externalLinks/externalLink6.xml"/><Relationship Id="rId21" Type="http://schemas.openxmlformats.org/officeDocument/2006/relationships/externalLink" Target="externalLinks/externalLink7.xml"/><Relationship Id="rId22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27" Type="http://schemas.openxmlformats.org/officeDocument/2006/relationships/customXml" Target="../customXml/item1.xml"/><Relationship Id="rId28" Type="http://schemas.openxmlformats.org/officeDocument/2006/relationships/customXml" Target="../customXml/item2.xml"/><Relationship Id="rId2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externalLink" Target="externalLinks/externalLink1.xml"/><Relationship Id="rId16" Type="http://schemas.openxmlformats.org/officeDocument/2006/relationships/externalLink" Target="externalLinks/externalLink2.xml"/><Relationship Id="rId17" Type="http://schemas.openxmlformats.org/officeDocument/2006/relationships/externalLink" Target="externalLinks/externalLink3.xml"/><Relationship Id="rId18" Type="http://schemas.openxmlformats.org/officeDocument/2006/relationships/externalLink" Target="externalLinks/externalLink4.xml"/><Relationship Id="rId1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Figure 1a: Percent of Variance of Four Inflation Measures Explained</a:t>
            </a:r>
            <a:r>
              <a:rPr lang="en-US" sz="1200" b="1" baseline="0">
                <a:solidFill>
                  <a:schemeClr val="tx1"/>
                </a:solidFill>
              </a:rPr>
              <a:t> by 1st Principal Component </a:t>
            </a:r>
            <a:endParaRPr lang="en-US" sz="12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0928167326416"/>
          <c:y val="0.027491389098040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52854704948954"/>
          <c:y val="0.192285963958974"/>
          <c:w val="0.908927360727454"/>
          <c:h val="0.696352204626084"/>
        </c:manualLayout>
      </c:layout>
      <c:lineChart>
        <c:grouping val="standard"/>
        <c:varyColors val="0"/>
        <c:ser>
          <c:idx val="0"/>
          <c:order val="0"/>
          <c:tx>
            <c:strRef>
              <c:f>'Figure1&amp;Table1'!$D$27</c:f>
              <c:strCache>
                <c:ptCount val="1"/>
                <c:pt idx="0">
                  <c:v>CPI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'Figure1&amp;Table1'!$B$28:$B$33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'Figure1&amp;Table1'!$D$28:$D$33</c:f>
              <c:numCache>
                <c:formatCode>0.00</c:formatCode>
                <c:ptCount val="6"/>
                <c:pt idx="0">
                  <c:v>0.273678749799728</c:v>
                </c:pt>
                <c:pt idx="1">
                  <c:v>0.303376972675323</c:v>
                </c:pt>
                <c:pt idx="2">
                  <c:v>0.33258244395256</c:v>
                </c:pt>
                <c:pt idx="3">
                  <c:v>0.594743072986603</c:v>
                </c:pt>
                <c:pt idx="4">
                  <c:v>0.517498075962067</c:v>
                </c:pt>
                <c:pt idx="5">
                  <c:v>0.570202231407166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51-41AC-81A1-94ECF57391D1}"/>
            </c:ext>
          </c:extLst>
        </c:ser>
        <c:ser>
          <c:idx val="1"/>
          <c:order val="1"/>
          <c:tx>
            <c:strRef>
              <c:f>'Figure1&amp;Table1'!$E$27</c:f>
              <c:strCache>
                <c:ptCount val="1"/>
                <c:pt idx="0">
                  <c:v>Core</c:v>
                </c:pt>
              </c:strCache>
            </c:strRef>
          </c:tx>
          <c:spPr>
            <a:ln w="38100" cap="rnd" cmpd="thinThick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'Figure1&amp;Table1'!$B$28:$B$33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'Figure1&amp;Table1'!$E$28:$E$33</c:f>
              <c:numCache>
                <c:formatCode>0.00</c:formatCode>
                <c:ptCount val="6"/>
                <c:pt idx="0">
                  <c:v>0.430251717567444</c:v>
                </c:pt>
                <c:pt idx="1">
                  <c:v>0.342513680458069</c:v>
                </c:pt>
                <c:pt idx="2">
                  <c:v>0.260310769081116</c:v>
                </c:pt>
                <c:pt idx="3">
                  <c:v>0.250804632902145</c:v>
                </c:pt>
                <c:pt idx="4">
                  <c:v>0.188576966524124</c:v>
                </c:pt>
                <c:pt idx="5">
                  <c:v>0.260880470275879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51-41AC-81A1-94ECF57391D1}"/>
            </c:ext>
          </c:extLst>
        </c:ser>
        <c:ser>
          <c:idx val="2"/>
          <c:order val="2"/>
          <c:tx>
            <c:strRef>
              <c:f>'Figure1&amp;Table1'!$C$27</c:f>
              <c:strCache>
                <c:ptCount val="1"/>
                <c:pt idx="0">
                  <c:v>PPI</c:v>
                </c:pt>
              </c:strCache>
            </c:strRef>
          </c:tx>
          <c:spPr>
            <a:ln w="34925" cap="rnd" cmpd="tri">
              <a:solidFill>
                <a:schemeClr val="accent4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'Figure1&amp;Table1'!$B$28:$B$33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'Figure1&amp;Table1'!$C$28:$C$33</c:f>
              <c:numCache>
                <c:formatCode>0.00</c:formatCode>
                <c:ptCount val="6"/>
                <c:pt idx="0">
                  <c:v>0.632899582386017</c:v>
                </c:pt>
                <c:pt idx="1">
                  <c:v>0.689873814582825</c:v>
                </c:pt>
                <c:pt idx="2">
                  <c:v>0.568568408489227</c:v>
                </c:pt>
                <c:pt idx="3">
                  <c:v>0.642807960510254</c:v>
                </c:pt>
                <c:pt idx="4">
                  <c:v>0.570713698863983</c:v>
                </c:pt>
                <c:pt idx="5">
                  <c:v>0.63787168264389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51-41AC-81A1-94ECF57391D1}"/>
            </c:ext>
          </c:extLst>
        </c:ser>
        <c:ser>
          <c:idx val="3"/>
          <c:order val="3"/>
          <c:tx>
            <c:v>#REF!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'Figure1&amp;Table1'!$B$28:$B$33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1.0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51-41AC-81A1-94ECF57391D1}"/>
            </c:ext>
          </c:extLst>
        </c:ser>
        <c:ser>
          <c:idx val="4"/>
          <c:order val="4"/>
          <c:tx>
            <c:strRef>
              <c:f>'Figure1&amp;Table1'!$F$27</c:f>
              <c:strCache>
                <c:ptCount val="1"/>
                <c:pt idx="0">
                  <c:v>Wages</c:v>
                </c:pt>
              </c:strCache>
            </c:strRef>
          </c:tx>
          <c:spPr>
            <a:ln w="38100" cap="rnd" cmpd="sng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'Figure1&amp;Table1'!$B$28:$B$33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'Figure1&amp;Table1'!$F$28:$F$33</c:f>
              <c:numCache>
                <c:formatCode>0.00</c:formatCode>
                <c:ptCount val="6"/>
                <c:pt idx="1">
                  <c:v>0.267804890871048</c:v>
                </c:pt>
                <c:pt idx="2">
                  <c:v>0.212791308760643</c:v>
                </c:pt>
                <c:pt idx="3">
                  <c:v>0.204007297754288</c:v>
                </c:pt>
                <c:pt idx="4">
                  <c:v>0.174354672431946</c:v>
                </c:pt>
                <c:pt idx="5">
                  <c:v>0.287548720836639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951-41AC-81A1-94ECF573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31144"/>
        <c:axId val="2120897080"/>
      </c:lineChart>
      <c:catAx>
        <c:axId val="211913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897080"/>
        <c:crosses val="autoZero"/>
        <c:auto val="1"/>
        <c:lblAlgn val="ctr"/>
        <c:lblOffset val="100"/>
        <c:noMultiLvlLbl val="0"/>
      </c:catAx>
      <c:valAx>
        <c:axId val="2120897080"/>
        <c:scaling>
          <c:orientation val="minMax"/>
          <c:max val="0.7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13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585495507641027"/>
          <c:y val="0.423340402653968"/>
          <c:w val="0.276857379519575"/>
          <c:h val="0.25171819177349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Panel d: Median Errors</a:t>
            </a:r>
            <a:r>
              <a:rPr lang="en-US" b="1" baseline="0"/>
              <a:t> with and without Controls for Commodity Prices </a:t>
            </a:r>
            <a:endParaRPr lang="en-US" b="1"/>
          </a:p>
        </c:rich>
      </c:tx>
      <c:layout>
        <c:manualLayout>
          <c:xMode val="edge"/>
          <c:yMode val="edge"/>
          <c:x val="0.177822889326334"/>
          <c:y val="0.0191385451818523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67798009623797"/>
          <c:y val="0.100143352013431"/>
          <c:w val="0.89512644903762"/>
          <c:h val="0.8137810054148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2&amp;4'!$C$71</c:f>
              <c:strCache>
                <c:ptCount val="1"/>
                <c:pt idx="0">
                  <c:v>Domestic Only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2&amp;4'!$A$73:$B$80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2&amp;4'!$C$73:$C$80</c:f>
              <c:numCache>
                <c:formatCode>0.00</c:formatCode>
                <c:ptCount val="8"/>
                <c:pt idx="0">
                  <c:v>1.045312199741602</c:v>
                </c:pt>
                <c:pt idx="2">
                  <c:v>0.898463271996554</c:v>
                </c:pt>
                <c:pt idx="3">
                  <c:v>1.109323270809956</c:v>
                </c:pt>
                <c:pt idx="5">
                  <c:v>1.512027628719807</c:v>
                </c:pt>
                <c:pt idx="6">
                  <c:v>1.065921179453532</c:v>
                </c:pt>
                <c:pt idx="7">
                  <c:v>0.839436606927352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B6-4875-972B-6D61B7ED7AF7}"/>
            </c:ext>
          </c:extLst>
        </c:ser>
        <c:ser>
          <c:idx val="1"/>
          <c:order val="1"/>
          <c:tx>
            <c:strRef>
              <c:f>'Figure 2&amp;4'!$N$71</c:f>
              <c:strCache>
                <c:ptCount val="1"/>
                <c:pt idx="0">
                  <c:v>Domestic + Commodities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89000"/>
                  </a:schemeClr>
                </a:gs>
                <a:gs pos="23000">
                  <a:schemeClr val="accent6">
                    <a:lumMod val="89000"/>
                  </a:schemeClr>
                </a:gs>
                <a:gs pos="69000">
                  <a:schemeClr val="accent6">
                    <a:lumMod val="75000"/>
                  </a:schemeClr>
                </a:gs>
                <a:gs pos="97000">
                  <a:schemeClr val="accent6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2&amp;4'!$A$73:$B$80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2&amp;4'!$N$73:$N$80</c:f>
              <c:numCache>
                <c:formatCode>0.00</c:formatCode>
                <c:ptCount val="8"/>
                <c:pt idx="0">
                  <c:v>0.969389575400523</c:v>
                </c:pt>
                <c:pt idx="2">
                  <c:v>0.975388491854948</c:v>
                </c:pt>
                <c:pt idx="3">
                  <c:v>0.966774663099876</c:v>
                </c:pt>
                <c:pt idx="5">
                  <c:v>1.34237888455391</c:v>
                </c:pt>
                <c:pt idx="6">
                  <c:v>0.951316960652669</c:v>
                </c:pt>
                <c:pt idx="7">
                  <c:v>0.804122006351298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B6-4875-972B-6D61B7ED7AF7}"/>
            </c:ext>
          </c:extLst>
        </c:ser>
        <c:ser>
          <c:idx val="3"/>
          <c:order val="2"/>
          <c:tx>
            <c:strRef>
              <c:f>'Figure 2&amp;4'!$O$71</c:f>
              <c:strCache>
                <c:ptCount val="1"/>
                <c:pt idx="0">
                  <c:v>Domestic + Global except Commodities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23000">
                  <a:schemeClr val="accent1">
                    <a:lumMod val="89000"/>
                  </a:schemeClr>
                </a:gs>
                <a:gs pos="69000">
                  <a:schemeClr val="accent1">
                    <a:lumMod val="75000"/>
                  </a:schemeClr>
                </a:gs>
                <a:gs pos="97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2&amp;4'!$A$73:$B$80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2&amp;4'!$O$73:$O$80</c:f>
              <c:numCache>
                <c:formatCode>0.00</c:formatCode>
                <c:ptCount val="8"/>
                <c:pt idx="0">
                  <c:v>0.866328957889761</c:v>
                </c:pt>
                <c:pt idx="2">
                  <c:v>0.908625515068279</c:v>
                </c:pt>
                <c:pt idx="3">
                  <c:v>0.847891997068356</c:v>
                </c:pt>
                <c:pt idx="5">
                  <c:v>1.149699784815311</c:v>
                </c:pt>
                <c:pt idx="6">
                  <c:v>0.849353631337484</c:v>
                </c:pt>
                <c:pt idx="7">
                  <c:v>0.75951335105029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B6-4875-972B-6D61B7ED7AF7}"/>
            </c:ext>
          </c:extLst>
        </c:ser>
        <c:ser>
          <c:idx val="2"/>
          <c:order val="3"/>
          <c:tx>
            <c:strRef>
              <c:f>'Figure 2&amp;4'!$E$71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2&amp;4'!$A$73:$B$80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2&amp;4'!$E$73:$E$80</c:f>
              <c:numCache>
                <c:formatCode>0.00</c:formatCode>
                <c:ptCount val="8"/>
                <c:pt idx="0">
                  <c:v>0.787061356008053</c:v>
                </c:pt>
                <c:pt idx="2">
                  <c:v>0.821980003048392</c:v>
                </c:pt>
                <c:pt idx="3">
                  <c:v>0.771840407298161</c:v>
                </c:pt>
                <c:pt idx="5">
                  <c:v>0.902225717902184</c:v>
                </c:pt>
                <c:pt idx="6">
                  <c:v>0.81884085337321</c:v>
                </c:pt>
                <c:pt idx="7">
                  <c:v>0.683717640963468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B6-4875-972B-6D61B7ED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1201208"/>
        <c:axId val="2131204968"/>
        <c:axId val="0"/>
      </c:bar3DChart>
      <c:catAx>
        <c:axId val="2131201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204968"/>
        <c:crosses val="autoZero"/>
        <c:auto val="1"/>
        <c:lblAlgn val="ctr"/>
        <c:lblOffset val="100"/>
        <c:noMultiLvlLbl val="0"/>
      </c:catAx>
      <c:valAx>
        <c:axId val="2131204968"/>
        <c:scaling>
          <c:orientation val="minMax"/>
          <c:max val="1.5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666945538057743"/>
              <c:y val="0.105804426473718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20120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253882327209"/>
          <c:y val="0.117990234328817"/>
          <c:w val="0.384454423665792"/>
          <c:h val="0.2203923411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Panel b: </a:t>
            </a:r>
          </a:p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 Errors Over Different Periods</a:t>
            </a:r>
          </a:p>
        </c:rich>
      </c:tx>
      <c:layout>
        <c:manualLayout>
          <c:xMode val="edge"/>
          <c:yMode val="edge"/>
          <c:x val="0.194367071303587"/>
          <c:y val="0.0273214159040931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677979829247951"/>
          <c:y val="0.0849366044088016"/>
          <c:w val="0.895153405588881"/>
          <c:h val="0.8327415979564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2&amp;4'!$C$71</c:f>
              <c:strCache>
                <c:ptCount val="1"/>
                <c:pt idx="0">
                  <c:v>Domestic Only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2&amp;4'!$A$73:$B$76</c:f>
              <c:strCache>
                <c:ptCount val="4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</c:strCache>
            </c:strRef>
          </c:cat>
          <c:val>
            <c:numRef>
              <c:f>'Figure 2&amp;4'!$C$73:$C$76</c:f>
              <c:numCache>
                <c:formatCode>0.00</c:formatCode>
                <c:ptCount val="4"/>
                <c:pt idx="0">
                  <c:v>1.045312199741602</c:v>
                </c:pt>
                <c:pt idx="2">
                  <c:v>0.898463271996554</c:v>
                </c:pt>
                <c:pt idx="3">
                  <c:v>1.109323270809956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2&amp;4'!$C$72:$C$80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6F-4027-88CD-0B10E7E130EF}"/>
            </c:ext>
          </c:extLst>
        </c:ser>
        <c:ser>
          <c:idx val="1"/>
          <c:order val="1"/>
          <c:tx>
            <c:strRef>
              <c:f>'Figure 2&amp;4'!$D$71</c:f>
              <c:strCache>
                <c:ptCount val="1"/>
                <c:pt idx="0">
                  <c:v>Domestic + Import Prices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bg2"/>
              </a:solidFill>
            </a:ln>
            <a:effectLst/>
            <a:sp3d>
              <a:contourClr>
                <a:schemeClr val="bg2"/>
              </a:contourClr>
            </a:sp3d>
          </c:spPr>
          <c:invertIfNegative val="0"/>
          <c:cat>
            <c:strRef>
              <c:f>'Figure 2&amp;4'!$A$73:$B$76</c:f>
              <c:strCache>
                <c:ptCount val="4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</c:strCache>
            </c:strRef>
          </c:cat>
          <c:val>
            <c:numRef>
              <c:f>'Figure 2&amp;4'!$D$73:$D$76</c:f>
              <c:numCache>
                <c:formatCode>0.00</c:formatCode>
                <c:ptCount val="4"/>
                <c:pt idx="0">
                  <c:v>1.016899268542017</c:v>
                </c:pt>
                <c:pt idx="2">
                  <c:v>0.934140605085036</c:v>
                </c:pt>
                <c:pt idx="3">
                  <c:v>1.052973557741214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2&amp;4'!$D$72:$D$80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6F-4027-88CD-0B10E7E130EF}"/>
            </c:ext>
          </c:extLst>
        </c:ser>
        <c:ser>
          <c:idx val="2"/>
          <c:order val="2"/>
          <c:tx>
            <c:strRef>
              <c:f>'Figure 2&amp;4'!$E$71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2&amp;4'!$A$73:$B$76</c:f>
              <c:strCache>
                <c:ptCount val="4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</c:strCache>
            </c:strRef>
          </c:cat>
          <c:val>
            <c:numRef>
              <c:f>'Figure 2&amp;4'!$E$73:$E$76</c:f>
              <c:numCache>
                <c:formatCode>0.00</c:formatCode>
                <c:ptCount val="4"/>
                <c:pt idx="0">
                  <c:v>0.787061356008053</c:v>
                </c:pt>
                <c:pt idx="2">
                  <c:v>0.821980003048392</c:v>
                </c:pt>
                <c:pt idx="3">
                  <c:v>0.771840407298161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2&amp;4'!$E$72:$E$80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6F-4027-88CD-0B10E7E13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0269416"/>
        <c:axId val="2120265704"/>
        <c:axId val="0"/>
      </c:bar3DChart>
      <c:catAx>
        <c:axId val="21202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65704"/>
        <c:crosses val="autoZero"/>
        <c:auto val="1"/>
        <c:lblAlgn val="ctr"/>
        <c:lblOffset val="100"/>
        <c:noMultiLvlLbl val="0"/>
      </c:catAx>
      <c:valAx>
        <c:axId val="2120265704"/>
        <c:scaling>
          <c:orientation val="minMax"/>
          <c:max val="1.5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614862204724409"/>
              <c:y val="0.0982969189662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694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394138232721"/>
          <c:y val="0.181885921354425"/>
          <c:w val="0.442555508267265"/>
          <c:h val="0.169325269105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Alternate Measures of Global Slack</a:t>
            </a:r>
          </a:p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0"/>
              <a:t>(as % of global</a:t>
            </a:r>
            <a:r>
              <a:rPr lang="en-US" sz="1200" b="0" baseline="0"/>
              <a:t> GDP)</a:t>
            </a:r>
            <a:endParaRPr lang="en-US" sz="1200" b="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04304282783765"/>
          <c:y val="0.124909607537996"/>
          <c:w val="0.932802942939219"/>
          <c:h val="0.74708940143544"/>
        </c:manualLayout>
      </c:layout>
      <c:lineChart>
        <c:grouping val="standard"/>
        <c:varyColors val="0"/>
        <c:ser>
          <c:idx val="1"/>
          <c:order val="0"/>
          <c:tx>
            <c:strRef>
              <c:f>ApFigure1!$F$51</c:f>
              <c:strCache>
                <c:ptCount val="1"/>
                <c:pt idx="0">
                  <c:v>OECD Measure</c:v>
                </c:pt>
              </c:strCache>
            </c:strRef>
          </c:tx>
          <c:spPr>
            <a:ln w="25400" cap="rnd" cmpd="dbl">
              <a:solidFill>
                <a:schemeClr val="accent5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ApFigure1!$B$53:$B$164</c:f>
              <c:numCache>
                <c:formatCode>General</c:formatCode>
                <c:ptCount val="112"/>
                <c:pt idx="0">
                  <c:v>1990.0</c:v>
                </c:pt>
                <c:pt idx="1">
                  <c:v>1990.0</c:v>
                </c:pt>
                <c:pt idx="2">
                  <c:v>1990.0</c:v>
                </c:pt>
                <c:pt idx="3">
                  <c:v>1990.0</c:v>
                </c:pt>
                <c:pt idx="4">
                  <c:v>1991.0</c:v>
                </c:pt>
                <c:pt idx="5">
                  <c:v>1991.0</c:v>
                </c:pt>
                <c:pt idx="6">
                  <c:v>1991.0</c:v>
                </c:pt>
                <c:pt idx="7">
                  <c:v>1991.0</c:v>
                </c:pt>
                <c:pt idx="8">
                  <c:v>1992.0</c:v>
                </c:pt>
                <c:pt idx="9">
                  <c:v>1992.0</c:v>
                </c:pt>
                <c:pt idx="10">
                  <c:v>1992.0</c:v>
                </c:pt>
                <c:pt idx="11">
                  <c:v>1992.0</c:v>
                </c:pt>
                <c:pt idx="12">
                  <c:v>1993.0</c:v>
                </c:pt>
                <c:pt idx="13">
                  <c:v>1993.0</c:v>
                </c:pt>
                <c:pt idx="14">
                  <c:v>1993.0</c:v>
                </c:pt>
                <c:pt idx="15">
                  <c:v>1993.0</c:v>
                </c:pt>
                <c:pt idx="16">
                  <c:v>1994.0</c:v>
                </c:pt>
                <c:pt idx="17">
                  <c:v>1994.0</c:v>
                </c:pt>
                <c:pt idx="18">
                  <c:v>1994.0</c:v>
                </c:pt>
                <c:pt idx="19">
                  <c:v>1994.0</c:v>
                </c:pt>
                <c:pt idx="20">
                  <c:v>1995.0</c:v>
                </c:pt>
                <c:pt idx="21">
                  <c:v>1995.0</c:v>
                </c:pt>
                <c:pt idx="22">
                  <c:v>1995.0</c:v>
                </c:pt>
                <c:pt idx="23">
                  <c:v>1995.0</c:v>
                </c:pt>
                <c:pt idx="24">
                  <c:v>1996.0</c:v>
                </c:pt>
                <c:pt idx="25">
                  <c:v>1996.0</c:v>
                </c:pt>
                <c:pt idx="26">
                  <c:v>1996.0</c:v>
                </c:pt>
                <c:pt idx="27">
                  <c:v>1996.0</c:v>
                </c:pt>
                <c:pt idx="28">
                  <c:v>1997.0</c:v>
                </c:pt>
                <c:pt idx="29">
                  <c:v>1997.0</c:v>
                </c:pt>
                <c:pt idx="30">
                  <c:v>1997.0</c:v>
                </c:pt>
                <c:pt idx="31">
                  <c:v>1997.0</c:v>
                </c:pt>
                <c:pt idx="32">
                  <c:v>1998.0</c:v>
                </c:pt>
                <c:pt idx="33">
                  <c:v>1998.0</c:v>
                </c:pt>
                <c:pt idx="34">
                  <c:v>1998.0</c:v>
                </c:pt>
                <c:pt idx="35">
                  <c:v>1998.0</c:v>
                </c:pt>
                <c:pt idx="36">
                  <c:v>1999.0</c:v>
                </c:pt>
                <c:pt idx="37">
                  <c:v>1999.0</c:v>
                </c:pt>
                <c:pt idx="38">
                  <c:v>1999.0</c:v>
                </c:pt>
                <c:pt idx="39">
                  <c:v>1999.0</c:v>
                </c:pt>
                <c:pt idx="40">
                  <c:v>2000.0</c:v>
                </c:pt>
                <c:pt idx="41">
                  <c:v>2000.0</c:v>
                </c:pt>
                <c:pt idx="42">
                  <c:v>2000.0</c:v>
                </c:pt>
                <c:pt idx="43">
                  <c:v>2000.0</c:v>
                </c:pt>
                <c:pt idx="44">
                  <c:v>2001.0</c:v>
                </c:pt>
                <c:pt idx="45">
                  <c:v>2001.0</c:v>
                </c:pt>
                <c:pt idx="46">
                  <c:v>2001.0</c:v>
                </c:pt>
                <c:pt idx="47">
                  <c:v>2001.0</c:v>
                </c:pt>
                <c:pt idx="48">
                  <c:v>2002.0</c:v>
                </c:pt>
                <c:pt idx="49">
                  <c:v>2002.0</c:v>
                </c:pt>
                <c:pt idx="50">
                  <c:v>2002.0</c:v>
                </c:pt>
                <c:pt idx="51">
                  <c:v>2002.0</c:v>
                </c:pt>
                <c:pt idx="52">
                  <c:v>2003.0</c:v>
                </c:pt>
                <c:pt idx="53">
                  <c:v>2003.0</c:v>
                </c:pt>
                <c:pt idx="54">
                  <c:v>2003.0</c:v>
                </c:pt>
                <c:pt idx="55">
                  <c:v>2003.0</c:v>
                </c:pt>
                <c:pt idx="56">
                  <c:v>2004.0</c:v>
                </c:pt>
                <c:pt idx="57">
                  <c:v>2004.0</c:v>
                </c:pt>
                <c:pt idx="58">
                  <c:v>2004.0</c:v>
                </c:pt>
                <c:pt idx="59">
                  <c:v>2004.0</c:v>
                </c:pt>
                <c:pt idx="60">
                  <c:v>2005.0</c:v>
                </c:pt>
                <c:pt idx="61">
                  <c:v>2005.0</c:v>
                </c:pt>
                <c:pt idx="62">
                  <c:v>2005.0</c:v>
                </c:pt>
                <c:pt idx="63">
                  <c:v>2005.0</c:v>
                </c:pt>
                <c:pt idx="64">
                  <c:v>2006.0</c:v>
                </c:pt>
                <c:pt idx="65">
                  <c:v>2006.0</c:v>
                </c:pt>
                <c:pt idx="66">
                  <c:v>2006.0</c:v>
                </c:pt>
                <c:pt idx="67">
                  <c:v>2006.0</c:v>
                </c:pt>
                <c:pt idx="68">
                  <c:v>2007.0</c:v>
                </c:pt>
                <c:pt idx="69">
                  <c:v>2007.0</c:v>
                </c:pt>
                <c:pt idx="70">
                  <c:v>2007.0</c:v>
                </c:pt>
                <c:pt idx="71">
                  <c:v>2007.0</c:v>
                </c:pt>
                <c:pt idx="72">
                  <c:v>2008.0</c:v>
                </c:pt>
                <c:pt idx="73">
                  <c:v>2008.0</c:v>
                </c:pt>
                <c:pt idx="74">
                  <c:v>2008.0</c:v>
                </c:pt>
                <c:pt idx="75">
                  <c:v>2008.0</c:v>
                </c:pt>
                <c:pt idx="76">
                  <c:v>2009.0</c:v>
                </c:pt>
                <c:pt idx="77">
                  <c:v>2009.0</c:v>
                </c:pt>
                <c:pt idx="78">
                  <c:v>2009.0</c:v>
                </c:pt>
                <c:pt idx="79">
                  <c:v>2009.0</c:v>
                </c:pt>
                <c:pt idx="80">
                  <c:v>2010.0</c:v>
                </c:pt>
                <c:pt idx="81">
                  <c:v>2010.0</c:v>
                </c:pt>
                <c:pt idx="82">
                  <c:v>2010.0</c:v>
                </c:pt>
                <c:pt idx="83">
                  <c:v>2010.0</c:v>
                </c:pt>
                <c:pt idx="84">
                  <c:v>2011.0</c:v>
                </c:pt>
                <c:pt idx="85">
                  <c:v>2011.0</c:v>
                </c:pt>
                <c:pt idx="86">
                  <c:v>2011.0</c:v>
                </c:pt>
                <c:pt idx="87">
                  <c:v>2011.0</c:v>
                </c:pt>
                <c:pt idx="88">
                  <c:v>2012.0</c:v>
                </c:pt>
                <c:pt idx="89">
                  <c:v>2012.0</c:v>
                </c:pt>
                <c:pt idx="90">
                  <c:v>2012.0</c:v>
                </c:pt>
                <c:pt idx="91">
                  <c:v>2012.0</c:v>
                </c:pt>
                <c:pt idx="92">
                  <c:v>2013.0</c:v>
                </c:pt>
                <c:pt idx="93">
                  <c:v>2013.0</c:v>
                </c:pt>
                <c:pt idx="94">
                  <c:v>2013.0</c:v>
                </c:pt>
                <c:pt idx="95">
                  <c:v>2013.0</c:v>
                </c:pt>
                <c:pt idx="96">
                  <c:v>2014.0</c:v>
                </c:pt>
                <c:pt idx="97">
                  <c:v>2014.0</c:v>
                </c:pt>
                <c:pt idx="98">
                  <c:v>2014.0</c:v>
                </c:pt>
                <c:pt idx="99">
                  <c:v>2014.0</c:v>
                </c:pt>
                <c:pt idx="100">
                  <c:v>2015.0</c:v>
                </c:pt>
                <c:pt idx="101">
                  <c:v>2015.0</c:v>
                </c:pt>
                <c:pt idx="102">
                  <c:v>2015.0</c:v>
                </c:pt>
                <c:pt idx="103">
                  <c:v>2015.0</c:v>
                </c:pt>
                <c:pt idx="104">
                  <c:v>2016.0</c:v>
                </c:pt>
                <c:pt idx="105">
                  <c:v>2016.0</c:v>
                </c:pt>
                <c:pt idx="106">
                  <c:v>2016.0</c:v>
                </c:pt>
                <c:pt idx="107">
                  <c:v>2016.0</c:v>
                </c:pt>
                <c:pt idx="108">
                  <c:v>2017.0</c:v>
                </c:pt>
                <c:pt idx="109">
                  <c:v>2017.0</c:v>
                </c:pt>
                <c:pt idx="110">
                  <c:v>2017.0</c:v>
                </c:pt>
                <c:pt idx="111">
                  <c:v>2017.0</c:v>
                </c:pt>
              </c:numCache>
            </c:numRef>
          </c:cat>
          <c:val>
            <c:numRef>
              <c:f>ApFigure1!$F$53:$F$164</c:f>
              <c:numCache>
                <c:formatCode>General</c:formatCode>
                <c:ptCount val="112"/>
                <c:pt idx="0">
                  <c:v>-1.599499940872192</c:v>
                </c:pt>
                <c:pt idx="1">
                  <c:v>-1.554000020027161</c:v>
                </c:pt>
                <c:pt idx="2">
                  <c:v>-1.508499979972839</c:v>
                </c:pt>
                <c:pt idx="3">
                  <c:v>-1.463000059127808</c:v>
                </c:pt>
                <c:pt idx="4">
                  <c:v>-1.075250029563904</c:v>
                </c:pt>
                <c:pt idx="5">
                  <c:v>-0.6875</c:v>
                </c:pt>
                <c:pt idx="6">
                  <c:v>-0.299750000238419</c:v>
                </c:pt>
                <c:pt idx="7">
                  <c:v>0.0879999995231628</c:v>
                </c:pt>
                <c:pt idx="8">
                  <c:v>0.296249985694885</c:v>
                </c:pt>
                <c:pt idx="9">
                  <c:v>0.504499971866608</c:v>
                </c:pt>
                <c:pt idx="10">
                  <c:v>0.712750017642975</c:v>
                </c:pt>
                <c:pt idx="11">
                  <c:v>0.921000003814697</c:v>
                </c:pt>
                <c:pt idx="12">
                  <c:v>1.265499949455261</c:v>
                </c:pt>
                <c:pt idx="13">
                  <c:v>1.610000014305115</c:v>
                </c:pt>
                <c:pt idx="14">
                  <c:v>1.954499959945679</c:v>
                </c:pt>
                <c:pt idx="15">
                  <c:v>2.299000024795532</c:v>
                </c:pt>
                <c:pt idx="16">
                  <c:v>2.158499956130981</c:v>
                </c:pt>
                <c:pt idx="17">
                  <c:v>2.01799988746643</c:v>
                </c:pt>
                <c:pt idx="18">
                  <c:v>1.877500057220459</c:v>
                </c:pt>
                <c:pt idx="19">
                  <c:v>1.736999988555908</c:v>
                </c:pt>
                <c:pt idx="20">
                  <c:v>1.722499966621399</c:v>
                </c:pt>
                <c:pt idx="21">
                  <c:v>1.70799994468689</c:v>
                </c:pt>
                <c:pt idx="22">
                  <c:v>1.69350004196167</c:v>
                </c:pt>
                <c:pt idx="23">
                  <c:v>1.679000020027161</c:v>
                </c:pt>
                <c:pt idx="24">
                  <c:v>1.587000012397766</c:v>
                </c:pt>
                <c:pt idx="25">
                  <c:v>1.495000004768372</c:v>
                </c:pt>
                <c:pt idx="26">
                  <c:v>1.402999997138977</c:v>
                </c:pt>
                <c:pt idx="27">
                  <c:v>1.310999989509582</c:v>
                </c:pt>
                <c:pt idx="28">
                  <c:v>1.097499966621399</c:v>
                </c:pt>
                <c:pt idx="29">
                  <c:v>0.88400000333786</c:v>
                </c:pt>
                <c:pt idx="30">
                  <c:v>0.670499980449676</c:v>
                </c:pt>
                <c:pt idx="31">
                  <c:v>0.456999987363815</c:v>
                </c:pt>
                <c:pt idx="32">
                  <c:v>0.453500002622604</c:v>
                </c:pt>
                <c:pt idx="33">
                  <c:v>0.449999988079071</c:v>
                </c:pt>
                <c:pt idx="34">
                  <c:v>0.44650000333786</c:v>
                </c:pt>
                <c:pt idx="35">
                  <c:v>0.442999988794327</c:v>
                </c:pt>
                <c:pt idx="36">
                  <c:v>0.324499994516373</c:v>
                </c:pt>
                <c:pt idx="37">
                  <c:v>0.206000000238419</c:v>
                </c:pt>
                <c:pt idx="38">
                  <c:v>0.0874999985098839</c:v>
                </c:pt>
                <c:pt idx="39">
                  <c:v>-0.0309999994933605</c:v>
                </c:pt>
                <c:pt idx="40">
                  <c:v>-0.353749990463257</c:v>
                </c:pt>
                <c:pt idx="41">
                  <c:v>-0.676500022411346</c:v>
                </c:pt>
                <c:pt idx="42">
                  <c:v>-0.999249994754791</c:v>
                </c:pt>
                <c:pt idx="43">
                  <c:v>-1.322000026702881</c:v>
                </c:pt>
                <c:pt idx="44">
                  <c:v>-1.012750029563904</c:v>
                </c:pt>
                <c:pt idx="45">
                  <c:v>-0.703499972820282</c:v>
                </c:pt>
                <c:pt idx="46">
                  <c:v>-0.394250005483627</c:v>
                </c:pt>
                <c:pt idx="47">
                  <c:v>-0.0850000008940697</c:v>
                </c:pt>
                <c:pt idx="48">
                  <c:v>0.0727500021457672</c:v>
                </c:pt>
                <c:pt idx="49">
                  <c:v>0.230499997735023</c:v>
                </c:pt>
                <c:pt idx="50">
                  <c:v>0.38824999332428</c:v>
                </c:pt>
                <c:pt idx="51">
                  <c:v>0.546000003814697</c:v>
                </c:pt>
                <c:pt idx="52">
                  <c:v>0.563750028610229</c:v>
                </c:pt>
                <c:pt idx="53">
                  <c:v>0.581499993801117</c:v>
                </c:pt>
                <c:pt idx="54">
                  <c:v>0.599250018596649</c:v>
                </c:pt>
                <c:pt idx="55">
                  <c:v>0.616999983787537</c:v>
                </c:pt>
                <c:pt idx="56">
                  <c:v>0.344749987125397</c:v>
                </c:pt>
                <c:pt idx="57">
                  <c:v>0.0724999979138374</c:v>
                </c:pt>
                <c:pt idx="58">
                  <c:v>-0.199750006198883</c:v>
                </c:pt>
                <c:pt idx="59">
                  <c:v>-0.472000002861023</c:v>
                </c:pt>
                <c:pt idx="60">
                  <c:v>-0.662500023841858</c:v>
                </c:pt>
                <c:pt idx="61">
                  <c:v>-0.852999985218048</c:v>
                </c:pt>
                <c:pt idx="62">
                  <c:v>-1.043499946594238</c:v>
                </c:pt>
                <c:pt idx="63">
                  <c:v>-1.233999967575073</c:v>
                </c:pt>
                <c:pt idx="64">
                  <c:v>-1.485499978065491</c:v>
                </c:pt>
                <c:pt idx="65">
                  <c:v>-1.736999988555908</c:v>
                </c:pt>
                <c:pt idx="66">
                  <c:v>-1.988499999046326</c:v>
                </c:pt>
                <c:pt idx="67">
                  <c:v>-2.240000009536743</c:v>
                </c:pt>
                <c:pt idx="68">
                  <c:v>-2.368000030517578</c:v>
                </c:pt>
                <c:pt idx="69">
                  <c:v>-2.496000051498413</c:v>
                </c:pt>
                <c:pt idx="70">
                  <c:v>-2.624000072479248</c:v>
                </c:pt>
                <c:pt idx="71">
                  <c:v>-2.752000093460083</c:v>
                </c:pt>
                <c:pt idx="72">
                  <c:v>-2.308249950408936</c:v>
                </c:pt>
                <c:pt idx="73">
                  <c:v>-1.864500045776367</c:v>
                </c:pt>
                <c:pt idx="74">
                  <c:v>-1.42075002193451</c:v>
                </c:pt>
                <c:pt idx="75">
                  <c:v>-0.976999998092651</c:v>
                </c:pt>
                <c:pt idx="76">
                  <c:v>0.278750002384186</c:v>
                </c:pt>
                <c:pt idx="77">
                  <c:v>1.534500002861023</c:v>
                </c:pt>
                <c:pt idx="78">
                  <c:v>2.790250062942505</c:v>
                </c:pt>
                <c:pt idx="79">
                  <c:v>4.046000003814697</c:v>
                </c:pt>
                <c:pt idx="80">
                  <c:v>3.700000047683716</c:v>
                </c:pt>
                <c:pt idx="81">
                  <c:v>3.354000091552734</c:v>
                </c:pt>
                <c:pt idx="82">
                  <c:v>3.007999897003174</c:v>
                </c:pt>
                <c:pt idx="83">
                  <c:v>2.661999940872192</c:v>
                </c:pt>
                <c:pt idx="84">
                  <c:v>2.55174994468689</c:v>
                </c:pt>
                <c:pt idx="85">
                  <c:v>2.441499948501587</c:v>
                </c:pt>
                <c:pt idx="86">
                  <c:v>2.331249952316284</c:v>
                </c:pt>
                <c:pt idx="87">
                  <c:v>2.220999956130981</c:v>
                </c:pt>
                <c:pt idx="88">
                  <c:v>2.282999992370605</c:v>
                </c:pt>
                <c:pt idx="89">
                  <c:v>2.345000028610229</c:v>
                </c:pt>
                <c:pt idx="90">
                  <c:v>2.407000064849853</c:v>
                </c:pt>
                <c:pt idx="91">
                  <c:v>2.469000101089478</c:v>
                </c:pt>
                <c:pt idx="92">
                  <c:v>2.482000112533569</c:v>
                </c:pt>
                <c:pt idx="93">
                  <c:v>2.494999885559082</c:v>
                </c:pt>
                <c:pt idx="94">
                  <c:v>2.507999897003174</c:v>
                </c:pt>
                <c:pt idx="95">
                  <c:v>2.520999908447266</c:v>
                </c:pt>
                <c:pt idx="96">
                  <c:v>2.394500017166138</c:v>
                </c:pt>
                <c:pt idx="97">
                  <c:v>2.26799988746643</c:v>
                </c:pt>
                <c:pt idx="98">
                  <c:v>2.141499996185303</c:v>
                </c:pt>
                <c:pt idx="99">
                  <c:v>2.015000104904175</c:v>
                </c:pt>
                <c:pt idx="100">
                  <c:v>1.850749969482422</c:v>
                </c:pt>
                <c:pt idx="101">
                  <c:v>1.686499953269958</c:v>
                </c:pt>
                <c:pt idx="102">
                  <c:v>1.522250056266785</c:v>
                </c:pt>
                <c:pt idx="103">
                  <c:v>1.358000040054321</c:v>
                </c:pt>
                <c:pt idx="104">
                  <c:v>1.32325005531311</c:v>
                </c:pt>
                <c:pt idx="105">
                  <c:v>1.28849995136261</c:v>
                </c:pt>
                <c:pt idx="106">
                  <c:v>1.253749966621399</c:v>
                </c:pt>
                <c:pt idx="107">
                  <c:v>1.218999981880188</c:v>
                </c:pt>
                <c:pt idx="108">
                  <c:v>1.030249953269958</c:v>
                </c:pt>
                <c:pt idx="109">
                  <c:v>0.841499984264374</c:v>
                </c:pt>
                <c:pt idx="110">
                  <c:v>0.652750015258789</c:v>
                </c:pt>
                <c:pt idx="111">
                  <c:v>0.46399998664856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8E7-4A0E-A424-1F1FBDD3D66E}"/>
            </c:ext>
          </c:extLst>
        </c:ser>
        <c:ser>
          <c:idx val="2"/>
          <c:order val="1"/>
          <c:tx>
            <c:strRef>
              <c:f>ApFigure1!$G$51</c:f>
              <c:strCache>
                <c:ptCount val="1"/>
                <c:pt idx="0">
                  <c:v>IMF Measure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ApFigure1!$B$53:$B$164</c:f>
              <c:numCache>
                <c:formatCode>General</c:formatCode>
                <c:ptCount val="112"/>
                <c:pt idx="0">
                  <c:v>1990.0</c:v>
                </c:pt>
                <c:pt idx="1">
                  <c:v>1990.0</c:v>
                </c:pt>
                <c:pt idx="2">
                  <c:v>1990.0</c:v>
                </c:pt>
                <c:pt idx="3">
                  <c:v>1990.0</c:v>
                </c:pt>
                <c:pt idx="4">
                  <c:v>1991.0</c:v>
                </c:pt>
                <c:pt idx="5">
                  <c:v>1991.0</c:v>
                </c:pt>
                <c:pt idx="6">
                  <c:v>1991.0</c:v>
                </c:pt>
                <c:pt idx="7">
                  <c:v>1991.0</c:v>
                </c:pt>
                <c:pt idx="8">
                  <c:v>1992.0</c:v>
                </c:pt>
                <c:pt idx="9">
                  <c:v>1992.0</c:v>
                </c:pt>
                <c:pt idx="10">
                  <c:v>1992.0</c:v>
                </c:pt>
                <c:pt idx="11">
                  <c:v>1992.0</c:v>
                </c:pt>
                <c:pt idx="12">
                  <c:v>1993.0</c:v>
                </c:pt>
                <c:pt idx="13">
                  <c:v>1993.0</c:v>
                </c:pt>
                <c:pt idx="14">
                  <c:v>1993.0</c:v>
                </c:pt>
                <c:pt idx="15">
                  <c:v>1993.0</c:v>
                </c:pt>
                <c:pt idx="16">
                  <c:v>1994.0</c:v>
                </c:pt>
                <c:pt idx="17">
                  <c:v>1994.0</c:v>
                </c:pt>
                <c:pt idx="18">
                  <c:v>1994.0</c:v>
                </c:pt>
                <c:pt idx="19">
                  <c:v>1994.0</c:v>
                </c:pt>
                <c:pt idx="20">
                  <c:v>1995.0</c:v>
                </c:pt>
                <c:pt idx="21">
                  <c:v>1995.0</c:v>
                </c:pt>
                <c:pt idx="22">
                  <c:v>1995.0</c:v>
                </c:pt>
                <c:pt idx="23">
                  <c:v>1995.0</c:v>
                </c:pt>
                <c:pt idx="24">
                  <c:v>1996.0</c:v>
                </c:pt>
                <c:pt idx="25">
                  <c:v>1996.0</c:v>
                </c:pt>
                <c:pt idx="26">
                  <c:v>1996.0</c:v>
                </c:pt>
                <c:pt idx="27">
                  <c:v>1996.0</c:v>
                </c:pt>
                <c:pt idx="28">
                  <c:v>1997.0</c:v>
                </c:pt>
                <c:pt idx="29">
                  <c:v>1997.0</c:v>
                </c:pt>
                <c:pt idx="30">
                  <c:v>1997.0</c:v>
                </c:pt>
                <c:pt idx="31">
                  <c:v>1997.0</c:v>
                </c:pt>
                <c:pt idx="32">
                  <c:v>1998.0</c:v>
                </c:pt>
                <c:pt idx="33">
                  <c:v>1998.0</c:v>
                </c:pt>
                <c:pt idx="34">
                  <c:v>1998.0</c:v>
                </c:pt>
                <c:pt idx="35">
                  <c:v>1998.0</c:v>
                </c:pt>
                <c:pt idx="36">
                  <c:v>1999.0</c:v>
                </c:pt>
                <c:pt idx="37">
                  <c:v>1999.0</c:v>
                </c:pt>
                <c:pt idx="38">
                  <c:v>1999.0</c:v>
                </c:pt>
                <c:pt idx="39">
                  <c:v>1999.0</c:v>
                </c:pt>
                <c:pt idx="40">
                  <c:v>2000.0</c:v>
                </c:pt>
                <c:pt idx="41">
                  <c:v>2000.0</c:v>
                </c:pt>
                <c:pt idx="42">
                  <c:v>2000.0</c:v>
                </c:pt>
                <c:pt idx="43">
                  <c:v>2000.0</c:v>
                </c:pt>
                <c:pt idx="44">
                  <c:v>2001.0</c:v>
                </c:pt>
                <c:pt idx="45">
                  <c:v>2001.0</c:v>
                </c:pt>
                <c:pt idx="46">
                  <c:v>2001.0</c:v>
                </c:pt>
                <c:pt idx="47">
                  <c:v>2001.0</c:v>
                </c:pt>
                <c:pt idx="48">
                  <c:v>2002.0</c:v>
                </c:pt>
                <c:pt idx="49">
                  <c:v>2002.0</c:v>
                </c:pt>
                <c:pt idx="50">
                  <c:v>2002.0</c:v>
                </c:pt>
                <c:pt idx="51">
                  <c:v>2002.0</c:v>
                </c:pt>
                <c:pt idx="52">
                  <c:v>2003.0</c:v>
                </c:pt>
                <c:pt idx="53">
                  <c:v>2003.0</c:v>
                </c:pt>
                <c:pt idx="54">
                  <c:v>2003.0</c:v>
                </c:pt>
                <c:pt idx="55">
                  <c:v>2003.0</c:v>
                </c:pt>
                <c:pt idx="56">
                  <c:v>2004.0</c:v>
                </c:pt>
                <c:pt idx="57">
                  <c:v>2004.0</c:v>
                </c:pt>
                <c:pt idx="58">
                  <c:v>2004.0</c:v>
                </c:pt>
                <c:pt idx="59">
                  <c:v>2004.0</c:v>
                </c:pt>
                <c:pt idx="60">
                  <c:v>2005.0</c:v>
                </c:pt>
                <c:pt idx="61">
                  <c:v>2005.0</c:v>
                </c:pt>
                <c:pt idx="62">
                  <c:v>2005.0</c:v>
                </c:pt>
                <c:pt idx="63">
                  <c:v>2005.0</c:v>
                </c:pt>
                <c:pt idx="64">
                  <c:v>2006.0</c:v>
                </c:pt>
                <c:pt idx="65">
                  <c:v>2006.0</c:v>
                </c:pt>
                <c:pt idx="66">
                  <c:v>2006.0</c:v>
                </c:pt>
                <c:pt idx="67">
                  <c:v>2006.0</c:v>
                </c:pt>
                <c:pt idx="68">
                  <c:v>2007.0</c:v>
                </c:pt>
                <c:pt idx="69">
                  <c:v>2007.0</c:v>
                </c:pt>
                <c:pt idx="70">
                  <c:v>2007.0</c:v>
                </c:pt>
                <c:pt idx="71">
                  <c:v>2007.0</c:v>
                </c:pt>
                <c:pt idx="72">
                  <c:v>2008.0</c:v>
                </c:pt>
                <c:pt idx="73">
                  <c:v>2008.0</c:v>
                </c:pt>
                <c:pt idx="74">
                  <c:v>2008.0</c:v>
                </c:pt>
                <c:pt idx="75">
                  <c:v>2008.0</c:v>
                </c:pt>
                <c:pt idx="76">
                  <c:v>2009.0</c:v>
                </c:pt>
                <c:pt idx="77">
                  <c:v>2009.0</c:v>
                </c:pt>
                <c:pt idx="78">
                  <c:v>2009.0</c:v>
                </c:pt>
                <c:pt idx="79">
                  <c:v>2009.0</c:v>
                </c:pt>
                <c:pt idx="80">
                  <c:v>2010.0</c:v>
                </c:pt>
                <c:pt idx="81">
                  <c:v>2010.0</c:v>
                </c:pt>
                <c:pt idx="82">
                  <c:v>2010.0</c:v>
                </c:pt>
                <c:pt idx="83">
                  <c:v>2010.0</c:v>
                </c:pt>
                <c:pt idx="84">
                  <c:v>2011.0</c:v>
                </c:pt>
                <c:pt idx="85">
                  <c:v>2011.0</c:v>
                </c:pt>
                <c:pt idx="86">
                  <c:v>2011.0</c:v>
                </c:pt>
                <c:pt idx="87">
                  <c:v>2011.0</c:v>
                </c:pt>
                <c:pt idx="88">
                  <c:v>2012.0</c:v>
                </c:pt>
                <c:pt idx="89">
                  <c:v>2012.0</c:v>
                </c:pt>
                <c:pt idx="90">
                  <c:v>2012.0</c:v>
                </c:pt>
                <c:pt idx="91">
                  <c:v>2012.0</c:v>
                </c:pt>
                <c:pt idx="92">
                  <c:v>2013.0</c:v>
                </c:pt>
                <c:pt idx="93">
                  <c:v>2013.0</c:v>
                </c:pt>
                <c:pt idx="94">
                  <c:v>2013.0</c:v>
                </c:pt>
                <c:pt idx="95">
                  <c:v>2013.0</c:v>
                </c:pt>
                <c:pt idx="96">
                  <c:v>2014.0</c:v>
                </c:pt>
                <c:pt idx="97">
                  <c:v>2014.0</c:v>
                </c:pt>
                <c:pt idx="98">
                  <c:v>2014.0</c:v>
                </c:pt>
                <c:pt idx="99">
                  <c:v>2014.0</c:v>
                </c:pt>
                <c:pt idx="100">
                  <c:v>2015.0</c:v>
                </c:pt>
                <c:pt idx="101">
                  <c:v>2015.0</c:v>
                </c:pt>
                <c:pt idx="102">
                  <c:v>2015.0</c:v>
                </c:pt>
                <c:pt idx="103">
                  <c:v>2015.0</c:v>
                </c:pt>
                <c:pt idx="104">
                  <c:v>2016.0</c:v>
                </c:pt>
                <c:pt idx="105">
                  <c:v>2016.0</c:v>
                </c:pt>
                <c:pt idx="106">
                  <c:v>2016.0</c:v>
                </c:pt>
                <c:pt idx="107">
                  <c:v>2016.0</c:v>
                </c:pt>
                <c:pt idx="108">
                  <c:v>2017.0</c:v>
                </c:pt>
                <c:pt idx="109">
                  <c:v>2017.0</c:v>
                </c:pt>
                <c:pt idx="110">
                  <c:v>2017.0</c:v>
                </c:pt>
                <c:pt idx="111">
                  <c:v>2017.0</c:v>
                </c:pt>
              </c:numCache>
            </c:numRef>
          </c:cat>
          <c:val>
            <c:numRef>
              <c:f>ApFigure1!$G$53:$G$164</c:f>
              <c:numCache>
                <c:formatCode>General</c:formatCode>
                <c:ptCount val="112"/>
                <c:pt idx="0">
                  <c:v>-0.996749997138977</c:v>
                </c:pt>
                <c:pt idx="1">
                  <c:v>-0.95550000667572</c:v>
                </c:pt>
                <c:pt idx="2">
                  <c:v>-0.914250016212463</c:v>
                </c:pt>
                <c:pt idx="3">
                  <c:v>-0.873000025749206</c:v>
                </c:pt>
                <c:pt idx="4">
                  <c:v>-0.543500006198883</c:v>
                </c:pt>
                <c:pt idx="5">
                  <c:v>-0.214000001549721</c:v>
                </c:pt>
                <c:pt idx="6">
                  <c:v>0.115500003099442</c:v>
                </c:pt>
                <c:pt idx="7">
                  <c:v>0.444999992847443</c:v>
                </c:pt>
                <c:pt idx="8">
                  <c:v>0.567499995231628</c:v>
                </c:pt>
                <c:pt idx="9">
                  <c:v>0.689999997615814</c:v>
                </c:pt>
                <c:pt idx="10">
                  <c:v>0.8125</c:v>
                </c:pt>
                <c:pt idx="11">
                  <c:v>0.935000002384186</c:v>
                </c:pt>
                <c:pt idx="12">
                  <c:v>1.245000004768372</c:v>
                </c:pt>
                <c:pt idx="13">
                  <c:v>1.554999947547913</c:v>
                </c:pt>
                <c:pt idx="14">
                  <c:v>1.865000009536743</c:v>
                </c:pt>
                <c:pt idx="15">
                  <c:v>2.174999952316284</c:v>
                </c:pt>
                <c:pt idx="16">
                  <c:v>1.995499968528748</c:v>
                </c:pt>
                <c:pt idx="17">
                  <c:v>1.815999984741211</c:v>
                </c:pt>
                <c:pt idx="18">
                  <c:v>1.636500000953674</c:v>
                </c:pt>
                <c:pt idx="19">
                  <c:v>1.457000017166138</c:v>
                </c:pt>
                <c:pt idx="20">
                  <c:v>1.386500000953674</c:v>
                </c:pt>
                <c:pt idx="21">
                  <c:v>1.315999984741211</c:v>
                </c:pt>
                <c:pt idx="22">
                  <c:v>1.245499968528748</c:v>
                </c:pt>
                <c:pt idx="23">
                  <c:v>1.174999952316284</c:v>
                </c:pt>
                <c:pt idx="24">
                  <c:v>1.12374997138977</c:v>
                </c:pt>
                <c:pt idx="25">
                  <c:v>1.072499990463257</c:v>
                </c:pt>
                <c:pt idx="26">
                  <c:v>1.021250009536743</c:v>
                </c:pt>
                <c:pt idx="27">
                  <c:v>0.970000028610229</c:v>
                </c:pt>
                <c:pt idx="28">
                  <c:v>0.806500017642975</c:v>
                </c:pt>
                <c:pt idx="29">
                  <c:v>0.64300000667572</c:v>
                </c:pt>
                <c:pt idx="30">
                  <c:v>0.479499995708466</c:v>
                </c:pt>
                <c:pt idx="31">
                  <c:v>0.316000014543533</c:v>
                </c:pt>
                <c:pt idx="32">
                  <c:v>0.340249985456467</c:v>
                </c:pt>
                <c:pt idx="33">
                  <c:v>0.364499986171722</c:v>
                </c:pt>
                <c:pt idx="34">
                  <c:v>0.388749986886978</c:v>
                </c:pt>
                <c:pt idx="35">
                  <c:v>0.412999987602234</c:v>
                </c:pt>
                <c:pt idx="36">
                  <c:v>0.237000003457069</c:v>
                </c:pt>
                <c:pt idx="37">
                  <c:v>0.0610000006854534</c:v>
                </c:pt>
                <c:pt idx="38">
                  <c:v>-0.115000002086163</c:v>
                </c:pt>
                <c:pt idx="39">
                  <c:v>-0.291000008583069</c:v>
                </c:pt>
                <c:pt idx="40">
                  <c:v>-0.582750022411346</c:v>
                </c:pt>
                <c:pt idx="41">
                  <c:v>-0.874499976634979</c:v>
                </c:pt>
                <c:pt idx="42">
                  <c:v>-1.166249990463257</c:v>
                </c:pt>
                <c:pt idx="43">
                  <c:v>-1.45799994468689</c:v>
                </c:pt>
                <c:pt idx="44">
                  <c:v>-1.175750017166138</c:v>
                </c:pt>
                <c:pt idx="45">
                  <c:v>-0.893499970436096</c:v>
                </c:pt>
                <c:pt idx="46">
                  <c:v>-0.611249983310699</c:v>
                </c:pt>
                <c:pt idx="47">
                  <c:v>-0.328999996185303</c:v>
                </c:pt>
                <c:pt idx="48">
                  <c:v>-0.13850000500679</c:v>
                </c:pt>
                <c:pt idx="49">
                  <c:v>0.0520000010728836</c:v>
                </c:pt>
                <c:pt idx="50">
                  <c:v>0.242500007152557</c:v>
                </c:pt>
                <c:pt idx="51">
                  <c:v>0.43299999833107</c:v>
                </c:pt>
                <c:pt idx="52">
                  <c:v>0.502749979496002</c:v>
                </c:pt>
                <c:pt idx="53">
                  <c:v>0.572499990463257</c:v>
                </c:pt>
                <c:pt idx="54">
                  <c:v>0.642250001430511</c:v>
                </c:pt>
                <c:pt idx="55">
                  <c:v>0.712000012397766</c:v>
                </c:pt>
                <c:pt idx="56">
                  <c:v>0.494749993085861</c:v>
                </c:pt>
                <c:pt idx="57">
                  <c:v>0.277500003576279</c:v>
                </c:pt>
                <c:pt idx="58">
                  <c:v>0.060249999165535</c:v>
                </c:pt>
                <c:pt idx="59">
                  <c:v>-0.157000005245209</c:v>
                </c:pt>
                <c:pt idx="60">
                  <c:v>-0.305500000715256</c:v>
                </c:pt>
                <c:pt idx="61">
                  <c:v>-0.453999996185303</c:v>
                </c:pt>
                <c:pt idx="62">
                  <c:v>-0.602500021457672</c:v>
                </c:pt>
                <c:pt idx="63">
                  <c:v>-0.750999987125397</c:v>
                </c:pt>
                <c:pt idx="64">
                  <c:v>-0.980000019073486</c:v>
                </c:pt>
                <c:pt idx="65">
                  <c:v>-1.208999991416931</c:v>
                </c:pt>
                <c:pt idx="66">
                  <c:v>-1.437999963760376</c:v>
                </c:pt>
                <c:pt idx="67">
                  <c:v>-1.66700005531311</c:v>
                </c:pt>
                <c:pt idx="68">
                  <c:v>-1.842000007629394</c:v>
                </c:pt>
                <c:pt idx="69">
                  <c:v>-2.016999959945679</c:v>
                </c:pt>
                <c:pt idx="70">
                  <c:v>-2.191999912261963</c:v>
                </c:pt>
                <c:pt idx="71">
                  <c:v>-2.367000102996826</c:v>
                </c:pt>
                <c:pt idx="72">
                  <c:v>-1.980250000953674</c:v>
                </c:pt>
                <c:pt idx="73">
                  <c:v>-1.593500018119812</c:v>
                </c:pt>
                <c:pt idx="74">
                  <c:v>-1.20675003528595</c:v>
                </c:pt>
                <c:pt idx="75">
                  <c:v>-0.819999992847443</c:v>
                </c:pt>
                <c:pt idx="76">
                  <c:v>0.365000009536743</c:v>
                </c:pt>
                <c:pt idx="77">
                  <c:v>1.549999952316284</c:v>
                </c:pt>
                <c:pt idx="78">
                  <c:v>2.734999895095825</c:v>
                </c:pt>
                <c:pt idx="79">
                  <c:v>3.920000076293945</c:v>
                </c:pt>
                <c:pt idx="80">
                  <c:v>3.503249883651733</c:v>
                </c:pt>
                <c:pt idx="81">
                  <c:v>3.086499929428101</c:v>
                </c:pt>
                <c:pt idx="82">
                  <c:v>2.669749975204468</c:v>
                </c:pt>
                <c:pt idx="83">
                  <c:v>2.253000020980835</c:v>
                </c:pt>
                <c:pt idx="84">
                  <c:v>2.145999908447266</c:v>
                </c:pt>
                <c:pt idx="85">
                  <c:v>2.039000034332275</c:v>
                </c:pt>
                <c:pt idx="86">
                  <c:v>1.932000041007996</c:v>
                </c:pt>
                <c:pt idx="87">
                  <c:v>1.825000047683716</c:v>
                </c:pt>
                <c:pt idx="88">
                  <c:v>1.850749969482422</c:v>
                </c:pt>
                <c:pt idx="89">
                  <c:v>1.876500010490417</c:v>
                </c:pt>
                <c:pt idx="90">
                  <c:v>1.902250051498413</c:v>
                </c:pt>
                <c:pt idx="91">
                  <c:v>1.927999973297119</c:v>
                </c:pt>
                <c:pt idx="92">
                  <c:v>1.915249943733215</c:v>
                </c:pt>
                <c:pt idx="93">
                  <c:v>1.902500033378601</c:v>
                </c:pt>
                <c:pt idx="94">
                  <c:v>1.889750003814697</c:v>
                </c:pt>
                <c:pt idx="95">
                  <c:v>1.876999974250793</c:v>
                </c:pt>
                <c:pt idx="96">
                  <c:v>1.758749961853027</c:v>
                </c:pt>
                <c:pt idx="97">
                  <c:v>1.640499949455261</c:v>
                </c:pt>
                <c:pt idx="98">
                  <c:v>1.522250056266785</c:v>
                </c:pt>
                <c:pt idx="99">
                  <c:v>1.404000043869019</c:v>
                </c:pt>
                <c:pt idx="100">
                  <c:v>1.26800000667572</c:v>
                </c:pt>
                <c:pt idx="101">
                  <c:v>1.131999969482422</c:v>
                </c:pt>
                <c:pt idx="102">
                  <c:v>0.995999991893768</c:v>
                </c:pt>
                <c:pt idx="103">
                  <c:v>0.860000014305115</c:v>
                </c:pt>
                <c:pt idx="104">
                  <c:v>0.836499989032745</c:v>
                </c:pt>
                <c:pt idx="105">
                  <c:v>0.813000023365021</c:v>
                </c:pt>
                <c:pt idx="106">
                  <c:v>0.789499998092651</c:v>
                </c:pt>
                <c:pt idx="107">
                  <c:v>0.765999972820282</c:v>
                </c:pt>
                <c:pt idx="108">
                  <c:v>0.597500026226044</c:v>
                </c:pt>
                <c:pt idx="109">
                  <c:v>0.428999990224838</c:v>
                </c:pt>
                <c:pt idx="110">
                  <c:v>0.260500013828278</c:v>
                </c:pt>
                <c:pt idx="111">
                  <c:v>0.0920000001788139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8E7-4A0E-A424-1F1FBDD3D66E}"/>
            </c:ext>
          </c:extLst>
        </c:ser>
        <c:ser>
          <c:idx val="3"/>
          <c:order val="2"/>
          <c:tx>
            <c:strRef>
              <c:f>ApFigure1!$H$51</c:f>
              <c:strCache>
                <c:ptCount val="1"/>
                <c:pt idx="0">
                  <c:v>Principal Component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ApFigure1!$B$53:$B$164</c:f>
              <c:numCache>
                <c:formatCode>General</c:formatCode>
                <c:ptCount val="112"/>
                <c:pt idx="0">
                  <c:v>1990.0</c:v>
                </c:pt>
                <c:pt idx="1">
                  <c:v>1990.0</c:v>
                </c:pt>
                <c:pt idx="2">
                  <c:v>1990.0</c:v>
                </c:pt>
                <c:pt idx="3">
                  <c:v>1990.0</c:v>
                </c:pt>
                <c:pt idx="4">
                  <c:v>1991.0</c:v>
                </c:pt>
                <c:pt idx="5">
                  <c:v>1991.0</c:v>
                </c:pt>
                <c:pt idx="6">
                  <c:v>1991.0</c:v>
                </c:pt>
                <c:pt idx="7">
                  <c:v>1991.0</c:v>
                </c:pt>
                <c:pt idx="8">
                  <c:v>1992.0</c:v>
                </c:pt>
                <c:pt idx="9">
                  <c:v>1992.0</c:v>
                </c:pt>
                <c:pt idx="10">
                  <c:v>1992.0</c:v>
                </c:pt>
                <c:pt idx="11">
                  <c:v>1992.0</c:v>
                </c:pt>
                <c:pt idx="12">
                  <c:v>1993.0</c:v>
                </c:pt>
                <c:pt idx="13">
                  <c:v>1993.0</c:v>
                </c:pt>
                <c:pt idx="14">
                  <c:v>1993.0</c:v>
                </c:pt>
                <c:pt idx="15">
                  <c:v>1993.0</c:v>
                </c:pt>
                <c:pt idx="16">
                  <c:v>1994.0</c:v>
                </c:pt>
                <c:pt idx="17">
                  <c:v>1994.0</c:v>
                </c:pt>
                <c:pt idx="18">
                  <c:v>1994.0</c:v>
                </c:pt>
                <c:pt idx="19">
                  <c:v>1994.0</c:v>
                </c:pt>
                <c:pt idx="20">
                  <c:v>1995.0</c:v>
                </c:pt>
                <c:pt idx="21">
                  <c:v>1995.0</c:v>
                </c:pt>
                <c:pt idx="22">
                  <c:v>1995.0</c:v>
                </c:pt>
                <c:pt idx="23">
                  <c:v>1995.0</c:v>
                </c:pt>
                <c:pt idx="24">
                  <c:v>1996.0</c:v>
                </c:pt>
                <c:pt idx="25">
                  <c:v>1996.0</c:v>
                </c:pt>
                <c:pt idx="26">
                  <c:v>1996.0</c:v>
                </c:pt>
                <c:pt idx="27">
                  <c:v>1996.0</c:v>
                </c:pt>
                <c:pt idx="28">
                  <c:v>1997.0</c:v>
                </c:pt>
                <c:pt idx="29">
                  <c:v>1997.0</c:v>
                </c:pt>
                <c:pt idx="30">
                  <c:v>1997.0</c:v>
                </c:pt>
                <c:pt idx="31">
                  <c:v>1997.0</c:v>
                </c:pt>
                <c:pt idx="32">
                  <c:v>1998.0</c:v>
                </c:pt>
                <c:pt idx="33">
                  <c:v>1998.0</c:v>
                </c:pt>
                <c:pt idx="34">
                  <c:v>1998.0</c:v>
                </c:pt>
                <c:pt idx="35">
                  <c:v>1998.0</c:v>
                </c:pt>
                <c:pt idx="36">
                  <c:v>1999.0</c:v>
                </c:pt>
                <c:pt idx="37">
                  <c:v>1999.0</c:v>
                </c:pt>
                <c:pt idx="38">
                  <c:v>1999.0</c:v>
                </c:pt>
                <c:pt idx="39">
                  <c:v>1999.0</c:v>
                </c:pt>
                <c:pt idx="40">
                  <c:v>2000.0</c:v>
                </c:pt>
                <c:pt idx="41">
                  <c:v>2000.0</c:v>
                </c:pt>
                <c:pt idx="42">
                  <c:v>2000.0</c:v>
                </c:pt>
                <c:pt idx="43">
                  <c:v>2000.0</c:v>
                </c:pt>
                <c:pt idx="44">
                  <c:v>2001.0</c:v>
                </c:pt>
                <c:pt idx="45">
                  <c:v>2001.0</c:v>
                </c:pt>
                <c:pt idx="46">
                  <c:v>2001.0</c:v>
                </c:pt>
                <c:pt idx="47">
                  <c:v>2001.0</c:v>
                </c:pt>
                <c:pt idx="48">
                  <c:v>2002.0</c:v>
                </c:pt>
                <c:pt idx="49">
                  <c:v>2002.0</c:v>
                </c:pt>
                <c:pt idx="50">
                  <c:v>2002.0</c:v>
                </c:pt>
                <c:pt idx="51">
                  <c:v>2002.0</c:v>
                </c:pt>
                <c:pt idx="52">
                  <c:v>2003.0</c:v>
                </c:pt>
                <c:pt idx="53">
                  <c:v>2003.0</c:v>
                </c:pt>
                <c:pt idx="54">
                  <c:v>2003.0</c:v>
                </c:pt>
                <c:pt idx="55">
                  <c:v>2003.0</c:v>
                </c:pt>
                <c:pt idx="56">
                  <c:v>2004.0</c:v>
                </c:pt>
                <c:pt idx="57">
                  <c:v>2004.0</c:v>
                </c:pt>
                <c:pt idx="58">
                  <c:v>2004.0</c:v>
                </c:pt>
                <c:pt idx="59">
                  <c:v>2004.0</c:v>
                </c:pt>
                <c:pt idx="60">
                  <c:v>2005.0</c:v>
                </c:pt>
                <c:pt idx="61">
                  <c:v>2005.0</c:v>
                </c:pt>
                <c:pt idx="62">
                  <c:v>2005.0</c:v>
                </c:pt>
                <c:pt idx="63">
                  <c:v>2005.0</c:v>
                </c:pt>
                <c:pt idx="64">
                  <c:v>2006.0</c:v>
                </c:pt>
                <c:pt idx="65">
                  <c:v>2006.0</c:v>
                </c:pt>
                <c:pt idx="66">
                  <c:v>2006.0</c:v>
                </c:pt>
                <c:pt idx="67">
                  <c:v>2006.0</c:v>
                </c:pt>
                <c:pt idx="68">
                  <c:v>2007.0</c:v>
                </c:pt>
                <c:pt idx="69">
                  <c:v>2007.0</c:v>
                </c:pt>
                <c:pt idx="70">
                  <c:v>2007.0</c:v>
                </c:pt>
                <c:pt idx="71">
                  <c:v>2007.0</c:v>
                </c:pt>
                <c:pt idx="72">
                  <c:v>2008.0</c:v>
                </c:pt>
                <c:pt idx="73">
                  <c:v>2008.0</c:v>
                </c:pt>
                <c:pt idx="74">
                  <c:v>2008.0</c:v>
                </c:pt>
                <c:pt idx="75">
                  <c:v>2008.0</c:v>
                </c:pt>
                <c:pt idx="76">
                  <c:v>2009.0</c:v>
                </c:pt>
                <c:pt idx="77">
                  <c:v>2009.0</c:v>
                </c:pt>
                <c:pt idx="78">
                  <c:v>2009.0</c:v>
                </c:pt>
                <c:pt idx="79">
                  <c:v>2009.0</c:v>
                </c:pt>
                <c:pt idx="80">
                  <c:v>2010.0</c:v>
                </c:pt>
                <c:pt idx="81">
                  <c:v>2010.0</c:v>
                </c:pt>
                <c:pt idx="82">
                  <c:v>2010.0</c:v>
                </c:pt>
                <c:pt idx="83">
                  <c:v>2010.0</c:v>
                </c:pt>
                <c:pt idx="84">
                  <c:v>2011.0</c:v>
                </c:pt>
                <c:pt idx="85">
                  <c:v>2011.0</c:v>
                </c:pt>
                <c:pt idx="86">
                  <c:v>2011.0</c:v>
                </c:pt>
                <c:pt idx="87">
                  <c:v>2011.0</c:v>
                </c:pt>
                <c:pt idx="88">
                  <c:v>2012.0</c:v>
                </c:pt>
                <c:pt idx="89">
                  <c:v>2012.0</c:v>
                </c:pt>
                <c:pt idx="90">
                  <c:v>2012.0</c:v>
                </c:pt>
                <c:pt idx="91">
                  <c:v>2012.0</c:v>
                </c:pt>
                <c:pt idx="92">
                  <c:v>2013.0</c:v>
                </c:pt>
                <c:pt idx="93">
                  <c:v>2013.0</c:v>
                </c:pt>
                <c:pt idx="94">
                  <c:v>2013.0</c:v>
                </c:pt>
                <c:pt idx="95">
                  <c:v>2013.0</c:v>
                </c:pt>
                <c:pt idx="96">
                  <c:v>2014.0</c:v>
                </c:pt>
                <c:pt idx="97">
                  <c:v>2014.0</c:v>
                </c:pt>
                <c:pt idx="98">
                  <c:v>2014.0</c:v>
                </c:pt>
                <c:pt idx="99">
                  <c:v>2014.0</c:v>
                </c:pt>
                <c:pt idx="100">
                  <c:v>2015.0</c:v>
                </c:pt>
                <c:pt idx="101">
                  <c:v>2015.0</c:v>
                </c:pt>
                <c:pt idx="102">
                  <c:v>2015.0</c:v>
                </c:pt>
                <c:pt idx="103">
                  <c:v>2015.0</c:v>
                </c:pt>
                <c:pt idx="104">
                  <c:v>2016.0</c:v>
                </c:pt>
                <c:pt idx="105">
                  <c:v>2016.0</c:v>
                </c:pt>
                <c:pt idx="106">
                  <c:v>2016.0</c:v>
                </c:pt>
                <c:pt idx="107">
                  <c:v>2016.0</c:v>
                </c:pt>
                <c:pt idx="108">
                  <c:v>2017.0</c:v>
                </c:pt>
                <c:pt idx="109">
                  <c:v>2017.0</c:v>
                </c:pt>
                <c:pt idx="110">
                  <c:v>2017.0</c:v>
                </c:pt>
                <c:pt idx="111">
                  <c:v>2017.0</c:v>
                </c:pt>
              </c:numCache>
            </c:numRef>
          </c:cat>
          <c:val>
            <c:numRef>
              <c:f>ApFigure1!$H$53:$H$164</c:f>
              <c:numCache>
                <c:formatCode>General</c:formatCode>
                <c:ptCount val="11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-0.455576241016388</c:v>
                </c:pt>
                <c:pt idx="9">
                  <c:v>-0.388633072376251</c:v>
                </c:pt>
                <c:pt idx="10">
                  <c:v>-0.28493720293045</c:v>
                </c:pt>
                <c:pt idx="11">
                  <c:v>-0.148394450545311</c:v>
                </c:pt>
                <c:pt idx="12">
                  <c:v>0.313307911157608</c:v>
                </c:pt>
                <c:pt idx="13">
                  <c:v>0.752942085266113</c:v>
                </c:pt>
                <c:pt idx="14">
                  <c:v>1.168301939964294</c:v>
                </c:pt>
                <c:pt idx="15">
                  <c:v>1.557180881500244</c:v>
                </c:pt>
                <c:pt idx="16">
                  <c:v>1.54901385307312</c:v>
                </c:pt>
                <c:pt idx="17">
                  <c:v>1.508986353874207</c:v>
                </c:pt>
                <c:pt idx="18">
                  <c:v>1.436947584152222</c:v>
                </c:pt>
                <c:pt idx="19">
                  <c:v>1.332746267318726</c:v>
                </c:pt>
                <c:pt idx="20">
                  <c:v>1.343605041503906</c:v>
                </c:pt>
                <c:pt idx="21">
                  <c:v>1.345660924911499</c:v>
                </c:pt>
                <c:pt idx="22">
                  <c:v>1.338678359985352</c:v>
                </c:pt>
                <c:pt idx="23">
                  <c:v>1.322421908378601</c:v>
                </c:pt>
                <c:pt idx="24">
                  <c:v>1.263219594955444</c:v>
                </c:pt>
                <c:pt idx="25">
                  <c:v>1.202292919158936</c:v>
                </c:pt>
                <c:pt idx="26">
                  <c:v>1.139564037322998</c:v>
                </c:pt>
                <c:pt idx="27">
                  <c:v>1.074954986572266</c:v>
                </c:pt>
                <c:pt idx="28">
                  <c:v>0.902312099933624</c:v>
                </c:pt>
                <c:pt idx="29">
                  <c:v>0.738533914089203</c:v>
                </c:pt>
                <c:pt idx="30">
                  <c:v>0.584057092666626</c:v>
                </c:pt>
                <c:pt idx="31">
                  <c:v>0.439318269491196</c:v>
                </c:pt>
                <c:pt idx="32">
                  <c:v>0.486105144023895</c:v>
                </c:pt>
                <c:pt idx="33">
                  <c:v>0.530057311058044</c:v>
                </c:pt>
                <c:pt idx="34">
                  <c:v>0.571231305599213</c:v>
                </c:pt>
                <c:pt idx="35">
                  <c:v>0.609683871269226</c:v>
                </c:pt>
                <c:pt idx="36">
                  <c:v>0.421724021434784</c:v>
                </c:pt>
                <c:pt idx="37">
                  <c:v>0.237399503588676</c:v>
                </c:pt>
                <c:pt idx="38">
                  <c:v>0.0565459169447422</c:v>
                </c:pt>
                <c:pt idx="39">
                  <c:v>-0.121001146733761</c:v>
                </c:pt>
                <c:pt idx="40">
                  <c:v>-0.432016521692276</c:v>
                </c:pt>
                <c:pt idx="41">
                  <c:v>-0.729654252529144</c:v>
                </c:pt>
                <c:pt idx="42">
                  <c:v>-1.0132817029953</c:v>
                </c:pt>
                <c:pt idx="43">
                  <c:v>-1.28226625919342</c:v>
                </c:pt>
                <c:pt idx="44">
                  <c:v>-1.033571124076843</c:v>
                </c:pt>
                <c:pt idx="45">
                  <c:v>-0.784945130348205</c:v>
                </c:pt>
                <c:pt idx="46">
                  <c:v>-0.53638744354248</c:v>
                </c:pt>
                <c:pt idx="47">
                  <c:v>-0.287897109985352</c:v>
                </c:pt>
                <c:pt idx="48">
                  <c:v>-0.161393195390701</c:v>
                </c:pt>
                <c:pt idx="49">
                  <c:v>-0.0338838994503021</c:v>
                </c:pt>
                <c:pt idx="50">
                  <c:v>0.0946370512247085</c:v>
                </c:pt>
                <c:pt idx="51">
                  <c:v>0.224175900220871</c:v>
                </c:pt>
                <c:pt idx="52">
                  <c:v>0.24977134168148</c:v>
                </c:pt>
                <c:pt idx="53">
                  <c:v>0.281996220350265</c:v>
                </c:pt>
                <c:pt idx="54">
                  <c:v>0.320871323347092</c:v>
                </c:pt>
                <c:pt idx="55">
                  <c:v>0.366417467594147</c:v>
                </c:pt>
                <c:pt idx="56">
                  <c:v>0.229099169373512</c:v>
                </c:pt>
                <c:pt idx="57">
                  <c:v>0.0894910916686058</c:v>
                </c:pt>
                <c:pt idx="58">
                  <c:v>-0.0526028126478195</c:v>
                </c:pt>
                <c:pt idx="59">
                  <c:v>-0.197378501296043</c:v>
                </c:pt>
                <c:pt idx="60">
                  <c:v>-0.358007252216339</c:v>
                </c:pt>
                <c:pt idx="61">
                  <c:v>-0.516506791114807</c:v>
                </c:pt>
                <c:pt idx="62">
                  <c:v>-0.672677338123321</c:v>
                </c:pt>
                <c:pt idx="63">
                  <c:v>-0.82631903886795</c:v>
                </c:pt>
                <c:pt idx="64">
                  <c:v>-1.040484070777893</c:v>
                </c:pt>
                <c:pt idx="65">
                  <c:v>-1.244172692298889</c:v>
                </c:pt>
                <c:pt idx="66">
                  <c:v>-1.436735033988953</c:v>
                </c:pt>
                <c:pt idx="67">
                  <c:v>-1.617521405220032</c:v>
                </c:pt>
                <c:pt idx="68">
                  <c:v>-1.758623838424683</c:v>
                </c:pt>
                <c:pt idx="69">
                  <c:v>-1.896327137947082</c:v>
                </c:pt>
                <c:pt idx="70">
                  <c:v>-2.030504703521729</c:v>
                </c:pt>
                <c:pt idx="71">
                  <c:v>-2.16102933883667</c:v>
                </c:pt>
                <c:pt idx="72">
                  <c:v>-1.445949196815491</c:v>
                </c:pt>
                <c:pt idx="73">
                  <c:v>-0.770755589008331</c:v>
                </c:pt>
                <c:pt idx="74">
                  <c:v>-0.139178082346916</c:v>
                </c:pt>
                <c:pt idx="75">
                  <c:v>0.44505387544632</c:v>
                </c:pt>
                <c:pt idx="76">
                  <c:v>1.163607239723206</c:v>
                </c:pt>
                <c:pt idx="77">
                  <c:v>1.86302900314331</c:v>
                </c:pt>
                <c:pt idx="78">
                  <c:v>2.543215274810791</c:v>
                </c:pt>
                <c:pt idx="79">
                  <c:v>3.204061985015869</c:v>
                </c:pt>
                <c:pt idx="80">
                  <c:v>2.609888076782226</c:v>
                </c:pt>
                <c:pt idx="81">
                  <c:v>2.067755222320556</c:v>
                </c:pt>
                <c:pt idx="82">
                  <c:v>1.581935405731201</c:v>
                </c:pt>
                <c:pt idx="83">
                  <c:v>1.15670120716095</c:v>
                </c:pt>
                <c:pt idx="84">
                  <c:v>1.209548115730286</c:v>
                </c:pt>
                <c:pt idx="85">
                  <c:v>1.258379101753235</c:v>
                </c:pt>
                <c:pt idx="86">
                  <c:v>1.302771806716919</c:v>
                </c:pt>
                <c:pt idx="87">
                  <c:v>1.342304348945618</c:v>
                </c:pt>
                <c:pt idx="88">
                  <c:v>1.515561819076538</c:v>
                </c:pt>
                <c:pt idx="89">
                  <c:v>1.657675504684448</c:v>
                </c:pt>
                <c:pt idx="90">
                  <c:v>1.767689704895019</c:v>
                </c:pt>
                <c:pt idx="91">
                  <c:v>1.844648241996765</c:v>
                </c:pt>
                <c:pt idx="92">
                  <c:v>1.712411761283874</c:v>
                </c:pt>
                <c:pt idx="93">
                  <c:v>1.590409874916077</c:v>
                </c:pt>
                <c:pt idx="94">
                  <c:v>1.478922247886658</c:v>
                </c:pt>
                <c:pt idx="95">
                  <c:v>1.378228425979614</c:v>
                </c:pt>
                <c:pt idx="96">
                  <c:v>1.263608336448669</c:v>
                </c:pt>
                <c:pt idx="97">
                  <c:v>1.163992404937744</c:v>
                </c:pt>
                <c:pt idx="98">
                  <c:v>1.079438924789429</c:v>
                </c:pt>
                <c:pt idx="99">
                  <c:v>1.010005712509155</c:v>
                </c:pt>
                <c:pt idx="100">
                  <c:v>0.939154744148254</c:v>
                </c:pt>
                <c:pt idx="101">
                  <c:v>0.864663064479828</c:v>
                </c:pt>
                <c:pt idx="102">
                  <c:v>0.786527216434479</c:v>
                </c:pt>
                <c:pt idx="103">
                  <c:v>0.704743385314941</c:v>
                </c:pt>
                <c:pt idx="104">
                  <c:v>0.668763220310211</c:v>
                </c:pt>
                <c:pt idx="105">
                  <c:v>0.636082172393799</c:v>
                </c:pt>
                <c:pt idx="106">
                  <c:v>0.60665500164032</c:v>
                </c:pt>
                <c:pt idx="107">
                  <c:v>0.5804363489151</c:v>
                </c:pt>
                <c:pt idx="108">
                  <c:v>0.427874475717545</c:v>
                </c:pt>
                <c:pt idx="109">
                  <c:v>0.2828369140625</c:v>
                </c:pt>
                <c:pt idx="110">
                  <c:v>0.145455360412598</c:v>
                </c:pt>
                <c:pt idx="111">
                  <c:v>0.0158612430095673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8E7-4A0E-A424-1F1FBDD3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53112"/>
        <c:axId val="2131856600"/>
      </c:lineChart>
      <c:dateAx>
        <c:axId val="213185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56600"/>
        <c:crosses val="autoZero"/>
        <c:auto val="0"/>
        <c:lblOffset val="100"/>
        <c:baseTimeUnit val="days"/>
        <c:majorUnit val="3.0"/>
        <c:majorTimeUnit val="days"/>
      </c:dateAx>
      <c:valAx>
        <c:axId val="2131856600"/>
        <c:scaling>
          <c:orientation val="minMax"/>
          <c:max val="4.0"/>
          <c:min val="-3.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0377447483160864"/>
              <c:y val="0.0908894022977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5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1762829987548"/>
          <c:y val="0.190619656071711"/>
          <c:w val="0.266741066815467"/>
          <c:h val="0.221204001057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Global</a:t>
            </a:r>
            <a:r>
              <a:rPr lang="en-US" sz="1200" b="1" baseline="0">
                <a:solidFill>
                  <a:schemeClr val="tx1"/>
                </a:solidFill>
              </a:rPr>
              <a:t> Value Chains: Principal Component</a:t>
            </a:r>
          </a:p>
        </c:rich>
      </c:tx>
      <c:layout>
        <c:manualLayout>
          <c:xMode val="edge"/>
          <c:yMode val="edge"/>
          <c:x val="0.155997017177146"/>
          <c:y val="0.06647114278026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17455891444195"/>
          <c:y val="0.171808353750863"/>
          <c:w val="0.930863109153926"/>
          <c:h val="0.742222506839539"/>
        </c:manualLayout>
      </c:layout>
      <c:lineChart>
        <c:grouping val="standard"/>
        <c:varyColors val="0"/>
        <c:ser>
          <c:idx val="4"/>
          <c:order val="0"/>
          <c:tx>
            <c:strRef>
              <c:f>ApFigure1!$M$52</c:f>
              <c:strCache>
                <c:ptCount val="1"/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ApFigure1!$B$76:$B$164</c:f>
              <c:numCache>
                <c:formatCode>General</c:formatCode>
                <c:ptCount val="89"/>
                <c:pt idx="0">
                  <c:v>1995.0</c:v>
                </c:pt>
                <c:pt idx="1">
                  <c:v>1996.0</c:v>
                </c:pt>
                <c:pt idx="2">
                  <c:v>1996.0</c:v>
                </c:pt>
                <c:pt idx="3">
                  <c:v>1996.0</c:v>
                </c:pt>
                <c:pt idx="4">
                  <c:v>1996.0</c:v>
                </c:pt>
                <c:pt idx="5">
                  <c:v>1997.0</c:v>
                </c:pt>
                <c:pt idx="6">
                  <c:v>1997.0</c:v>
                </c:pt>
                <c:pt idx="7">
                  <c:v>1997.0</c:v>
                </c:pt>
                <c:pt idx="8">
                  <c:v>1997.0</c:v>
                </c:pt>
                <c:pt idx="9">
                  <c:v>1998.0</c:v>
                </c:pt>
                <c:pt idx="10">
                  <c:v>1998.0</c:v>
                </c:pt>
                <c:pt idx="11">
                  <c:v>1998.0</c:v>
                </c:pt>
                <c:pt idx="12">
                  <c:v>1998.0</c:v>
                </c:pt>
                <c:pt idx="13">
                  <c:v>1999.0</c:v>
                </c:pt>
                <c:pt idx="14">
                  <c:v>1999.0</c:v>
                </c:pt>
                <c:pt idx="15">
                  <c:v>1999.0</c:v>
                </c:pt>
                <c:pt idx="16">
                  <c:v>1999.0</c:v>
                </c:pt>
                <c:pt idx="17">
                  <c:v>2000.0</c:v>
                </c:pt>
                <c:pt idx="18">
                  <c:v>2000.0</c:v>
                </c:pt>
                <c:pt idx="19">
                  <c:v>2000.0</c:v>
                </c:pt>
                <c:pt idx="20">
                  <c:v>2000.0</c:v>
                </c:pt>
                <c:pt idx="21">
                  <c:v>2001.0</c:v>
                </c:pt>
                <c:pt idx="22">
                  <c:v>2001.0</c:v>
                </c:pt>
                <c:pt idx="23">
                  <c:v>2001.0</c:v>
                </c:pt>
                <c:pt idx="24">
                  <c:v>2001.0</c:v>
                </c:pt>
                <c:pt idx="25">
                  <c:v>2002.0</c:v>
                </c:pt>
                <c:pt idx="26">
                  <c:v>2002.0</c:v>
                </c:pt>
                <c:pt idx="27">
                  <c:v>2002.0</c:v>
                </c:pt>
                <c:pt idx="28">
                  <c:v>2002.0</c:v>
                </c:pt>
                <c:pt idx="29">
                  <c:v>2003.0</c:v>
                </c:pt>
                <c:pt idx="30">
                  <c:v>2003.0</c:v>
                </c:pt>
                <c:pt idx="31">
                  <c:v>2003.0</c:v>
                </c:pt>
                <c:pt idx="32">
                  <c:v>2003.0</c:v>
                </c:pt>
                <c:pt idx="33">
                  <c:v>2004.0</c:v>
                </c:pt>
                <c:pt idx="34">
                  <c:v>2004.0</c:v>
                </c:pt>
                <c:pt idx="35">
                  <c:v>2004.0</c:v>
                </c:pt>
                <c:pt idx="36">
                  <c:v>2004.0</c:v>
                </c:pt>
                <c:pt idx="37">
                  <c:v>2005.0</c:v>
                </c:pt>
                <c:pt idx="38">
                  <c:v>2005.0</c:v>
                </c:pt>
                <c:pt idx="39">
                  <c:v>2005.0</c:v>
                </c:pt>
                <c:pt idx="40">
                  <c:v>2005.0</c:v>
                </c:pt>
                <c:pt idx="41">
                  <c:v>2006.0</c:v>
                </c:pt>
                <c:pt idx="42">
                  <c:v>2006.0</c:v>
                </c:pt>
                <c:pt idx="43">
                  <c:v>2006.0</c:v>
                </c:pt>
                <c:pt idx="44">
                  <c:v>2006.0</c:v>
                </c:pt>
                <c:pt idx="45">
                  <c:v>2007.0</c:v>
                </c:pt>
                <c:pt idx="46">
                  <c:v>2007.0</c:v>
                </c:pt>
                <c:pt idx="47">
                  <c:v>2007.0</c:v>
                </c:pt>
                <c:pt idx="48">
                  <c:v>2007.0</c:v>
                </c:pt>
                <c:pt idx="49">
                  <c:v>2008.0</c:v>
                </c:pt>
                <c:pt idx="50">
                  <c:v>2008.0</c:v>
                </c:pt>
                <c:pt idx="51">
                  <c:v>2008.0</c:v>
                </c:pt>
                <c:pt idx="52">
                  <c:v>2008.0</c:v>
                </c:pt>
                <c:pt idx="53">
                  <c:v>2009.0</c:v>
                </c:pt>
                <c:pt idx="54">
                  <c:v>2009.0</c:v>
                </c:pt>
                <c:pt idx="55">
                  <c:v>2009.0</c:v>
                </c:pt>
                <c:pt idx="56">
                  <c:v>2009.0</c:v>
                </c:pt>
                <c:pt idx="57">
                  <c:v>2010.0</c:v>
                </c:pt>
                <c:pt idx="58">
                  <c:v>2010.0</c:v>
                </c:pt>
                <c:pt idx="59">
                  <c:v>2010.0</c:v>
                </c:pt>
                <c:pt idx="60">
                  <c:v>2010.0</c:v>
                </c:pt>
                <c:pt idx="61">
                  <c:v>2011.0</c:v>
                </c:pt>
                <c:pt idx="62">
                  <c:v>2011.0</c:v>
                </c:pt>
                <c:pt idx="63">
                  <c:v>2011.0</c:v>
                </c:pt>
                <c:pt idx="64">
                  <c:v>2011.0</c:v>
                </c:pt>
                <c:pt idx="65">
                  <c:v>2012.0</c:v>
                </c:pt>
                <c:pt idx="66">
                  <c:v>2012.0</c:v>
                </c:pt>
                <c:pt idx="67">
                  <c:v>2012.0</c:v>
                </c:pt>
                <c:pt idx="68">
                  <c:v>2012.0</c:v>
                </c:pt>
                <c:pt idx="69">
                  <c:v>2013.0</c:v>
                </c:pt>
                <c:pt idx="70">
                  <c:v>2013.0</c:v>
                </c:pt>
                <c:pt idx="71">
                  <c:v>2013.0</c:v>
                </c:pt>
                <c:pt idx="72">
                  <c:v>2013.0</c:v>
                </c:pt>
                <c:pt idx="73">
                  <c:v>2014.0</c:v>
                </c:pt>
                <c:pt idx="74">
                  <c:v>2014.0</c:v>
                </c:pt>
                <c:pt idx="75">
                  <c:v>2014.0</c:v>
                </c:pt>
                <c:pt idx="76">
                  <c:v>2014.0</c:v>
                </c:pt>
                <c:pt idx="77">
                  <c:v>2015.0</c:v>
                </c:pt>
                <c:pt idx="78">
                  <c:v>2015.0</c:v>
                </c:pt>
                <c:pt idx="79">
                  <c:v>2015.0</c:v>
                </c:pt>
                <c:pt idx="80">
                  <c:v>2015.0</c:v>
                </c:pt>
                <c:pt idx="81">
                  <c:v>2016.0</c:v>
                </c:pt>
                <c:pt idx="82">
                  <c:v>2016.0</c:v>
                </c:pt>
                <c:pt idx="83">
                  <c:v>2016.0</c:v>
                </c:pt>
                <c:pt idx="84">
                  <c:v>2016.0</c:v>
                </c:pt>
                <c:pt idx="85">
                  <c:v>2017.0</c:v>
                </c:pt>
                <c:pt idx="86">
                  <c:v>2017.0</c:v>
                </c:pt>
                <c:pt idx="87">
                  <c:v>2017.0</c:v>
                </c:pt>
                <c:pt idx="88">
                  <c:v>2017.0</c:v>
                </c:pt>
              </c:numCache>
            </c:numRef>
          </c:cat>
          <c:val>
            <c:numRef>
              <c:f>ApFigure1!$I$76:$I$164</c:f>
              <c:numCache>
                <c:formatCode>General</c:formatCode>
                <c:ptCount val="89"/>
                <c:pt idx="0">
                  <c:v>-3.238819599151611</c:v>
                </c:pt>
                <c:pt idx="1">
                  <c:v>-3.126426458358765</c:v>
                </c:pt>
                <c:pt idx="2">
                  <c:v>-2.465739965438843</c:v>
                </c:pt>
                <c:pt idx="3">
                  <c:v>-2.101829528808594</c:v>
                </c:pt>
                <c:pt idx="4">
                  <c:v>-2.292711734771728</c:v>
                </c:pt>
                <c:pt idx="5">
                  <c:v>-2.770927667617797</c:v>
                </c:pt>
                <c:pt idx="6">
                  <c:v>-2.520802974700928</c:v>
                </c:pt>
                <c:pt idx="7">
                  <c:v>-2.354963779449463</c:v>
                </c:pt>
                <c:pt idx="8">
                  <c:v>-2.287590265274047</c:v>
                </c:pt>
                <c:pt idx="9">
                  <c:v>-2.27756953239441</c:v>
                </c:pt>
                <c:pt idx="10">
                  <c:v>-2.214799880981445</c:v>
                </c:pt>
                <c:pt idx="11">
                  <c:v>-2.42193055152893</c:v>
                </c:pt>
                <c:pt idx="12">
                  <c:v>-2.489017248153686</c:v>
                </c:pt>
                <c:pt idx="13">
                  <c:v>-2.369200944900513</c:v>
                </c:pt>
                <c:pt idx="14">
                  <c:v>-1.958705186843872</c:v>
                </c:pt>
                <c:pt idx="15">
                  <c:v>-1.840126156806946</c:v>
                </c:pt>
                <c:pt idx="16">
                  <c:v>-1.693325877189636</c:v>
                </c:pt>
                <c:pt idx="17">
                  <c:v>-1.378999590873718</c:v>
                </c:pt>
                <c:pt idx="18">
                  <c:v>-1.114184260368347</c:v>
                </c:pt>
                <c:pt idx="19">
                  <c:v>-1.183706641197205</c:v>
                </c:pt>
                <c:pt idx="20">
                  <c:v>-1.362648844718933</c:v>
                </c:pt>
                <c:pt idx="21">
                  <c:v>-1.088589429855347</c:v>
                </c:pt>
                <c:pt idx="22">
                  <c:v>0.0341596268117428</c:v>
                </c:pt>
                <c:pt idx="23">
                  <c:v>1.000620126724243</c:v>
                </c:pt>
                <c:pt idx="24">
                  <c:v>0.0</c:v>
                </c:pt>
                <c:pt idx="25">
                  <c:v>0.372426211833954</c:v>
                </c:pt>
                <c:pt idx="26">
                  <c:v>-0.67064756155014</c:v>
                </c:pt>
                <c:pt idx="27">
                  <c:v>-1.451118946075439</c:v>
                </c:pt>
                <c:pt idx="28">
                  <c:v>-1.144050240516663</c:v>
                </c:pt>
                <c:pt idx="29">
                  <c:v>-0.647022187709808</c:v>
                </c:pt>
                <c:pt idx="30">
                  <c:v>-0.454835444688797</c:v>
                </c:pt>
                <c:pt idx="31">
                  <c:v>-0.534162878990173</c:v>
                </c:pt>
                <c:pt idx="32">
                  <c:v>-0.842043519020081</c:v>
                </c:pt>
                <c:pt idx="33">
                  <c:v>-0.586261034011841</c:v>
                </c:pt>
                <c:pt idx="34">
                  <c:v>-0.213532984256744</c:v>
                </c:pt>
                <c:pt idx="35">
                  <c:v>0.151432767510414</c:v>
                </c:pt>
                <c:pt idx="36">
                  <c:v>0.19029638171196</c:v>
                </c:pt>
                <c:pt idx="37">
                  <c:v>0.0820633992552757</c:v>
                </c:pt>
                <c:pt idx="38">
                  <c:v>0.0265505481511354</c:v>
                </c:pt>
                <c:pt idx="39">
                  <c:v>0.471698760986328</c:v>
                </c:pt>
                <c:pt idx="40">
                  <c:v>0.642417430877685</c:v>
                </c:pt>
                <c:pt idx="41">
                  <c:v>0.739013731479645</c:v>
                </c:pt>
                <c:pt idx="42">
                  <c:v>0.448315382003784</c:v>
                </c:pt>
                <c:pt idx="43">
                  <c:v>0.711248993873596</c:v>
                </c:pt>
                <c:pt idx="44">
                  <c:v>0.956276655197144</c:v>
                </c:pt>
                <c:pt idx="45">
                  <c:v>1.20728886127472</c:v>
                </c:pt>
                <c:pt idx="46">
                  <c:v>1.23818826675415</c:v>
                </c:pt>
                <c:pt idx="47">
                  <c:v>1.218003511428833</c:v>
                </c:pt>
                <c:pt idx="48">
                  <c:v>1.479552388191223</c:v>
                </c:pt>
                <c:pt idx="49">
                  <c:v>1.41442883014679</c:v>
                </c:pt>
                <c:pt idx="50">
                  <c:v>1.879128456115723</c:v>
                </c:pt>
                <c:pt idx="51">
                  <c:v>1.845490097999573</c:v>
                </c:pt>
                <c:pt idx="52">
                  <c:v>2.22993540763855</c:v>
                </c:pt>
                <c:pt idx="53">
                  <c:v>0.791132509708404</c:v>
                </c:pt>
                <c:pt idx="54">
                  <c:v>0.0845623984932899</c:v>
                </c:pt>
                <c:pt idx="55">
                  <c:v>-1.11701786518097</c:v>
                </c:pt>
                <c:pt idx="56">
                  <c:v>-0.85692834854126</c:v>
                </c:pt>
                <c:pt idx="57">
                  <c:v>-0.642437219619751</c:v>
                </c:pt>
                <c:pt idx="58">
                  <c:v>-0.10960815101862</c:v>
                </c:pt>
                <c:pt idx="59">
                  <c:v>-0.294833064079285</c:v>
                </c:pt>
                <c:pt idx="60">
                  <c:v>0.276879519224167</c:v>
                </c:pt>
                <c:pt idx="61">
                  <c:v>0.856339335441589</c:v>
                </c:pt>
                <c:pt idx="62">
                  <c:v>1.164969563484192</c:v>
                </c:pt>
                <c:pt idx="63">
                  <c:v>1.170850992202759</c:v>
                </c:pt>
                <c:pt idx="64">
                  <c:v>1.31161618232727</c:v>
                </c:pt>
                <c:pt idx="65">
                  <c:v>1.336488366127014</c:v>
                </c:pt>
                <c:pt idx="66">
                  <c:v>1.549075722694397</c:v>
                </c:pt>
                <c:pt idx="67">
                  <c:v>1.553699135780334</c:v>
                </c:pt>
                <c:pt idx="68">
                  <c:v>1.326988697052002</c:v>
                </c:pt>
                <c:pt idx="69">
                  <c:v>1.257117986679077</c:v>
                </c:pt>
                <c:pt idx="70">
                  <c:v>1.313351035118103</c:v>
                </c:pt>
                <c:pt idx="71">
                  <c:v>1.560205459594727</c:v>
                </c:pt>
                <c:pt idx="72">
                  <c:v>1.600687384605408</c:v>
                </c:pt>
                <c:pt idx="73">
                  <c:v>1.586797952651978</c:v>
                </c:pt>
                <c:pt idx="74">
                  <c:v>1.548516750335693</c:v>
                </c:pt>
                <c:pt idx="75">
                  <c:v>1.529966473579407</c:v>
                </c:pt>
                <c:pt idx="76">
                  <c:v>1.639160752296448</c:v>
                </c:pt>
                <c:pt idx="77">
                  <c:v>1.708954930305481</c:v>
                </c:pt>
                <c:pt idx="78">
                  <c:v>1.480980515480041</c:v>
                </c:pt>
                <c:pt idx="79">
                  <c:v>1.238229513168335</c:v>
                </c:pt>
                <c:pt idx="80">
                  <c:v>0.979352116584778</c:v>
                </c:pt>
                <c:pt idx="81">
                  <c:v>1.36167049407959</c:v>
                </c:pt>
                <c:pt idx="82">
                  <c:v>1.066922664642334</c:v>
                </c:pt>
                <c:pt idx="83">
                  <c:v>0.961354196071625</c:v>
                </c:pt>
                <c:pt idx="84">
                  <c:v>0.838621497154236</c:v>
                </c:pt>
                <c:pt idx="85">
                  <c:v>1.129518866539001</c:v>
                </c:pt>
                <c:pt idx="86">
                  <c:v>1.127993941307068</c:v>
                </c:pt>
                <c:pt idx="87">
                  <c:v>0.83966326713562</c:v>
                </c:pt>
                <c:pt idx="88">
                  <c:v>0.702524960041046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F80-4FB2-9C4A-7EC499AEE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94744"/>
        <c:axId val="2131898376"/>
      </c:lineChart>
      <c:catAx>
        <c:axId val="2131894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98376"/>
        <c:crosses val="autoZero"/>
        <c:auto val="0"/>
        <c:lblAlgn val="ctr"/>
        <c:lblOffset val="100"/>
        <c:tickLblSkip val="8"/>
        <c:noMultiLvlLbl val="0"/>
      </c:catAx>
      <c:valAx>
        <c:axId val="2131898376"/>
        <c:scaling>
          <c:orientation val="minMax"/>
          <c:min val="-4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894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Figure 1b: </a:t>
            </a:r>
          </a:p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</a:rPr>
              <a:t>Principal Components vs. Commodity Price Volatility</a:t>
            </a:r>
          </a:p>
        </c:rich>
      </c:tx>
      <c:layout>
        <c:manualLayout>
          <c:xMode val="edge"/>
          <c:yMode val="edge"/>
          <c:x val="0.100742127633874"/>
          <c:y val="0.023323464772210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41139853877109"/>
          <c:y val="0.203234772976789"/>
          <c:w val="0.859599821090784"/>
          <c:h val="0.681498723502638"/>
        </c:manualLayout>
      </c:layout>
      <c:lineChart>
        <c:grouping val="standard"/>
        <c:varyColors val="0"/>
        <c:ser>
          <c:idx val="0"/>
          <c:order val="0"/>
          <c:tx>
            <c:v>CPI (left axis)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'Figure1&amp;Table1'!$B$39:$B$44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'Figure1&amp;Table1'!$D$28:$D$33</c:f>
              <c:numCache>
                <c:formatCode>0.00</c:formatCode>
                <c:ptCount val="6"/>
                <c:pt idx="0">
                  <c:v>0.273678749799728</c:v>
                </c:pt>
                <c:pt idx="1">
                  <c:v>0.303376972675323</c:v>
                </c:pt>
                <c:pt idx="2">
                  <c:v>0.33258244395256</c:v>
                </c:pt>
                <c:pt idx="3">
                  <c:v>0.594743072986603</c:v>
                </c:pt>
                <c:pt idx="4">
                  <c:v>0.517498075962067</c:v>
                </c:pt>
                <c:pt idx="5">
                  <c:v>0.570202231407166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53-4103-9A7F-3DFD5D8EC6E2}"/>
            </c:ext>
          </c:extLst>
        </c:ser>
        <c:ser>
          <c:idx val="1"/>
          <c:order val="1"/>
          <c:tx>
            <c:v>Core CPI (left axis)</c:v>
          </c:tx>
          <c:spPr>
            <a:ln w="38100" cap="rnd" cmpd="thinThick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'Figure1&amp;Table1'!$B$39:$B$44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'Figure1&amp;Table1'!$E$28:$E$33</c:f>
              <c:numCache>
                <c:formatCode>0.00</c:formatCode>
                <c:ptCount val="6"/>
                <c:pt idx="0">
                  <c:v>0.430251717567444</c:v>
                </c:pt>
                <c:pt idx="1">
                  <c:v>0.342513680458069</c:v>
                </c:pt>
                <c:pt idx="2">
                  <c:v>0.260310769081116</c:v>
                </c:pt>
                <c:pt idx="3">
                  <c:v>0.250804632902145</c:v>
                </c:pt>
                <c:pt idx="4">
                  <c:v>0.188576966524124</c:v>
                </c:pt>
                <c:pt idx="5">
                  <c:v>0.260880470275879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53-4103-9A7F-3DFD5D8E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10696"/>
        <c:axId val="2119100760"/>
      </c:lineChart>
      <c:lineChart>
        <c:grouping val="standard"/>
        <c:varyColors val="0"/>
        <c:ser>
          <c:idx val="2"/>
          <c:order val="2"/>
          <c:tx>
            <c:v>Commodity Price Volatility (right axis)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'Figure1&amp;Table1'!$B$39:$B$44</c:f>
              <c:strCache>
                <c:ptCount val="6"/>
                <c:pt idx="0">
                  <c:v>1990-94</c:v>
                </c:pt>
                <c:pt idx="1">
                  <c:v>1995-99</c:v>
                </c:pt>
                <c:pt idx="2">
                  <c:v>2000-04</c:v>
                </c:pt>
                <c:pt idx="3">
                  <c:v>2005-09</c:v>
                </c:pt>
                <c:pt idx="4">
                  <c:v>2010-14</c:v>
                </c:pt>
                <c:pt idx="5">
                  <c:v>2015-17</c:v>
                </c:pt>
              </c:strCache>
            </c:strRef>
          </c:cat>
          <c:val>
            <c:numRef>
              <c:f>'Figure1&amp;Table1'!$E$39:$E$44</c:f>
              <c:numCache>
                <c:formatCode>0.00%</c:formatCode>
                <c:ptCount val="6"/>
                <c:pt idx="0">
                  <c:v>0.0399585747718811</c:v>
                </c:pt>
                <c:pt idx="1">
                  <c:v>0.0553326606750488</c:v>
                </c:pt>
                <c:pt idx="2">
                  <c:v>0.0633084535598755</c:v>
                </c:pt>
                <c:pt idx="3">
                  <c:v>0.130498390197754</c:v>
                </c:pt>
                <c:pt idx="4">
                  <c:v>0.0686934947967529</c:v>
                </c:pt>
                <c:pt idx="5">
                  <c:v>0.100878286361694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53-4103-9A7F-3DFD5D8EC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139592"/>
        <c:axId val="2119136104"/>
      </c:lineChart>
      <c:catAx>
        <c:axId val="211911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100760"/>
        <c:crosses val="autoZero"/>
        <c:auto val="1"/>
        <c:lblAlgn val="ctr"/>
        <c:lblOffset val="100"/>
        <c:noMultiLvlLbl val="0"/>
      </c:catAx>
      <c:valAx>
        <c:axId val="2119100760"/>
        <c:scaling>
          <c:orientation val="minMax"/>
          <c:max val="0.7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110696"/>
        <c:crosses val="autoZero"/>
        <c:crossBetween val="between"/>
      </c:valAx>
      <c:valAx>
        <c:axId val="2119136104"/>
        <c:scaling>
          <c:orientation val="minMax"/>
          <c:max val="0.15"/>
          <c:min val="0.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139592"/>
        <c:crosses val="max"/>
        <c:crossBetween val="between"/>
        <c:majorUnit val="0.05"/>
      </c:valAx>
      <c:catAx>
        <c:axId val="2119139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9136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0713773400423605"/>
          <c:y val="0.199051296972262"/>
          <c:w val="0.411635427065628"/>
          <c:h val="0.27285433169860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-60000" spcFirstLastPara="1" vertOverflow="ellipsis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Panel a:</a:t>
            </a:r>
            <a:r>
              <a:rPr lang="en-US" b="1" baseline="0"/>
              <a:t> </a:t>
            </a:r>
          </a:p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</a:t>
            </a:r>
            <a:r>
              <a:rPr lang="en-US" b="1" baseline="0"/>
              <a:t> Errors </a:t>
            </a:r>
          </a:p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by Quarter</a:t>
            </a:r>
            <a:endParaRPr lang="en-US" b="1"/>
          </a:p>
        </c:rich>
      </c:tx>
      <c:layout>
        <c:manualLayout>
          <c:xMode val="edge"/>
          <c:yMode val="edge"/>
          <c:x val="0.0968878499562555"/>
          <c:y val="0.07781442860183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13354385389326"/>
          <c:y val="0.0638606051748847"/>
          <c:w val="0.89373209208224"/>
          <c:h val="0.809787779240502"/>
        </c:manualLayout>
      </c:layout>
      <c:lineChart>
        <c:grouping val="standard"/>
        <c:varyColors val="0"/>
        <c:ser>
          <c:idx val="0"/>
          <c:order val="0"/>
          <c:tx>
            <c:strRef>
              <c:f>'Figure 2&amp;4'!$E$71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2&amp;4'!$D$104:$D$160</c:f>
              <c:numCache>
                <c:formatCode>m/d/yy;@</c:formatCode>
                <c:ptCount val="57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  <c:pt idx="56">
                  <c:v>43009.0</c:v>
                </c:pt>
              </c:numCache>
            </c:numRef>
          </c:cat>
          <c:val>
            <c:numRef>
              <c:f>'Figure 2&amp;4'!$G$104:$G$159</c:f>
              <c:numCache>
                <c:formatCode>0.000</c:formatCode>
                <c:ptCount val="56"/>
                <c:pt idx="0">
                  <c:v>0.387757807970047</c:v>
                </c:pt>
                <c:pt idx="1">
                  <c:v>0.723805844783783</c:v>
                </c:pt>
                <c:pt idx="2">
                  <c:v>0.827875435352325</c:v>
                </c:pt>
                <c:pt idx="3">
                  <c:v>1.117843151092529</c:v>
                </c:pt>
                <c:pt idx="4">
                  <c:v>0.857025980949402</c:v>
                </c:pt>
                <c:pt idx="5">
                  <c:v>0.842970371246338</c:v>
                </c:pt>
                <c:pt idx="6">
                  <c:v>0.702404260635376</c:v>
                </c:pt>
                <c:pt idx="7">
                  <c:v>0.662689983844757</c:v>
                </c:pt>
                <c:pt idx="8">
                  <c:v>0.779244065284729</c:v>
                </c:pt>
                <c:pt idx="9">
                  <c:v>0.396439224481583</c:v>
                </c:pt>
                <c:pt idx="10">
                  <c:v>0.702237665653229</c:v>
                </c:pt>
                <c:pt idx="11">
                  <c:v>0.916344046592712</c:v>
                </c:pt>
                <c:pt idx="12">
                  <c:v>0.96816486120224</c:v>
                </c:pt>
                <c:pt idx="13">
                  <c:v>0.868304491043091</c:v>
                </c:pt>
                <c:pt idx="14">
                  <c:v>0.829270005226135</c:v>
                </c:pt>
                <c:pt idx="15">
                  <c:v>0.651846945285797</c:v>
                </c:pt>
                <c:pt idx="16">
                  <c:v>1.739435911178589</c:v>
                </c:pt>
                <c:pt idx="17">
                  <c:v>1.014174580574036</c:v>
                </c:pt>
                <c:pt idx="18">
                  <c:v>0.521863758563995</c:v>
                </c:pt>
                <c:pt idx="19">
                  <c:v>1.00650429725647</c:v>
                </c:pt>
                <c:pt idx="20">
                  <c:v>0.924563884735107</c:v>
                </c:pt>
                <c:pt idx="21">
                  <c:v>0.700204014778137</c:v>
                </c:pt>
                <c:pt idx="22">
                  <c:v>1.617463231086731</c:v>
                </c:pt>
                <c:pt idx="23">
                  <c:v>0.78532350063324</c:v>
                </c:pt>
                <c:pt idx="24">
                  <c:v>0.647708475589752</c:v>
                </c:pt>
                <c:pt idx="25">
                  <c:v>0.869499146938324</c:v>
                </c:pt>
                <c:pt idx="26">
                  <c:v>0.943894028663635</c:v>
                </c:pt>
                <c:pt idx="27">
                  <c:v>0.874411106109619</c:v>
                </c:pt>
                <c:pt idx="28">
                  <c:v>0.614177703857422</c:v>
                </c:pt>
                <c:pt idx="29">
                  <c:v>0.976088523864746</c:v>
                </c:pt>
                <c:pt idx="30">
                  <c:v>0.561837494373322</c:v>
                </c:pt>
                <c:pt idx="31">
                  <c:v>0.863452255725861</c:v>
                </c:pt>
                <c:pt idx="32">
                  <c:v>0.946699857711792</c:v>
                </c:pt>
                <c:pt idx="33">
                  <c:v>0.779872357845306</c:v>
                </c:pt>
                <c:pt idx="34">
                  <c:v>0.679445564746857</c:v>
                </c:pt>
                <c:pt idx="35">
                  <c:v>0.97946971654892</c:v>
                </c:pt>
                <c:pt idx="36">
                  <c:v>0.791975975036621</c:v>
                </c:pt>
                <c:pt idx="37">
                  <c:v>0.861203968524933</c:v>
                </c:pt>
                <c:pt idx="38">
                  <c:v>0.945164263248444</c:v>
                </c:pt>
                <c:pt idx="39">
                  <c:v>0.595420837402344</c:v>
                </c:pt>
                <c:pt idx="40">
                  <c:v>0.693805336952209</c:v>
                </c:pt>
                <c:pt idx="41">
                  <c:v>0.517834067344666</c:v>
                </c:pt>
                <c:pt idx="42">
                  <c:v>0.948624074459076</c:v>
                </c:pt>
                <c:pt idx="43">
                  <c:v>0.571128785610199</c:v>
                </c:pt>
                <c:pt idx="44">
                  <c:v>0.349071025848389</c:v>
                </c:pt>
                <c:pt idx="45">
                  <c:v>0.22470635175705</c:v>
                </c:pt>
                <c:pt idx="46">
                  <c:v>0.820557951927185</c:v>
                </c:pt>
                <c:pt idx="47">
                  <c:v>0.531069874763489</c:v>
                </c:pt>
                <c:pt idx="48">
                  <c:v>0.710858643054962</c:v>
                </c:pt>
                <c:pt idx="49">
                  <c:v>0.437351405620575</c:v>
                </c:pt>
                <c:pt idx="50">
                  <c:v>1.102264165878296</c:v>
                </c:pt>
                <c:pt idx="51">
                  <c:v>0.555574774742126</c:v>
                </c:pt>
                <c:pt idx="52">
                  <c:v>0.694376826286316</c:v>
                </c:pt>
                <c:pt idx="53">
                  <c:v>0.804137825965881</c:v>
                </c:pt>
                <c:pt idx="54">
                  <c:v>1.037267088890076</c:v>
                </c:pt>
                <c:pt idx="55">
                  <c:v>0.602729141712189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FB-4244-B7D0-0B3A6D4F1C5C}"/>
            </c:ext>
          </c:extLst>
        </c:ser>
        <c:ser>
          <c:idx val="1"/>
          <c:order val="1"/>
          <c:tx>
            <c:strRef>
              <c:f>'Figure 2&amp;4'!$C$71</c:f>
              <c:strCache>
                <c:ptCount val="1"/>
                <c:pt idx="0">
                  <c:v>Domestic Only</c:v>
                </c:pt>
              </c:strCache>
            </c:strRef>
          </c:tx>
          <c:spPr>
            <a:ln w="34925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2&amp;4'!$D$104:$D$160</c:f>
              <c:numCache>
                <c:formatCode>m/d/yy;@</c:formatCode>
                <c:ptCount val="57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  <c:pt idx="56">
                  <c:v>43009.0</c:v>
                </c:pt>
              </c:numCache>
            </c:numRef>
          </c:cat>
          <c:val>
            <c:numRef>
              <c:f>'Figure 2&amp;4'!$K$104:$K$159</c:f>
              <c:numCache>
                <c:formatCode>0.000</c:formatCode>
                <c:ptCount val="56"/>
                <c:pt idx="0">
                  <c:v>0.882652163505554</c:v>
                </c:pt>
                <c:pt idx="1">
                  <c:v>0.716932117938995</c:v>
                </c:pt>
                <c:pt idx="2">
                  <c:v>0.77101194858551</c:v>
                </c:pt>
                <c:pt idx="3">
                  <c:v>1.196033239364624</c:v>
                </c:pt>
                <c:pt idx="4">
                  <c:v>0.858984172344208</c:v>
                </c:pt>
                <c:pt idx="5">
                  <c:v>0.637958407402038</c:v>
                </c:pt>
                <c:pt idx="6">
                  <c:v>0.814565896987915</c:v>
                </c:pt>
                <c:pt idx="7">
                  <c:v>0.760607063770294</c:v>
                </c:pt>
                <c:pt idx="8">
                  <c:v>0.528126358985901</c:v>
                </c:pt>
                <c:pt idx="9">
                  <c:v>0.479678958654404</c:v>
                </c:pt>
                <c:pt idx="10">
                  <c:v>0.927085101604462</c:v>
                </c:pt>
                <c:pt idx="11">
                  <c:v>0.589618325233459</c:v>
                </c:pt>
                <c:pt idx="12">
                  <c:v>1.315688252449036</c:v>
                </c:pt>
                <c:pt idx="13">
                  <c:v>0.695519983768463</c:v>
                </c:pt>
                <c:pt idx="14">
                  <c:v>0.902558386325836</c:v>
                </c:pt>
                <c:pt idx="15">
                  <c:v>0.710577189922333</c:v>
                </c:pt>
                <c:pt idx="16">
                  <c:v>2.486278057098389</c:v>
                </c:pt>
                <c:pt idx="17">
                  <c:v>1.226224541664124</c:v>
                </c:pt>
                <c:pt idx="18">
                  <c:v>0.536240220069885</c:v>
                </c:pt>
                <c:pt idx="19">
                  <c:v>0.997680127620697</c:v>
                </c:pt>
                <c:pt idx="20">
                  <c:v>2.848499536514282</c:v>
                </c:pt>
                <c:pt idx="21">
                  <c:v>2.343950986862183</c:v>
                </c:pt>
                <c:pt idx="22">
                  <c:v>2.107172966003418</c:v>
                </c:pt>
                <c:pt idx="23">
                  <c:v>1.044993996620178</c:v>
                </c:pt>
                <c:pt idx="24">
                  <c:v>0.991458654403686</c:v>
                </c:pt>
                <c:pt idx="25">
                  <c:v>0.705301225185394</c:v>
                </c:pt>
                <c:pt idx="26">
                  <c:v>1.232975006103516</c:v>
                </c:pt>
                <c:pt idx="27">
                  <c:v>0.851892173290253</c:v>
                </c:pt>
                <c:pt idx="28">
                  <c:v>1.075674891471863</c:v>
                </c:pt>
                <c:pt idx="29">
                  <c:v>1.784311532974243</c:v>
                </c:pt>
                <c:pt idx="30">
                  <c:v>0.708737373352051</c:v>
                </c:pt>
                <c:pt idx="31">
                  <c:v>1.264597177505493</c:v>
                </c:pt>
                <c:pt idx="32">
                  <c:v>0.978828191757202</c:v>
                </c:pt>
                <c:pt idx="33">
                  <c:v>0.811880230903625</c:v>
                </c:pt>
                <c:pt idx="34">
                  <c:v>1.000524878501892</c:v>
                </c:pt>
                <c:pt idx="35">
                  <c:v>1.165682315826416</c:v>
                </c:pt>
                <c:pt idx="36">
                  <c:v>1.018272995948791</c:v>
                </c:pt>
                <c:pt idx="37">
                  <c:v>1.082195997238159</c:v>
                </c:pt>
                <c:pt idx="38">
                  <c:v>1.673967838287353</c:v>
                </c:pt>
                <c:pt idx="39">
                  <c:v>0.633975863456726</c:v>
                </c:pt>
                <c:pt idx="40">
                  <c:v>1.301869869232178</c:v>
                </c:pt>
                <c:pt idx="41">
                  <c:v>1.018523454666138</c:v>
                </c:pt>
                <c:pt idx="42">
                  <c:v>1.069076895713806</c:v>
                </c:pt>
                <c:pt idx="43">
                  <c:v>1.175498485565186</c:v>
                </c:pt>
                <c:pt idx="44">
                  <c:v>1.379797458648682</c:v>
                </c:pt>
                <c:pt idx="45">
                  <c:v>1.209174752235413</c:v>
                </c:pt>
                <c:pt idx="46">
                  <c:v>0.719168543815613</c:v>
                </c:pt>
                <c:pt idx="47">
                  <c:v>0.780051529407501</c:v>
                </c:pt>
                <c:pt idx="48">
                  <c:v>0.878484189510345</c:v>
                </c:pt>
                <c:pt idx="49">
                  <c:v>0.874187588691711</c:v>
                </c:pt>
                <c:pt idx="50">
                  <c:v>0.373898357152939</c:v>
                </c:pt>
                <c:pt idx="51">
                  <c:v>0.456663310527801</c:v>
                </c:pt>
                <c:pt idx="52">
                  <c:v>0.918124198913574</c:v>
                </c:pt>
                <c:pt idx="53">
                  <c:v>1.333160758018494</c:v>
                </c:pt>
                <c:pt idx="54">
                  <c:v>1.191758632659912</c:v>
                </c:pt>
                <c:pt idx="55">
                  <c:v>0.499130815267563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FB-4244-B7D0-0B3A6D4F1C5C}"/>
            </c:ext>
          </c:extLst>
        </c:ser>
        <c:ser>
          <c:idx val="2"/>
          <c:order val="2"/>
          <c:tx>
            <c:strRef>
              <c:f>'Figure 2&amp;4'!$D$71</c:f>
              <c:strCache>
                <c:ptCount val="1"/>
                <c:pt idx="0">
                  <c:v>Domestic + Import Prices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2&amp;4'!$D$104:$D$160</c:f>
              <c:numCache>
                <c:formatCode>m/d/yy;@</c:formatCode>
                <c:ptCount val="57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  <c:pt idx="56">
                  <c:v>43009.0</c:v>
                </c:pt>
              </c:numCache>
            </c:numRef>
          </c:cat>
          <c:val>
            <c:numRef>
              <c:f>'Figure 2&amp;4'!$M$104:$M$159</c:f>
              <c:numCache>
                <c:formatCode>0.000</c:formatCode>
                <c:ptCount val="56"/>
                <c:pt idx="0">
                  <c:v>0.921481490135193</c:v>
                </c:pt>
                <c:pt idx="1">
                  <c:v>0.763518452644348</c:v>
                </c:pt>
                <c:pt idx="2">
                  <c:v>0.868323922157288</c:v>
                </c:pt>
                <c:pt idx="3">
                  <c:v>1.259284257888794</c:v>
                </c:pt>
                <c:pt idx="4">
                  <c:v>1.018401384353638</c:v>
                </c:pt>
                <c:pt idx="5">
                  <c:v>0.666229009628296</c:v>
                </c:pt>
                <c:pt idx="6">
                  <c:v>0.86586594581604</c:v>
                </c:pt>
                <c:pt idx="7">
                  <c:v>0.765530705451965</c:v>
                </c:pt>
                <c:pt idx="8">
                  <c:v>0.470396280288696</c:v>
                </c:pt>
                <c:pt idx="9">
                  <c:v>0.494905352592468</c:v>
                </c:pt>
                <c:pt idx="10">
                  <c:v>0.860706865787506</c:v>
                </c:pt>
                <c:pt idx="11">
                  <c:v>0.734395742416382</c:v>
                </c:pt>
                <c:pt idx="12">
                  <c:v>1.290661573410034</c:v>
                </c:pt>
                <c:pt idx="13">
                  <c:v>0.775105714797974</c:v>
                </c:pt>
                <c:pt idx="14">
                  <c:v>0.95542311668396</c:v>
                </c:pt>
                <c:pt idx="15">
                  <c:v>0.654739081859589</c:v>
                </c:pt>
                <c:pt idx="16">
                  <c:v>2.515421390533447</c:v>
                </c:pt>
                <c:pt idx="17">
                  <c:v>1.135356307029724</c:v>
                </c:pt>
                <c:pt idx="18">
                  <c:v>0.578727066516876</c:v>
                </c:pt>
                <c:pt idx="19">
                  <c:v>1.078162550926208</c:v>
                </c:pt>
                <c:pt idx="20">
                  <c:v>2.856219291687012</c:v>
                </c:pt>
                <c:pt idx="21">
                  <c:v>2.155523777008056</c:v>
                </c:pt>
                <c:pt idx="22">
                  <c:v>1.972083449363708</c:v>
                </c:pt>
                <c:pt idx="23">
                  <c:v>1.081425786018372</c:v>
                </c:pt>
                <c:pt idx="24">
                  <c:v>1.045726776123047</c:v>
                </c:pt>
                <c:pt idx="25">
                  <c:v>0.730983734130859</c:v>
                </c:pt>
                <c:pt idx="26">
                  <c:v>1.236546754837036</c:v>
                </c:pt>
                <c:pt idx="27">
                  <c:v>0.857213377952576</c:v>
                </c:pt>
                <c:pt idx="28">
                  <c:v>1.171367287635803</c:v>
                </c:pt>
                <c:pt idx="29">
                  <c:v>1.394073963165283</c:v>
                </c:pt>
                <c:pt idx="30">
                  <c:v>0.695518970489502</c:v>
                </c:pt>
                <c:pt idx="31">
                  <c:v>1.249621391296387</c:v>
                </c:pt>
                <c:pt idx="32">
                  <c:v>1.037066698074341</c:v>
                </c:pt>
                <c:pt idx="33">
                  <c:v>0.799066662788391</c:v>
                </c:pt>
                <c:pt idx="34">
                  <c:v>1.028505206108093</c:v>
                </c:pt>
                <c:pt idx="35">
                  <c:v>1.186521053314209</c:v>
                </c:pt>
                <c:pt idx="36">
                  <c:v>0.970704078674316</c:v>
                </c:pt>
                <c:pt idx="37">
                  <c:v>1.055719614028931</c:v>
                </c:pt>
                <c:pt idx="38">
                  <c:v>1.575241565704346</c:v>
                </c:pt>
                <c:pt idx="39">
                  <c:v>0.587548851966858</c:v>
                </c:pt>
                <c:pt idx="40">
                  <c:v>1.213697671890259</c:v>
                </c:pt>
                <c:pt idx="41">
                  <c:v>1.029959321022034</c:v>
                </c:pt>
                <c:pt idx="42">
                  <c:v>1.073659777641296</c:v>
                </c:pt>
                <c:pt idx="43">
                  <c:v>1.098927855491638</c:v>
                </c:pt>
                <c:pt idx="44">
                  <c:v>1.238467931747437</c:v>
                </c:pt>
                <c:pt idx="45">
                  <c:v>0.979562163352966</c:v>
                </c:pt>
                <c:pt idx="46">
                  <c:v>0.816412687301636</c:v>
                </c:pt>
                <c:pt idx="47">
                  <c:v>0.709674715995789</c:v>
                </c:pt>
                <c:pt idx="48">
                  <c:v>0.583173215389252</c:v>
                </c:pt>
                <c:pt idx="49">
                  <c:v>0.633175849914551</c:v>
                </c:pt>
                <c:pt idx="50">
                  <c:v>0.332507520914078</c:v>
                </c:pt>
                <c:pt idx="51">
                  <c:v>0.433877319097519</c:v>
                </c:pt>
                <c:pt idx="52">
                  <c:v>0.795344352722168</c:v>
                </c:pt>
                <c:pt idx="53">
                  <c:v>1.228139996528625</c:v>
                </c:pt>
                <c:pt idx="54">
                  <c:v>1.041889429092407</c:v>
                </c:pt>
                <c:pt idx="55">
                  <c:v>0.378574728965759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CFB-4244-B7D0-0B3A6D4F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922216"/>
        <c:axId val="2130925768"/>
      </c:lineChart>
      <c:catAx>
        <c:axId val="2130922216"/>
        <c:scaling>
          <c:orientation val="minMax"/>
        </c:scaling>
        <c:delete val="0"/>
        <c:axPos val="b"/>
        <c:numFmt formatCode="[$-409]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25768"/>
        <c:crosses val="autoZero"/>
        <c:auto val="0"/>
        <c:lblAlgn val="ctr"/>
        <c:lblOffset val="100"/>
        <c:tickLblSkip val="8"/>
        <c:tickMarkSkip val="4"/>
        <c:noMultiLvlLbl val="1"/>
      </c:catAx>
      <c:valAx>
        <c:axId val="2130925768"/>
        <c:scaling>
          <c:orientation val="minMax"/>
          <c:max val="3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475456583552056"/>
              <c:y val="0.03807902390579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22216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5188891123054"/>
          <c:y val="0.114375892821556"/>
          <c:w val="0.426727511703809"/>
          <c:h val="0.198466469766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/>
              <a:t>Panel 3a: Core CPI Inflation</a:t>
            </a:r>
          </a:p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 Errors by Quarter</a:t>
            </a:r>
          </a:p>
        </c:rich>
      </c:tx>
      <c:layout>
        <c:manualLayout>
          <c:xMode val="edge"/>
          <c:yMode val="edge"/>
          <c:x val="0.122811007952344"/>
          <c:y val="0.120734313056669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08520255796454"/>
          <c:y val="0.107877105008234"/>
          <c:w val="0.87661719066135"/>
          <c:h val="0.745067928087899"/>
        </c:manualLayout>
      </c:layout>
      <c:lineChart>
        <c:grouping val="standard"/>
        <c:varyColors val="0"/>
        <c:ser>
          <c:idx val="0"/>
          <c:order val="0"/>
          <c:tx>
            <c:strRef>
              <c:f>'Figure 2&amp;4'!$I$71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2&amp;4'!$D$101:$D$160</c:f>
              <c:numCache>
                <c:formatCode>m/d/yy;@</c:formatCode>
                <c:ptCount val="60"/>
                <c:pt idx="0">
                  <c:v>37622.0</c:v>
                </c:pt>
                <c:pt idx="1">
                  <c:v>37712.0</c:v>
                </c:pt>
                <c:pt idx="2">
                  <c:v>37803.0</c:v>
                </c:pt>
                <c:pt idx="3">
                  <c:v>37895.0</c:v>
                </c:pt>
                <c:pt idx="4">
                  <c:v>37987.0</c:v>
                </c:pt>
                <c:pt idx="5">
                  <c:v>38078.0</c:v>
                </c:pt>
                <c:pt idx="6">
                  <c:v>38169.0</c:v>
                </c:pt>
                <c:pt idx="7">
                  <c:v>38261.0</c:v>
                </c:pt>
                <c:pt idx="8">
                  <c:v>38353.0</c:v>
                </c:pt>
                <c:pt idx="9">
                  <c:v>38443.0</c:v>
                </c:pt>
                <c:pt idx="10">
                  <c:v>38534.0</c:v>
                </c:pt>
                <c:pt idx="11">
                  <c:v>38626.0</c:v>
                </c:pt>
                <c:pt idx="12">
                  <c:v>38718.0</c:v>
                </c:pt>
                <c:pt idx="13">
                  <c:v>38808.0</c:v>
                </c:pt>
                <c:pt idx="14">
                  <c:v>38899.0</c:v>
                </c:pt>
                <c:pt idx="15">
                  <c:v>38991.0</c:v>
                </c:pt>
                <c:pt idx="16">
                  <c:v>39083.0</c:v>
                </c:pt>
                <c:pt idx="17">
                  <c:v>39173.0</c:v>
                </c:pt>
                <c:pt idx="18">
                  <c:v>39264.0</c:v>
                </c:pt>
                <c:pt idx="19">
                  <c:v>39356.0</c:v>
                </c:pt>
                <c:pt idx="20">
                  <c:v>39448.0</c:v>
                </c:pt>
                <c:pt idx="21">
                  <c:v>39539.0</c:v>
                </c:pt>
                <c:pt idx="22">
                  <c:v>39630.0</c:v>
                </c:pt>
                <c:pt idx="23">
                  <c:v>39722.0</c:v>
                </c:pt>
                <c:pt idx="24">
                  <c:v>39814.0</c:v>
                </c:pt>
                <c:pt idx="25">
                  <c:v>39904.0</c:v>
                </c:pt>
                <c:pt idx="26">
                  <c:v>39995.0</c:v>
                </c:pt>
                <c:pt idx="27">
                  <c:v>40087.0</c:v>
                </c:pt>
                <c:pt idx="28">
                  <c:v>40179.0</c:v>
                </c:pt>
                <c:pt idx="29">
                  <c:v>40269.0</c:v>
                </c:pt>
                <c:pt idx="30">
                  <c:v>40360.0</c:v>
                </c:pt>
                <c:pt idx="31">
                  <c:v>40452.0</c:v>
                </c:pt>
                <c:pt idx="32">
                  <c:v>40544.0</c:v>
                </c:pt>
                <c:pt idx="33">
                  <c:v>40634.0</c:v>
                </c:pt>
                <c:pt idx="34">
                  <c:v>40725.0</c:v>
                </c:pt>
                <c:pt idx="35">
                  <c:v>40817.0</c:v>
                </c:pt>
                <c:pt idx="36">
                  <c:v>40909.0</c:v>
                </c:pt>
                <c:pt idx="37">
                  <c:v>41000.0</c:v>
                </c:pt>
                <c:pt idx="38">
                  <c:v>41091.0</c:v>
                </c:pt>
                <c:pt idx="39">
                  <c:v>41183.0</c:v>
                </c:pt>
                <c:pt idx="40">
                  <c:v>41275.0</c:v>
                </c:pt>
                <c:pt idx="41">
                  <c:v>41365.0</c:v>
                </c:pt>
                <c:pt idx="42">
                  <c:v>41456.0</c:v>
                </c:pt>
                <c:pt idx="43">
                  <c:v>41548.0</c:v>
                </c:pt>
                <c:pt idx="44">
                  <c:v>41640.0</c:v>
                </c:pt>
                <c:pt idx="45">
                  <c:v>41730.0</c:v>
                </c:pt>
                <c:pt idx="46">
                  <c:v>41821.0</c:v>
                </c:pt>
                <c:pt idx="47">
                  <c:v>41913.0</c:v>
                </c:pt>
                <c:pt idx="48">
                  <c:v>42005.0</c:v>
                </c:pt>
                <c:pt idx="49">
                  <c:v>42095.0</c:v>
                </c:pt>
                <c:pt idx="50">
                  <c:v>42186.0</c:v>
                </c:pt>
                <c:pt idx="51">
                  <c:v>42278.0</c:v>
                </c:pt>
                <c:pt idx="52">
                  <c:v>42370.0</c:v>
                </c:pt>
                <c:pt idx="53">
                  <c:v>42461.0</c:v>
                </c:pt>
                <c:pt idx="54">
                  <c:v>42552.0</c:v>
                </c:pt>
                <c:pt idx="55">
                  <c:v>42644.0</c:v>
                </c:pt>
                <c:pt idx="56">
                  <c:v>42736.0</c:v>
                </c:pt>
                <c:pt idx="57">
                  <c:v>42826.0</c:v>
                </c:pt>
                <c:pt idx="58">
                  <c:v>42917.0</c:v>
                </c:pt>
                <c:pt idx="59">
                  <c:v>43009.0</c:v>
                </c:pt>
              </c:numCache>
            </c:numRef>
          </c:cat>
          <c:val>
            <c:numRef>
              <c:f>'Figure 2&amp;4'!$I$104:$I$159</c:f>
              <c:numCache>
                <c:formatCode>0.000</c:formatCode>
                <c:ptCount val="56"/>
                <c:pt idx="0">
                  <c:v>0.627814829349518</c:v>
                </c:pt>
                <c:pt idx="1">
                  <c:v>0.439584583044052</c:v>
                </c:pt>
                <c:pt idx="2">
                  <c:v>0.502163231372833</c:v>
                </c:pt>
                <c:pt idx="3">
                  <c:v>0.687179505825043</c:v>
                </c:pt>
                <c:pt idx="4">
                  <c:v>0.455835223197937</c:v>
                </c:pt>
                <c:pt idx="5">
                  <c:v>0.638765275478363</c:v>
                </c:pt>
                <c:pt idx="6">
                  <c:v>0.713102519512176</c:v>
                </c:pt>
                <c:pt idx="7">
                  <c:v>0.724482715129852</c:v>
                </c:pt>
                <c:pt idx="8">
                  <c:v>0.506142973899841</c:v>
                </c:pt>
                <c:pt idx="9">
                  <c:v>0.439334481954575</c:v>
                </c:pt>
                <c:pt idx="10">
                  <c:v>0.535295069217682</c:v>
                </c:pt>
                <c:pt idx="11">
                  <c:v>0.607305407524109</c:v>
                </c:pt>
                <c:pt idx="12">
                  <c:v>0.766510963439941</c:v>
                </c:pt>
                <c:pt idx="13">
                  <c:v>0.735101103782654</c:v>
                </c:pt>
                <c:pt idx="14">
                  <c:v>0.756503582000732</c:v>
                </c:pt>
                <c:pt idx="15">
                  <c:v>0.769263327121735</c:v>
                </c:pt>
                <c:pt idx="16">
                  <c:v>0.411462783813477</c:v>
                </c:pt>
                <c:pt idx="17">
                  <c:v>0.544083476066589</c:v>
                </c:pt>
                <c:pt idx="18">
                  <c:v>0.516721367835999</c:v>
                </c:pt>
                <c:pt idx="19">
                  <c:v>0.50298935174942</c:v>
                </c:pt>
                <c:pt idx="20">
                  <c:v>0.63433712720871</c:v>
                </c:pt>
                <c:pt idx="21">
                  <c:v>0.573544383049011</c:v>
                </c:pt>
                <c:pt idx="22">
                  <c:v>0.854153275489807</c:v>
                </c:pt>
                <c:pt idx="23">
                  <c:v>0.58094722032547</c:v>
                </c:pt>
                <c:pt idx="24">
                  <c:v>0.381167471408844</c:v>
                </c:pt>
                <c:pt idx="25">
                  <c:v>0.901003897190094</c:v>
                </c:pt>
                <c:pt idx="26">
                  <c:v>0.698853850364685</c:v>
                </c:pt>
                <c:pt idx="27">
                  <c:v>0.874667227268219</c:v>
                </c:pt>
                <c:pt idx="28">
                  <c:v>0.398584127426147</c:v>
                </c:pt>
                <c:pt idx="29">
                  <c:v>0.645072817802429</c:v>
                </c:pt>
                <c:pt idx="30">
                  <c:v>0.559895396232605</c:v>
                </c:pt>
                <c:pt idx="31">
                  <c:v>0.561042487621307</c:v>
                </c:pt>
                <c:pt idx="32">
                  <c:v>0.659980952739715</c:v>
                </c:pt>
                <c:pt idx="33">
                  <c:v>0.51354044675827</c:v>
                </c:pt>
                <c:pt idx="34">
                  <c:v>0.514507353305817</c:v>
                </c:pt>
                <c:pt idx="35">
                  <c:v>0.649971485137939</c:v>
                </c:pt>
                <c:pt idx="36">
                  <c:v>0.704758405685425</c:v>
                </c:pt>
                <c:pt idx="37">
                  <c:v>0.523430645465851</c:v>
                </c:pt>
                <c:pt idx="38">
                  <c:v>0.410177499055862</c:v>
                </c:pt>
                <c:pt idx="39">
                  <c:v>0.365669459104538</c:v>
                </c:pt>
                <c:pt idx="40">
                  <c:v>0.422758281230926</c:v>
                </c:pt>
                <c:pt idx="41">
                  <c:v>0.607843458652496</c:v>
                </c:pt>
                <c:pt idx="42">
                  <c:v>0.704145789146423</c:v>
                </c:pt>
                <c:pt idx="43">
                  <c:v>0.434109300374985</c:v>
                </c:pt>
                <c:pt idx="44">
                  <c:v>0.306298315525055</c:v>
                </c:pt>
                <c:pt idx="45">
                  <c:v>0.436198800802231</c:v>
                </c:pt>
                <c:pt idx="46">
                  <c:v>0.42142254114151</c:v>
                </c:pt>
                <c:pt idx="47">
                  <c:v>0.348567128181457</c:v>
                </c:pt>
                <c:pt idx="48">
                  <c:v>0.357572764158249</c:v>
                </c:pt>
                <c:pt idx="49">
                  <c:v>0.73527181148529</c:v>
                </c:pt>
                <c:pt idx="50">
                  <c:v>0.524222552776337</c:v>
                </c:pt>
                <c:pt idx="51">
                  <c:v>0.712814807891846</c:v>
                </c:pt>
                <c:pt idx="52">
                  <c:v>0.513355731964111</c:v>
                </c:pt>
                <c:pt idx="53">
                  <c:v>0.558488607406616</c:v>
                </c:pt>
                <c:pt idx="54">
                  <c:v>0.67175167798996</c:v>
                </c:pt>
                <c:pt idx="55">
                  <c:v>0.586922645568848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2D-4AAB-A163-CFC910E43E4E}"/>
            </c:ext>
          </c:extLst>
        </c:ser>
        <c:ser>
          <c:idx val="1"/>
          <c:order val="1"/>
          <c:tx>
            <c:strRef>
              <c:f>'Figure 2&amp;4'!$G$71</c:f>
              <c:strCache>
                <c:ptCount val="1"/>
                <c:pt idx="0">
                  <c:v>Domestic Only</c:v>
                </c:pt>
              </c:strCache>
            </c:strRef>
          </c:tx>
          <c:spPr>
            <a:ln w="41275" cap="rnd" cmpd="dbl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2&amp;4'!$D$101:$D$160</c:f>
              <c:numCache>
                <c:formatCode>m/d/yy;@</c:formatCode>
                <c:ptCount val="60"/>
                <c:pt idx="0">
                  <c:v>37622.0</c:v>
                </c:pt>
                <c:pt idx="1">
                  <c:v>37712.0</c:v>
                </c:pt>
                <c:pt idx="2">
                  <c:v>37803.0</c:v>
                </c:pt>
                <c:pt idx="3">
                  <c:v>37895.0</c:v>
                </c:pt>
                <c:pt idx="4">
                  <c:v>37987.0</c:v>
                </c:pt>
                <c:pt idx="5">
                  <c:v>38078.0</c:v>
                </c:pt>
                <c:pt idx="6">
                  <c:v>38169.0</c:v>
                </c:pt>
                <c:pt idx="7">
                  <c:v>38261.0</c:v>
                </c:pt>
                <c:pt idx="8">
                  <c:v>38353.0</c:v>
                </c:pt>
                <c:pt idx="9">
                  <c:v>38443.0</c:v>
                </c:pt>
                <c:pt idx="10">
                  <c:v>38534.0</c:v>
                </c:pt>
                <c:pt idx="11">
                  <c:v>38626.0</c:v>
                </c:pt>
                <c:pt idx="12">
                  <c:v>38718.0</c:v>
                </c:pt>
                <c:pt idx="13">
                  <c:v>38808.0</c:v>
                </c:pt>
                <c:pt idx="14">
                  <c:v>38899.0</c:v>
                </c:pt>
                <c:pt idx="15">
                  <c:v>38991.0</c:v>
                </c:pt>
                <c:pt idx="16">
                  <c:v>39083.0</c:v>
                </c:pt>
                <c:pt idx="17">
                  <c:v>39173.0</c:v>
                </c:pt>
                <c:pt idx="18">
                  <c:v>39264.0</c:v>
                </c:pt>
                <c:pt idx="19">
                  <c:v>39356.0</c:v>
                </c:pt>
                <c:pt idx="20">
                  <c:v>39448.0</c:v>
                </c:pt>
                <c:pt idx="21">
                  <c:v>39539.0</c:v>
                </c:pt>
                <c:pt idx="22">
                  <c:v>39630.0</c:v>
                </c:pt>
                <c:pt idx="23">
                  <c:v>39722.0</c:v>
                </c:pt>
                <c:pt idx="24">
                  <c:v>39814.0</c:v>
                </c:pt>
                <c:pt idx="25">
                  <c:v>39904.0</c:v>
                </c:pt>
                <c:pt idx="26">
                  <c:v>39995.0</c:v>
                </c:pt>
                <c:pt idx="27">
                  <c:v>40087.0</c:v>
                </c:pt>
                <c:pt idx="28">
                  <c:v>40179.0</c:v>
                </c:pt>
                <c:pt idx="29">
                  <c:v>40269.0</c:v>
                </c:pt>
                <c:pt idx="30">
                  <c:v>40360.0</c:v>
                </c:pt>
                <c:pt idx="31">
                  <c:v>40452.0</c:v>
                </c:pt>
                <c:pt idx="32">
                  <c:v>40544.0</c:v>
                </c:pt>
                <c:pt idx="33">
                  <c:v>40634.0</c:v>
                </c:pt>
                <c:pt idx="34">
                  <c:v>40725.0</c:v>
                </c:pt>
                <c:pt idx="35">
                  <c:v>40817.0</c:v>
                </c:pt>
                <c:pt idx="36">
                  <c:v>40909.0</c:v>
                </c:pt>
                <c:pt idx="37">
                  <c:v>41000.0</c:v>
                </c:pt>
                <c:pt idx="38">
                  <c:v>41091.0</c:v>
                </c:pt>
                <c:pt idx="39">
                  <c:v>41183.0</c:v>
                </c:pt>
                <c:pt idx="40">
                  <c:v>41275.0</c:v>
                </c:pt>
                <c:pt idx="41">
                  <c:v>41365.0</c:v>
                </c:pt>
                <c:pt idx="42">
                  <c:v>41456.0</c:v>
                </c:pt>
                <c:pt idx="43">
                  <c:v>41548.0</c:v>
                </c:pt>
                <c:pt idx="44">
                  <c:v>41640.0</c:v>
                </c:pt>
                <c:pt idx="45">
                  <c:v>41730.0</c:v>
                </c:pt>
                <c:pt idx="46">
                  <c:v>41821.0</c:v>
                </c:pt>
                <c:pt idx="47">
                  <c:v>41913.0</c:v>
                </c:pt>
                <c:pt idx="48">
                  <c:v>42005.0</c:v>
                </c:pt>
                <c:pt idx="49">
                  <c:v>42095.0</c:v>
                </c:pt>
                <c:pt idx="50">
                  <c:v>42186.0</c:v>
                </c:pt>
                <c:pt idx="51">
                  <c:v>42278.0</c:v>
                </c:pt>
                <c:pt idx="52">
                  <c:v>42370.0</c:v>
                </c:pt>
                <c:pt idx="53">
                  <c:v>42461.0</c:v>
                </c:pt>
                <c:pt idx="54">
                  <c:v>42552.0</c:v>
                </c:pt>
                <c:pt idx="55">
                  <c:v>42644.0</c:v>
                </c:pt>
                <c:pt idx="56">
                  <c:v>42736.0</c:v>
                </c:pt>
                <c:pt idx="57">
                  <c:v>42826.0</c:v>
                </c:pt>
                <c:pt idx="58">
                  <c:v>42917.0</c:v>
                </c:pt>
                <c:pt idx="59">
                  <c:v>43009.0</c:v>
                </c:pt>
              </c:numCache>
            </c:numRef>
          </c:cat>
          <c:val>
            <c:numRef>
              <c:f>'Figure 2&amp;4'!$O$104:$O$159</c:f>
              <c:numCache>
                <c:formatCode>0.000</c:formatCode>
                <c:ptCount val="56"/>
                <c:pt idx="0">
                  <c:v>0.688305377960205</c:v>
                </c:pt>
                <c:pt idx="1">
                  <c:v>0.58789587020874</c:v>
                </c:pt>
                <c:pt idx="2">
                  <c:v>0.603842198848724</c:v>
                </c:pt>
                <c:pt idx="3">
                  <c:v>0.694706618785858</c:v>
                </c:pt>
                <c:pt idx="4">
                  <c:v>0.421018898487091</c:v>
                </c:pt>
                <c:pt idx="5">
                  <c:v>0.604228138923645</c:v>
                </c:pt>
                <c:pt idx="6">
                  <c:v>0.682579100131988</c:v>
                </c:pt>
                <c:pt idx="7">
                  <c:v>0.717353105545044</c:v>
                </c:pt>
                <c:pt idx="8">
                  <c:v>0.59514856338501</c:v>
                </c:pt>
                <c:pt idx="9">
                  <c:v>0.508865237236023</c:v>
                </c:pt>
                <c:pt idx="10">
                  <c:v>0.614862322807312</c:v>
                </c:pt>
                <c:pt idx="11">
                  <c:v>0.468509942293167</c:v>
                </c:pt>
                <c:pt idx="12">
                  <c:v>0.498011529445648</c:v>
                </c:pt>
                <c:pt idx="13">
                  <c:v>0.492713958024979</c:v>
                </c:pt>
                <c:pt idx="14">
                  <c:v>0.66410094499588</c:v>
                </c:pt>
                <c:pt idx="15">
                  <c:v>0.776454746723175</c:v>
                </c:pt>
                <c:pt idx="16">
                  <c:v>0.42088907957077</c:v>
                </c:pt>
                <c:pt idx="17">
                  <c:v>0.643438339233398</c:v>
                </c:pt>
                <c:pt idx="18">
                  <c:v>0.321078807115555</c:v>
                </c:pt>
                <c:pt idx="19">
                  <c:v>0.631505727767944</c:v>
                </c:pt>
                <c:pt idx="20">
                  <c:v>0.75138658285141</c:v>
                </c:pt>
                <c:pt idx="21">
                  <c:v>0.8160719871521</c:v>
                </c:pt>
                <c:pt idx="22">
                  <c:v>0.995878934860229</c:v>
                </c:pt>
                <c:pt idx="23">
                  <c:v>0.80869597196579</c:v>
                </c:pt>
                <c:pt idx="24">
                  <c:v>0.527474284172058</c:v>
                </c:pt>
                <c:pt idx="25">
                  <c:v>0.821799874305725</c:v>
                </c:pt>
                <c:pt idx="26">
                  <c:v>0.631417393684387</c:v>
                </c:pt>
                <c:pt idx="27">
                  <c:v>0.815090537071228</c:v>
                </c:pt>
                <c:pt idx="28">
                  <c:v>0.4969162940979</c:v>
                </c:pt>
                <c:pt idx="29">
                  <c:v>0.700138509273529</c:v>
                </c:pt>
                <c:pt idx="30">
                  <c:v>0.901140034198761</c:v>
                </c:pt>
                <c:pt idx="31">
                  <c:v>0.669202923774719</c:v>
                </c:pt>
                <c:pt idx="32">
                  <c:v>0.652845621109009</c:v>
                </c:pt>
                <c:pt idx="33">
                  <c:v>0.612281799316406</c:v>
                </c:pt>
                <c:pt idx="34">
                  <c:v>0.610776603221893</c:v>
                </c:pt>
                <c:pt idx="35">
                  <c:v>0.712483286857605</c:v>
                </c:pt>
                <c:pt idx="36">
                  <c:v>0.818250060081482</c:v>
                </c:pt>
                <c:pt idx="37">
                  <c:v>0.682600736618042</c:v>
                </c:pt>
                <c:pt idx="38">
                  <c:v>0.57913339138031</c:v>
                </c:pt>
                <c:pt idx="39">
                  <c:v>0.54355925321579</c:v>
                </c:pt>
                <c:pt idx="40">
                  <c:v>0.577829778194427</c:v>
                </c:pt>
                <c:pt idx="41">
                  <c:v>0.494981408119202</c:v>
                </c:pt>
                <c:pt idx="42">
                  <c:v>0.823782801628113</c:v>
                </c:pt>
                <c:pt idx="43">
                  <c:v>0.649191856384277</c:v>
                </c:pt>
                <c:pt idx="44">
                  <c:v>0.408651471138</c:v>
                </c:pt>
                <c:pt idx="45">
                  <c:v>0.669536113739014</c:v>
                </c:pt>
                <c:pt idx="46">
                  <c:v>0.630449533462524</c:v>
                </c:pt>
                <c:pt idx="47">
                  <c:v>0.389535069465637</c:v>
                </c:pt>
                <c:pt idx="48">
                  <c:v>0.495683282613754</c:v>
                </c:pt>
                <c:pt idx="49">
                  <c:v>0.700444042682648</c:v>
                </c:pt>
                <c:pt idx="50">
                  <c:v>0.617305159568787</c:v>
                </c:pt>
                <c:pt idx="51">
                  <c:v>0.441726416349411</c:v>
                </c:pt>
                <c:pt idx="52">
                  <c:v>0.480440378189087</c:v>
                </c:pt>
                <c:pt idx="53">
                  <c:v>0.534439027309418</c:v>
                </c:pt>
                <c:pt idx="54">
                  <c:v>0.676746964454651</c:v>
                </c:pt>
                <c:pt idx="55">
                  <c:v>0.551887929439545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2D-4AAB-A163-CFC910E43E4E}"/>
            </c:ext>
          </c:extLst>
        </c:ser>
        <c:ser>
          <c:idx val="2"/>
          <c:order val="2"/>
          <c:tx>
            <c:strRef>
              <c:f>'Figure 2&amp;4'!$H$71</c:f>
              <c:strCache>
                <c:ptCount val="1"/>
                <c:pt idx="0">
                  <c:v>Domestic + Import Prices</c:v>
                </c:pt>
              </c:strCache>
            </c:strRef>
          </c:tx>
          <c:spPr>
            <a:ln w="25400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2&amp;4'!$D$101:$D$160</c:f>
              <c:numCache>
                <c:formatCode>m/d/yy;@</c:formatCode>
                <c:ptCount val="60"/>
                <c:pt idx="0">
                  <c:v>37622.0</c:v>
                </c:pt>
                <c:pt idx="1">
                  <c:v>37712.0</c:v>
                </c:pt>
                <c:pt idx="2">
                  <c:v>37803.0</c:v>
                </c:pt>
                <c:pt idx="3">
                  <c:v>37895.0</c:v>
                </c:pt>
                <c:pt idx="4">
                  <c:v>37987.0</c:v>
                </c:pt>
                <c:pt idx="5">
                  <c:v>38078.0</c:v>
                </c:pt>
                <c:pt idx="6">
                  <c:v>38169.0</c:v>
                </c:pt>
                <c:pt idx="7">
                  <c:v>38261.0</c:v>
                </c:pt>
                <c:pt idx="8">
                  <c:v>38353.0</c:v>
                </c:pt>
                <c:pt idx="9">
                  <c:v>38443.0</c:v>
                </c:pt>
                <c:pt idx="10">
                  <c:v>38534.0</c:v>
                </c:pt>
                <c:pt idx="11">
                  <c:v>38626.0</c:v>
                </c:pt>
                <c:pt idx="12">
                  <c:v>38718.0</c:v>
                </c:pt>
                <c:pt idx="13">
                  <c:v>38808.0</c:v>
                </c:pt>
                <c:pt idx="14">
                  <c:v>38899.0</c:v>
                </c:pt>
                <c:pt idx="15">
                  <c:v>38991.0</c:v>
                </c:pt>
                <c:pt idx="16">
                  <c:v>39083.0</c:v>
                </c:pt>
                <c:pt idx="17">
                  <c:v>39173.0</c:v>
                </c:pt>
                <c:pt idx="18">
                  <c:v>39264.0</c:v>
                </c:pt>
                <c:pt idx="19">
                  <c:v>39356.0</c:v>
                </c:pt>
                <c:pt idx="20">
                  <c:v>39448.0</c:v>
                </c:pt>
                <c:pt idx="21">
                  <c:v>39539.0</c:v>
                </c:pt>
                <c:pt idx="22">
                  <c:v>39630.0</c:v>
                </c:pt>
                <c:pt idx="23">
                  <c:v>39722.0</c:v>
                </c:pt>
                <c:pt idx="24">
                  <c:v>39814.0</c:v>
                </c:pt>
                <c:pt idx="25">
                  <c:v>39904.0</c:v>
                </c:pt>
                <c:pt idx="26">
                  <c:v>39995.0</c:v>
                </c:pt>
                <c:pt idx="27">
                  <c:v>40087.0</c:v>
                </c:pt>
                <c:pt idx="28">
                  <c:v>40179.0</c:v>
                </c:pt>
                <c:pt idx="29">
                  <c:v>40269.0</c:v>
                </c:pt>
                <c:pt idx="30">
                  <c:v>40360.0</c:v>
                </c:pt>
                <c:pt idx="31">
                  <c:v>40452.0</c:v>
                </c:pt>
                <c:pt idx="32">
                  <c:v>40544.0</c:v>
                </c:pt>
                <c:pt idx="33">
                  <c:v>40634.0</c:v>
                </c:pt>
                <c:pt idx="34">
                  <c:v>40725.0</c:v>
                </c:pt>
                <c:pt idx="35">
                  <c:v>40817.0</c:v>
                </c:pt>
                <c:pt idx="36">
                  <c:v>40909.0</c:v>
                </c:pt>
                <c:pt idx="37">
                  <c:v>41000.0</c:v>
                </c:pt>
                <c:pt idx="38">
                  <c:v>41091.0</c:v>
                </c:pt>
                <c:pt idx="39">
                  <c:v>41183.0</c:v>
                </c:pt>
                <c:pt idx="40">
                  <c:v>41275.0</c:v>
                </c:pt>
                <c:pt idx="41">
                  <c:v>41365.0</c:v>
                </c:pt>
                <c:pt idx="42">
                  <c:v>41456.0</c:v>
                </c:pt>
                <c:pt idx="43">
                  <c:v>41548.0</c:v>
                </c:pt>
                <c:pt idx="44">
                  <c:v>41640.0</c:v>
                </c:pt>
                <c:pt idx="45">
                  <c:v>41730.0</c:v>
                </c:pt>
                <c:pt idx="46">
                  <c:v>41821.0</c:v>
                </c:pt>
                <c:pt idx="47">
                  <c:v>41913.0</c:v>
                </c:pt>
                <c:pt idx="48">
                  <c:v>42005.0</c:v>
                </c:pt>
                <c:pt idx="49">
                  <c:v>42095.0</c:v>
                </c:pt>
                <c:pt idx="50">
                  <c:v>42186.0</c:v>
                </c:pt>
                <c:pt idx="51">
                  <c:v>42278.0</c:v>
                </c:pt>
                <c:pt idx="52">
                  <c:v>42370.0</c:v>
                </c:pt>
                <c:pt idx="53">
                  <c:v>42461.0</c:v>
                </c:pt>
                <c:pt idx="54">
                  <c:v>42552.0</c:v>
                </c:pt>
                <c:pt idx="55">
                  <c:v>42644.0</c:v>
                </c:pt>
                <c:pt idx="56">
                  <c:v>42736.0</c:v>
                </c:pt>
                <c:pt idx="57">
                  <c:v>42826.0</c:v>
                </c:pt>
                <c:pt idx="58">
                  <c:v>42917.0</c:v>
                </c:pt>
                <c:pt idx="59">
                  <c:v>43009.0</c:v>
                </c:pt>
              </c:numCache>
            </c:numRef>
          </c:cat>
          <c:val>
            <c:numRef>
              <c:f>'Figure 2&amp;4'!$Q$104:$Q$159</c:f>
              <c:numCache>
                <c:formatCode>0.000</c:formatCode>
                <c:ptCount val="56"/>
                <c:pt idx="0">
                  <c:v>0.689570665359497</c:v>
                </c:pt>
                <c:pt idx="1">
                  <c:v>0.563645601272583</c:v>
                </c:pt>
                <c:pt idx="2">
                  <c:v>0.603959679603577</c:v>
                </c:pt>
                <c:pt idx="3">
                  <c:v>0.720639765262604</c:v>
                </c:pt>
                <c:pt idx="4">
                  <c:v>0.409225940704346</c:v>
                </c:pt>
                <c:pt idx="5">
                  <c:v>0.680663466453552</c:v>
                </c:pt>
                <c:pt idx="6">
                  <c:v>0.680611073970795</c:v>
                </c:pt>
                <c:pt idx="7">
                  <c:v>0.737606763839722</c:v>
                </c:pt>
                <c:pt idx="8">
                  <c:v>0.629628419876099</c:v>
                </c:pt>
                <c:pt idx="9">
                  <c:v>0.515403866767883</c:v>
                </c:pt>
                <c:pt idx="10">
                  <c:v>0.669170260429382</c:v>
                </c:pt>
                <c:pt idx="11">
                  <c:v>0.488896280527115</c:v>
                </c:pt>
                <c:pt idx="12">
                  <c:v>0.499817371368408</c:v>
                </c:pt>
                <c:pt idx="13">
                  <c:v>0.491565734148025</c:v>
                </c:pt>
                <c:pt idx="14">
                  <c:v>0.661076128482819</c:v>
                </c:pt>
                <c:pt idx="15">
                  <c:v>0.800166666507721</c:v>
                </c:pt>
                <c:pt idx="16">
                  <c:v>0.402383506298065</c:v>
                </c:pt>
                <c:pt idx="17">
                  <c:v>0.654179573059082</c:v>
                </c:pt>
                <c:pt idx="18">
                  <c:v>0.320053845643997</c:v>
                </c:pt>
                <c:pt idx="19">
                  <c:v>0.647578954696655</c:v>
                </c:pt>
                <c:pt idx="20">
                  <c:v>0.751426875591278</c:v>
                </c:pt>
                <c:pt idx="21">
                  <c:v>0.825334072113037</c:v>
                </c:pt>
                <c:pt idx="22">
                  <c:v>0.941510200500488</c:v>
                </c:pt>
                <c:pt idx="23">
                  <c:v>0.814267337322235</c:v>
                </c:pt>
                <c:pt idx="24">
                  <c:v>0.52691513299942</c:v>
                </c:pt>
                <c:pt idx="25">
                  <c:v>0.795013189315796</c:v>
                </c:pt>
                <c:pt idx="26">
                  <c:v>0.6497323513031</c:v>
                </c:pt>
                <c:pt idx="27">
                  <c:v>0.760716795921326</c:v>
                </c:pt>
                <c:pt idx="28">
                  <c:v>0.483288049697876</c:v>
                </c:pt>
                <c:pt idx="29">
                  <c:v>0.727525174617767</c:v>
                </c:pt>
                <c:pt idx="30">
                  <c:v>0.862151920795441</c:v>
                </c:pt>
                <c:pt idx="31">
                  <c:v>0.633858799934387</c:v>
                </c:pt>
                <c:pt idx="32">
                  <c:v>0.643854022026062</c:v>
                </c:pt>
                <c:pt idx="33">
                  <c:v>0.615337669849396</c:v>
                </c:pt>
                <c:pt idx="34">
                  <c:v>0.594571828842163</c:v>
                </c:pt>
                <c:pt idx="35">
                  <c:v>0.688759207725525</c:v>
                </c:pt>
                <c:pt idx="36">
                  <c:v>0.815779864788055</c:v>
                </c:pt>
                <c:pt idx="37">
                  <c:v>0.650473594665527</c:v>
                </c:pt>
                <c:pt idx="38">
                  <c:v>0.561183929443359</c:v>
                </c:pt>
                <c:pt idx="39">
                  <c:v>0.46381476521492</c:v>
                </c:pt>
                <c:pt idx="40">
                  <c:v>0.63879930973053</c:v>
                </c:pt>
                <c:pt idx="41">
                  <c:v>0.4333815574646</c:v>
                </c:pt>
                <c:pt idx="42">
                  <c:v>0.798325479030609</c:v>
                </c:pt>
                <c:pt idx="43">
                  <c:v>0.61629319190979</c:v>
                </c:pt>
                <c:pt idx="44">
                  <c:v>0.430147886276245</c:v>
                </c:pt>
                <c:pt idx="45">
                  <c:v>0.522689342498779</c:v>
                </c:pt>
                <c:pt idx="46">
                  <c:v>0.612528741359711</c:v>
                </c:pt>
                <c:pt idx="47">
                  <c:v>0.433302670717239</c:v>
                </c:pt>
                <c:pt idx="48">
                  <c:v>0.446481287479401</c:v>
                </c:pt>
                <c:pt idx="49">
                  <c:v>0.68969464302063</c:v>
                </c:pt>
                <c:pt idx="50">
                  <c:v>0.535536229610443</c:v>
                </c:pt>
                <c:pt idx="51">
                  <c:v>0.437269151210785</c:v>
                </c:pt>
                <c:pt idx="52">
                  <c:v>0.438229769468307</c:v>
                </c:pt>
                <c:pt idx="53">
                  <c:v>0.590485870838165</c:v>
                </c:pt>
                <c:pt idx="54">
                  <c:v>0.628344833850861</c:v>
                </c:pt>
                <c:pt idx="55">
                  <c:v>0.57543283700943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A2D-4AAB-A163-CFC910E4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985016"/>
        <c:axId val="2130988568"/>
      </c:lineChart>
      <c:dateAx>
        <c:axId val="2130985016"/>
        <c:scaling>
          <c:orientation val="minMax"/>
        </c:scaling>
        <c:delete val="0"/>
        <c:axPos val="b"/>
        <c:numFmt formatCode="[$-409]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88568"/>
        <c:crosses val="autoZero"/>
        <c:auto val="0"/>
        <c:lblOffset val="100"/>
        <c:baseTimeUnit val="months"/>
        <c:majorUnit val="24.0"/>
        <c:majorTimeUnit val="months"/>
        <c:minorUnit val="8.0"/>
      </c:dateAx>
      <c:valAx>
        <c:axId val="2130988568"/>
        <c:scaling>
          <c:orientation val="minMax"/>
          <c:max val="3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b" anchorCtr="0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471326465598838"/>
              <c:y val="0.07598304960405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85016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2620297462817"/>
          <c:y val="0.370666557305337"/>
          <c:w val="0.429625300144994"/>
          <c:h val="0.187174100275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/>
              <a:t>Panel 3b: Wage Growth</a:t>
            </a:r>
          </a:p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</a:t>
            </a:r>
            <a:r>
              <a:rPr lang="en-US" b="1" baseline="0"/>
              <a:t> Errors by Quarter</a:t>
            </a:r>
            <a:endParaRPr lang="en-US" b="1"/>
          </a:p>
        </c:rich>
      </c:tx>
      <c:layout>
        <c:manualLayout>
          <c:xMode val="edge"/>
          <c:yMode val="edge"/>
          <c:x val="0.11309551904739"/>
          <c:y val="0.0252383909429757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85428847166436"/>
          <c:y val="0.119654587375473"/>
          <c:w val="0.897489571494254"/>
          <c:h val="0.744672206029495"/>
        </c:manualLayout>
      </c:layout>
      <c:lineChart>
        <c:grouping val="standard"/>
        <c:varyColors val="0"/>
        <c:ser>
          <c:idx val="0"/>
          <c:order val="0"/>
          <c:tx>
            <c:strRef>
              <c:f>'Figure 2&amp;4'!$L$71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2&amp;4'!$D$104:$D$160</c:f>
              <c:numCache>
                <c:formatCode>m/d/yy;@</c:formatCode>
                <c:ptCount val="57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  <c:pt idx="56">
                  <c:v>43009.0</c:v>
                </c:pt>
              </c:numCache>
            </c:numRef>
          </c:cat>
          <c:val>
            <c:numRef>
              <c:f>'Figure 2&amp;4'!$U$104:$U$159</c:f>
              <c:numCache>
                <c:formatCode>0.000</c:formatCode>
                <c:ptCount val="56"/>
                <c:pt idx="0">
                  <c:v>2.66510009765625</c:v>
                </c:pt>
                <c:pt idx="1">
                  <c:v>1.867976665496826</c:v>
                </c:pt>
                <c:pt idx="2">
                  <c:v>1.98414146900177</c:v>
                </c:pt>
                <c:pt idx="3">
                  <c:v>3.300964832305908</c:v>
                </c:pt>
                <c:pt idx="4">
                  <c:v>2.280763864517212</c:v>
                </c:pt>
                <c:pt idx="5">
                  <c:v>0.713935315608978</c:v>
                </c:pt>
                <c:pt idx="6">
                  <c:v>1.123490929603577</c:v>
                </c:pt>
                <c:pt idx="7">
                  <c:v>0.805846929550171</c:v>
                </c:pt>
                <c:pt idx="8">
                  <c:v>1.193842887878418</c:v>
                </c:pt>
                <c:pt idx="9">
                  <c:v>1.37722110748291</c:v>
                </c:pt>
                <c:pt idx="10">
                  <c:v>1.603405594825745</c:v>
                </c:pt>
                <c:pt idx="11">
                  <c:v>2.161573171615601</c:v>
                </c:pt>
                <c:pt idx="12">
                  <c:v>1.687873482704162</c:v>
                </c:pt>
                <c:pt idx="13">
                  <c:v>1.653129577636719</c:v>
                </c:pt>
                <c:pt idx="14">
                  <c:v>2.263125658035278</c:v>
                </c:pt>
                <c:pt idx="15">
                  <c:v>1.767257928848266</c:v>
                </c:pt>
                <c:pt idx="16">
                  <c:v>1.156043648719788</c:v>
                </c:pt>
                <c:pt idx="17">
                  <c:v>0.698544561862945</c:v>
                </c:pt>
                <c:pt idx="18">
                  <c:v>1.937999486923218</c:v>
                </c:pt>
                <c:pt idx="19">
                  <c:v>0.63846880197525</c:v>
                </c:pt>
                <c:pt idx="20">
                  <c:v>1.209982633590698</c:v>
                </c:pt>
                <c:pt idx="21">
                  <c:v>1.408549427986145</c:v>
                </c:pt>
                <c:pt idx="22">
                  <c:v>2.010615348815918</c:v>
                </c:pt>
                <c:pt idx="23">
                  <c:v>0.902115404605865</c:v>
                </c:pt>
                <c:pt idx="24">
                  <c:v>1.134667754173279</c:v>
                </c:pt>
                <c:pt idx="25">
                  <c:v>0.983991920948029</c:v>
                </c:pt>
                <c:pt idx="26">
                  <c:v>1.366269946098328</c:v>
                </c:pt>
                <c:pt idx="27">
                  <c:v>1.057736992835999</c:v>
                </c:pt>
                <c:pt idx="28">
                  <c:v>0.787331819534302</c:v>
                </c:pt>
                <c:pt idx="29">
                  <c:v>1.81152081489563</c:v>
                </c:pt>
                <c:pt idx="30">
                  <c:v>1.763617157936096</c:v>
                </c:pt>
                <c:pt idx="31">
                  <c:v>1.004804611206055</c:v>
                </c:pt>
                <c:pt idx="32">
                  <c:v>0.666927456855774</c:v>
                </c:pt>
                <c:pt idx="33">
                  <c:v>1.308387637138367</c:v>
                </c:pt>
                <c:pt idx="34">
                  <c:v>0.795205950736999</c:v>
                </c:pt>
                <c:pt idx="35">
                  <c:v>0.378188192844391</c:v>
                </c:pt>
                <c:pt idx="36">
                  <c:v>0.815732598304748</c:v>
                </c:pt>
                <c:pt idx="37">
                  <c:v>1.433240532875061</c:v>
                </c:pt>
                <c:pt idx="38">
                  <c:v>1.320336937904358</c:v>
                </c:pt>
                <c:pt idx="39">
                  <c:v>1.206478118896484</c:v>
                </c:pt>
                <c:pt idx="40">
                  <c:v>0.752961754798889</c:v>
                </c:pt>
                <c:pt idx="41">
                  <c:v>0.526247441768646</c:v>
                </c:pt>
                <c:pt idx="42">
                  <c:v>0.937688946723938</c:v>
                </c:pt>
                <c:pt idx="43">
                  <c:v>0.723259508609772</c:v>
                </c:pt>
                <c:pt idx="44">
                  <c:v>0.886954843997955</c:v>
                </c:pt>
                <c:pt idx="45">
                  <c:v>1.639292001724243</c:v>
                </c:pt>
                <c:pt idx="46">
                  <c:v>1.066100239753723</c:v>
                </c:pt>
                <c:pt idx="47">
                  <c:v>0.914948344230652</c:v>
                </c:pt>
                <c:pt idx="48">
                  <c:v>1.229186296463013</c:v>
                </c:pt>
                <c:pt idx="49">
                  <c:v>1.820926904678345</c:v>
                </c:pt>
                <c:pt idx="50">
                  <c:v>1.590174078941345</c:v>
                </c:pt>
                <c:pt idx="51">
                  <c:v>1.091455578804016</c:v>
                </c:pt>
                <c:pt idx="52">
                  <c:v>0.733588397502899</c:v>
                </c:pt>
                <c:pt idx="53">
                  <c:v>1.579389333724976</c:v>
                </c:pt>
                <c:pt idx="54">
                  <c:v>1.24299144744873</c:v>
                </c:pt>
                <c:pt idx="55">
                  <c:v>0.557424068450928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98-4F14-8756-FBF20EA152EA}"/>
            </c:ext>
          </c:extLst>
        </c:ser>
        <c:ser>
          <c:idx val="1"/>
          <c:order val="1"/>
          <c:tx>
            <c:strRef>
              <c:f>'Figure 2&amp;4'!$K$71</c:f>
              <c:strCache>
                <c:ptCount val="1"/>
                <c:pt idx="0">
                  <c:v>Domestic Only</c:v>
                </c:pt>
              </c:strCache>
            </c:strRef>
          </c:tx>
          <c:spPr>
            <a:ln w="34925" cap="rnd" cmpd="dbl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2&amp;4'!$D$104:$D$160</c:f>
              <c:numCache>
                <c:formatCode>m/d/yy;@</c:formatCode>
                <c:ptCount val="57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  <c:pt idx="56">
                  <c:v>43009.0</c:v>
                </c:pt>
              </c:numCache>
            </c:numRef>
          </c:cat>
          <c:val>
            <c:numRef>
              <c:f>'Figure 2&amp;4'!$W$104:$W$159</c:f>
              <c:numCache>
                <c:formatCode>0.000</c:formatCode>
                <c:ptCount val="56"/>
                <c:pt idx="0">
                  <c:v>2.550796747207641</c:v>
                </c:pt>
                <c:pt idx="1">
                  <c:v>1.936969995498657</c:v>
                </c:pt>
                <c:pt idx="2">
                  <c:v>1.913079857826233</c:v>
                </c:pt>
                <c:pt idx="3">
                  <c:v>2.992282867431641</c:v>
                </c:pt>
                <c:pt idx="4">
                  <c:v>2.502666711807251</c:v>
                </c:pt>
                <c:pt idx="5">
                  <c:v>0.758986532688141</c:v>
                </c:pt>
                <c:pt idx="6">
                  <c:v>1.11519181728363</c:v>
                </c:pt>
                <c:pt idx="7">
                  <c:v>0.817499160766602</c:v>
                </c:pt>
                <c:pt idx="8">
                  <c:v>1.116181373596191</c:v>
                </c:pt>
                <c:pt idx="9">
                  <c:v>1.510597705841064</c:v>
                </c:pt>
                <c:pt idx="10">
                  <c:v>1.666726231575012</c:v>
                </c:pt>
                <c:pt idx="11">
                  <c:v>2.094678640365601</c:v>
                </c:pt>
                <c:pt idx="12">
                  <c:v>1.625658631324768</c:v>
                </c:pt>
                <c:pt idx="13">
                  <c:v>1.815263509750366</c:v>
                </c:pt>
                <c:pt idx="14">
                  <c:v>2.56050705909729</c:v>
                </c:pt>
                <c:pt idx="15">
                  <c:v>1.416537523269653</c:v>
                </c:pt>
                <c:pt idx="16">
                  <c:v>0.705681979656219</c:v>
                </c:pt>
                <c:pt idx="17">
                  <c:v>0.699171245098114</c:v>
                </c:pt>
                <c:pt idx="18">
                  <c:v>2.209430932998657</c:v>
                </c:pt>
                <c:pt idx="19">
                  <c:v>1.40637743473053</c:v>
                </c:pt>
                <c:pt idx="20">
                  <c:v>1.732133150100708</c:v>
                </c:pt>
                <c:pt idx="21">
                  <c:v>1.971766591072082</c:v>
                </c:pt>
                <c:pt idx="22">
                  <c:v>1.601083278656006</c:v>
                </c:pt>
                <c:pt idx="23">
                  <c:v>0.769478976726532</c:v>
                </c:pt>
                <c:pt idx="24">
                  <c:v>0.858776211738586</c:v>
                </c:pt>
                <c:pt idx="25">
                  <c:v>0.984987735748291</c:v>
                </c:pt>
                <c:pt idx="26">
                  <c:v>1.213201999664307</c:v>
                </c:pt>
                <c:pt idx="27">
                  <c:v>1.648080945014954</c:v>
                </c:pt>
                <c:pt idx="28">
                  <c:v>0.86353325843811</c:v>
                </c:pt>
                <c:pt idx="29">
                  <c:v>1.829850554466248</c:v>
                </c:pt>
                <c:pt idx="30">
                  <c:v>1.787673592567444</c:v>
                </c:pt>
                <c:pt idx="31">
                  <c:v>1.062260985374451</c:v>
                </c:pt>
                <c:pt idx="32">
                  <c:v>0.733417451381683</c:v>
                </c:pt>
                <c:pt idx="33">
                  <c:v>1.773971915245056</c:v>
                </c:pt>
                <c:pt idx="34">
                  <c:v>1.130838632583618</c:v>
                </c:pt>
                <c:pt idx="35">
                  <c:v>0.462357044219971</c:v>
                </c:pt>
                <c:pt idx="36">
                  <c:v>0.860858559608459</c:v>
                </c:pt>
                <c:pt idx="37">
                  <c:v>1.554664254188538</c:v>
                </c:pt>
                <c:pt idx="38">
                  <c:v>1.573863983154297</c:v>
                </c:pt>
                <c:pt idx="39">
                  <c:v>1.14647114276886</c:v>
                </c:pt>
                <c:pt idx="40">
                  <c:v>0.91174042224884</c:v>
                </c:pt>
                <c:pt idx="41">
                  <c:v>0.670626163482666</c:v>
                </c:pt>
                <c:pt idx="42">
                  <c:v>1.075391173362732</c:v>
                </c:pt>
                <c:pt idx="43">
                  <c:v>0.884093999862671</c:v>
                </c:pt>
                <c:pt idx="44">
                  <c:v>0.935467600822449</c:v>
                </c:pt>
                <c:pt idx="45">
                  <c:v>2.125572919845581</c:v>
                </c:pt>
                <c:pt idx="46">
                  <c:v>0.846938669681549</c:v>
                </c:pt>
                <c:pt idx="47">
                  <c:v>1.001029253005981</c:v>
                </c:pt>
                <c:pt idx="48">
                  <c:v>0.845448970794678</c:v>
                </c:pt>
                <c:pt idx="49">
                  <c:v>1.719448685646057</c:v>
                </c:pt>
                <c:pt idx="50">
                  <c:v>1.587723612785339</c:v>
                </c:pt>
                <c:pt idx="51">
                  <c:v>1.07762598991394</c:v>
                </c:pt>
                <c:pt idx="52">
                  <c:v>0.742482125759125</c:v>
                </c:pt>
                <c:pt idx="53">
                  <c:v>1.54954981803894</c:v>
                </c:pt>
                <c:pt idx="54">
                  <c:v>1.243747234344482</c:v>
                </c:pt>
                <c:pt idx="55">
                  <c:v>0.65352737903595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98-4F14-8756-FBF20EA1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147832"/>
        <c:axId val="2121151416"/>
      </c:lineChart>
      <c:dateAx>
        <c:axId val="2121147832"/>
        <c:scaling>
          <c:orientation val="minMax"/>
        </c:scaling>
        <c:delete val="0"/>
        <c:axPos val="b"/>
        <c:numFmt formatCode="[$-409]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51416"/>
        <c:crosses val="autoZero"/>
        <c:auto val="0"/>
        <c:lblOffset val="100"/>
        <c:baseTimeUnit val="months"/>
        <c:majorUnit val="24.0"/>
        <c:majorTimeUnit val="months"/>
        <c:minorUnit val="8.0"/>
      </c:dateAx>
      <c:valAx>
        <c:axId val="2121151416"/>
        <c:scaling>
          <c:orientation val="minMax"/>
          <c:max val="3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529960804903105"/>
              <c:y val="0.087165499340206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147832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1178640385258"/>
          <c:y val="0.130223855736453"/>
          <c:w val="0.386862574444706"/>
          <c:h val="0.1337853346558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/>
              <a:t>Panel 3c: Core CPI Inflation</a:t>
            </a:r>
          </a:p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 Errors Over Different Periods</a:t>
            </a:r>
          </a:p>
        </c:rich>
      </c:tx>
      <c:layout>
        <c:manualLayout>
          <c:xMode val="edge"/>
          <c:yMode val="edge"/>
          <c:x val="0.152775549625943"/>
          <c:y val="0.0309143094683981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874104146545091"/>
          <c:y val="0.11495423791298"/>
          <c:w val="0.894146599658411"/>
          <c:h val="0.7381933702142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2&amp;4'!$G$71</c:f>
              <c:strCache>
                <c:ptCount val="1"/>
                <c:pt idx="0">
                  <c:v>Domestic Only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2&amp;4'!$A$73:$A$80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2&amp;4'!$G$73:$G$80</c:f>
              <c:numCache>
                <c:formatCode>0.00</c:formatCode>
                <c:ptCount val="8"/>
                <c:pt idx="0">
                  <c:v>0.623665782489947</c:v>
                </c:pt>
                <c:pt idx="2">
                  <c:v>0.590557978433721</c:v>
                </c:pt>
                <c:pt idx="3">
                  <c:v>0.63809738938625</c:v>
                </c:pt>
                <c:pt idx="5">
                  <c:v>0.68694132938981</c:v>
                </c:pt>
                <c:pt idx="6">
                  <c:v>0.683175754547119</c:v>
                </c:pt>
                <c:pt idx="7">
                  <c:v>0.562563083388589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4F-4AFA-9370-14DCA289CC46}"/>
            </c:ext>
          </c:extLst>
        </c:ser>
        <c:ser>
          <c:idx val="1"/>
          <c:order val="1"/>
          <c:tx>
            <c:strRef>
              <c:f>'Figure 2&amp;4'!$H$71</c:f>
              <c:strCache>
                <c:ptCount val="1"/>
                <c:pt idx="0">
                  <c:v>Domestic + Import Prices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bg2"/>
              </a:solidFill>
            </a:ln>
            <a:effectLst/>
            <a:sp3d>
              <a:contourClr>
                <a:schemeClr val="bg2"/>
              </a:contourClr>
            </a:sp3d>
          </c:spPr>
          <c:invertIfNegative val="0"/>
          <c:cat>
            <c:strRef>
              <c:f>'Figure 2&amp;4'!$A$73:$A$80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2&amp;4'!$H$73:$H$80</c:f>
              <c:numCache>
                <c:formatCode>0.00</c:formatCode>
                <c:ptCount val="8"/>
                <c:pt idx="0">
                  <c:v>0.616041091935975</c:v>
                </c:pt>
                <c:pt idx="2">
                  <c:v>0.602590070051305</c:v>
                </c:pt>
                <c:pt idx="3">
                  <c:v>0.621904357885703</c:v>
                </c:pt>
                <c:pt idx="5">
                  <c:v>0.685158248990774</c:v>
                </c:pt>
                <c:pt idx="6">
                  <c:v>0.663070744276047</c:v>
                </c:pt>
                <c:pt idx="7">
                  <c:v>0.537272307005796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F-4AFA-9370-14DCA289CC46}"/>
            </c:ext>
          </c:extLst>
        </c:ser>
        <c:ser>
          <c:idx val="2"/>
          <c:order val="2"/>
          <c:tx>
            <c:strRef>
              <c:f>'Figure 2&amp;4'!$I$71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2&amp;4'!$A$73:$A$80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2&amp;4'!$I$73:$I$80</c:f>
              <c:numCache>
                <c:formatCode>0.00</c:formatCode>
                <c:ptCount val="8"/>
                <c:pt idx="0">
                  <c:v>0.5754766341831</c:v>
                </c:pt>
                <c:pt idx="2">
                  <c:v>0.606814563274383</c:v>
                </c:pt>
                <c:pt idx="3">
                  <c:v>0.561816511245874</c:v>
                </c:pt>
                <c:pt idx="5">
                  <c:v>0.573492959141731</c:v>
                </c:pt>
                <c:pt idx="6">
                  <c:v>0.598743736743927</c:v>
                </c:pt>
                <c:pt idx="7">
                  <c:v>0.533326279033314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4F-4AFA-9370-14DCA289C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1206776"/>
        <c:axId val="2121210472"/>
        <c:axId val="0"/>
      </c:bar3DChart>
      <c:catAx>
        <c:axId val="212120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210472"/>
        <c:crosses val="autoZero"/>
        <c:auto val="1"/>
        <c:lblAlgn val="ctr"/>
        <c:lblOffset val="100"/>
        <c:noMultiLvlLbl val="0"/>
      </c:catAx>
      <c:valAx>
        <c:axId val="2121210472"/>
        <c:scaling>
          <c:orientation val="minMax"/>
          <c:max val="2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698374449555552"/>
              <c:y val="0.114417827307522"/>
            </c:manualLayout>
          </c:layout>
          <c:overlay val="0"/>
          <c:spPr>
            <a:solidFill>
              <a:schemeClr val="bg1"/>
            </a:solidFill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120677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2580052493438"/>
          <c:y val="0.246499070428696"/>
          <c:w val="0.424988404515964"/>
          <c:h val="0.1693252691058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u="sng"/>
              <a:t>Panel 3d: Wage Growth</a:t>
            </a:r>
          </a:p>
          <a:p>
            <a:pPr algn="l"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 Errors Over Different Periods</a:t>
            </a:r>
          </a:p>
        </c:rich>
      </c:tx>
      <c:layout>
        <c:manualLayout>
          <c:xMode val="edge"/>
          <c:yMode val="edge"/>
          <c:x val="0.136101797838313"/>
          <c:y val="0.0314869505296526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768014313360418"/>
          <c:y val="0.114542829679439"/>
          <c:w val="0.902301123952849"/>
          <c:h val="0.7634666643178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2&amp;4'!$K$71</c:f>
              <c:strCache>
                <c:ptCount val="1"/>
                <c:pt idx="0">
                  <c:v>Domestic Only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2&amp;4'!$A$73:$A$80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2&amp;4'!$K$73:$K$80</c:f>
              <c:numCache>
                <c:formatCode>0.00</c:formatCode>
                <c:ptCount val="8"/>
                <c:pt idx="0">
                  <c:v>1.372213754270758</c:v>
                </c:pt>
                <c:pt idx="2">
                  <c:v>1.711723902646233</c:v>
                </c:pt>
                <c:pt idx="3">
                  <c:v>1.22422215113273</c:v>
                </c:pt>
                <c:pt idx="5">
                  <c:v>1.406027227640152</c:v>
                </c:pt>
                <c:pt idx="6">
                  <c:v>1.241735470294952</c:v>
                </c:pt>
                <c:pt idx="7">
                  <c:v>1.217554059895602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6F-4EF1-B762-FBE1E3440A62}"/>
            </c:ext>
          </c:extLst>
        </c:ser>
        <c:ser>
          <c:idx val="2"/>
          <c:order val="1"/>
          <c:tx>
            <c:strRef>
              <c:f>'Figure 2&amp;4'!$L$71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2&amp;4'!$A$73:$A$80</c:f>
              <c:strCache>
                <c:ptCount val="8"/>
                <c:pt idx="0">
                  <c:v>Full Period</c:v>
                </c:pt>
                <c:pt idx="2">
                  <c:v>Pre-Crisis</c:v>
                </c:pt>
                <c:pt idx="3">
                  <c:v>2008-17</c:v>
                </c:pt>
                <c:pt idx="5">
                  <c:v>2008-10</c:v>
                </c:pt>
                <c:pt idx="6">
                  <c:v>2011-14</c:v>
                </c:pt>
                <c:pt idx="7">
                  <c:v>2015-17</c:v>
                </c:pt>
              </c:strCache>
            </c:strRef>
          </c:cat>
          <c:val>
            <c:numRef>
              <c:f>'Figure 2&amp;4'!$L$73:$L$80</c:f>
              <c:numCache>
                <c:formatCode>0.00</c:formatCode>
                <c:ptCount val="8"/>
                <c:pt idx="0">
                  <c:v>1.313196365322385</c:v>
                </c:pt>
                <c:pt idx="2">
                  <c:v>1.741511362440446</c:v>
                </c:pt>
                <c:pt idx="3">
                  <c:v>1.126494956322205</c:v>
                </c:pt>
                <c:pt idx="5">
                  <c:v>1.242617927491665</c:v>
                </c:pt>
                <c:pt idx="6">
                  <c:v>1.113318045934041</c:v>
                </c:pt>
                <c:pt idx="7">
                  <c:v>1.224134244702079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6F-4EF1-B762-FBE1E3440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0946296"/>
        <c:axId val="2130995688"/>
        <c:axId val="0"/>
      </c:bar3DChart>
      <c:catAx>
        <c:axId val="2130946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95688"/>
        <c:crosses val="autoZero"/>
        <c:auto val="1"/>
        <c:lblAlgn val="ctr"/>
        <c:lblOffset val="100"/>
        <c:noMultiLvlLbl val="0"/>
      </c:catAx>
      <c:valAx>
        <c:axId val="2130995688"/>
        <c:scaling>
          <c:orientation val="minMax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581922572178478"/>
              <c:y val="0.1190340660542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4629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6399168853893"/>
          <c:y val="0.0804254155730534"/>
          <c:w val="0.293766824791068"/>
          <c:h val="0.143524771669951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</a:t>
            </a:r>
            <a:r>
              <a:rPr lang="en-US" b="1" baseline="0"/>
              <a:t> Errors </a:t>
            </a:r>
          </a:p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by Quarter</a:t>
            </a:r>
            <a:endParaRPr lang="en-US" b="1"/>
          </a:p>
        </c:rich>
      </c:tx>
      <c:layout>
        <c:manualLayout>
          <c:xMode val="edge"/>
          <c:yMode val="edge"/>
          <c:x val="0.115985020966693"/>
          <c:y val="0.1904271044594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86965131813515"/>
          <c:y val="0.0638606051748847"/>
          <c:w val="0.876370993723984"/>
          <c:h val="0.809787779240502"/>
        </c:manualLayout>
      </c:layout>
      <c:lineChart>
        <c:grouping val="standard"/>
        <c:varyColors val="0"/>
        <c:ser>
          <c:idx val="0"/>
          <c:order val="0"/>
          <c:tx>
            <c:strRef>
              <c:f>'Figure 2&amp;4'!$E$71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2&amp;4'!$D$104:$D$159</c:f>
              <c:numCache>
                <c:formatCode>m/d/yy;@</c:formatCode>
                <c:ptCount val="56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</c:numCache>
            </c:numRef>
          </c:cat>
          <c:val>
            <c:numRef>
              <c:f>'Figure 2&amp;4'!$G$104:$G$159</c:f>
              <c:numCache>
                <c:formatCode>0.000</c:formatCode>
                <c:ptCount val="56"/>
                <c:pt idx="0">
                  <c:v>0.387757807970047</c:v>
                </c:pt>
                <c:pt idx="1">
                  <c:v>0.723805844783783</c:v>
                </c:pt>
                <c:pt idx="2">
                  <c:v>0.827875435352325</c:v>
                </c:pt>
                <c:pt idx="3">
                  <c:v>1.117843151092529</c:v>
                </c:pt>
                <c:pt idx="4">
                  <c:v>0.857025980949402</c:v>
                </c:pt>
                <c:pt idx="5">
                  <c:v>0.842970371246338</c:v>
                </c:pt>
                <c:pt idx="6">
                  <c:v>0.702404260635376</c:v>
                </c:pt>
                <c:pt idx="7">
                  <c:v>0.662689983844757</c:v>
                </c:pt>
                <c:pt idx="8">
                  <c:v>0.779244065284729</c:v>
                </c:pt>
                <c:pt idx="9">
                  <c:v>0.396439224481583</c:v>
                </c:pt>
                <c:pt idx="10">
                  <c:v>0.702237665653229</c:v>
                </c:pt>
                <c:pt idx="11">
                  <c:v>0.916344046592712</c:v>
                </c:pt>
                <c:pt idx="12">
                  <c:v>0.96816486120224</c:v>
                </c:pt>
                <c:pt idx="13">
                  <c:v>0.868304491043091</c:v>
                </c:pt>
                <c:pt idx="14">
                  <c:v>0.829270005226135</c:v>
                </c:pt>
                <c:pt idx="15">
                  <c:v>0.651846945285797</c:v>
                </c:pt>
                <c:pt idx="16">
                  <c:v>1.739435911178589</c:v>
                </c:pt>
                <c:pt idx="17">
                  <c:v>1.014174580574036</c:v>
                </c:pt>
                <c:pt idx="18">
                  <c:v>0.521863758563995</c:v>
                </c:pt>
                <c:pt idx="19">
                  <c:v>1.00650429725647</c:v>
                </c:pt>
                <c:pt idx="20">
                  <c:v>0.924563884735107</c:v>
                </c:pt>
                <c:pt idx="21">
                  <c:v>0.700204014778137</c:v>
                </c:pt>
                <c:pt idx="22">
                  <c:v>1.617463231086731</c:v>
                </c:pt>
                <c:pt idx="23">
                  <c:v>0.78532350063324</c:v>
                </c:pt>
                <c:pt idx="24">
                  <c:v>0.647708475589752</c:v>
                </c:pt>
                <c:pt idx="25">
                  <c:v>0.869499146938324</c:v>
                </c:pt>
                <c:pt idx="26">
                  <c:v>0.943894028663635</c:v>
                </c:pt>
                <c:pt idx="27">
                  <c:v>0.874411106109619</c:v>
                </c:pt>
                <c:pt idx="28">
                  <c:v>0.614177703857422</c:v>
                </c:pt>
                <c:pt idx="29">
                  <c:v>0.976088523864746</c:v>
                </c:pt>
                <c:pt idx="30">
                  <c:v>0.561837494373322</c:v>
                </c:pt>
                <c:pt idx="31">
                  <c:v>0.863452255725861</c:v>
                </c:pt>
                <c:pt idx="32">
                  <c:v>0.946699857711792</c:v>
                </c:pt>
                <c:pt idx="33">
                  <c:v>0.779872357845306</c:v>
                </c:pt>
                <c:pt idx="34">
                  <c:v>0.679445564746857</c:v>
                </c:pt>
                <c:pt idx="35">
                  <c:v>0.97946971654892</c:v>
                </c:pt>
                <c:pt idx="36">
                  <c:v>0.791975975036621</c:v>
                </c:pt>
                <c:pt idx="37">
                  <c:v>0.861203968524933</c:v>
                </c:pt>
                <c:pt idx="38">
                  <c:v>0.945164263248444</c:v>
                </c:pt>
                <c:pt idx="39">
                  <c:v>0.595420837402344</c:v>
                </c:pt>
                <c:pt idx="40">
                  <c:v>0.693805336952209</c:v>
                </c:pt>
                <c:pt idx="41">
                  <c:v>0.517834067344666</c:v>
                </c:pt>
                <c:pt idx="42">
                  <c:v>0.948624074459076</c:v>
                </c:pt>
                <c:pt idx="43">
                  <c:v>0.571128785610199</c:v>
                </c:pt>
                <c:pt idx="44">
                  <c:v>0.349071025848389</c:v>
                </c:pt>
                <c:pt idx="45">
                  <c:v>0.22470635175705</c:v>
                </c:pt>
                <c:pt idx="46">
                  <c:v>0.820557951927185</c:v>
                </c:pt>
                <c:pt idx="47">
                  <c:v>0.531069874763489</c:v>
                </c:pt>
                <c:pt idx="48">
                  <c:v>0.710858643054962</c:v>
                </c:pt>
                <c:pt idx="49">
                  <c:v>0.437351405620575</c:v>
                </c:pt>
                <c:pt idx="50">
                  <c:v>1.102264165878296</c:v>
                </c:pt>
                <c:pt idx="51">
                  <c:v>0.555574774742126</c:v>
                </c:pt>
                <c:pt idx="52">
                  <c:v>0.694376826286316</c:v>
                </c:pt>
                <c:pt idx="53">
                  <c:v>0.804137825965881</c:v>
                </c:pt>
                <c:pt idx="54">
                  <c:v>1.037267088890076</c:v>
                </c:pt>
                <c:pt idx="55">
                  <c:v>0.602729141712189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A1-439D-932E-E4EF3C962A18}"/>
            </c:ext>
          </c:extLst>
        </c:ser>
        <c:ser>
          <c:idx val="1"/>
          <c:order val="1"/>
          <c:tx>
            <c:strRef>
              <c:f>'Figure 2&amp;4'!$C$71</c:f>
              <c:strCache>
                <c:ptCount val="1"/>
                <c:pt idx="0">
                  <c:v>Domestic Only</c:v>
                </c:pt>
              </c:strCache>
            </c:strRef>
          </c:tx>
          <c:spPr>
            <a:ln w="25400" cap="rnd" cmpd="dbl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2&amp;4'!$D$104:$D$159</c:f>
              <c:numCache>
                <c:formatCode>m/d/yy;@</c:formatCode>
                <c:ptCount val="56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</c:numCache>
            </c:numRef>
          </c:cat>
          <c:val>
            <c:numRef>
              <c:f>'Figure 2&amp;4'!$K$104:$K$159</c:f>
              <c:numCache>
                <c:formatCode>0.000</c:formatCode>
                <c:ptCount val="56"/>
                <c:pt idx="0">
                  <c:v>0.882652163505554</c:v>
                </c:pt>
                <c:pt idx="1">
                  <c:v>0.716932117938995</c:v>
                </c:pt>
                <c:pt idx="2">
                  <c:v>0.77101194858551</c:v>
                </c:pt>
                <c:pt idx="3">
                  <c:v>1.196033239364624</c:v>
                </c:pt>
                <c:pt idx="4">
                  <c:v>0.858984172344208</c:v>
                </c:pt>
                <c:pt idx="5">
                  <c:v>0.637958407402038</c:v>
                </c:pt>
                <c:pt idx="6">
                  <c:v>0.814565896987915</c:v>
                </c:pt>
                <c:pt idx="7">
                  <c:v>0.760607063770294</c:v>
                </c:pt>
                <c:pt idx="8">
                  <c:v>0.528126358985901</c:v>
                </c:pt>
                <c:pt idx="9">
                  <c:v>0.479678958654404</c:v>
                </c:pt>
                <c:pt idx="10">
                  <c:v>0.927085101604462</c:v>
                </c:pt>
                <c:pt idx="11">
                  <c:v>0.589618325233459</c:v>
                </c:pt>
                <c:pt idx="12">
                  <c:v>1.315688252449036</c:v>
                </c:pt>
                <c:pt idx="13">
                  <c:v>0.695519983768463</c:v>
                </c:pt>
                <c:pt idx="14">
                  <c:v>0.902558386325836</c:v>
                </c:pt>
                <c:pt idx="15">
                  <c:v>0.710577189922333</c:v>
                </c:pt>
                <c:pt idx="16">
                  <c:v>2.486278057098389</c:v>
                </c:pt>
                <c:pt idx="17">
                  <c:v>1.226224541664124</c:v>
                </c:pt>
                <c:pt idx="18">
                  <c:v>0.536240220069885</c:v>
                </c:pt>
                <c:pt idx="19">
                  <c:v>0.997680127620697</c:v>
                </c:pt>
                <c:pt idx="20">
                  <c:v>2.848499536514282</c:v>
                </c:pt>
                <c:pt idx="21">
                  <c:v>2.343950986862183</c:v>
                </c:pt>
                <c:pt idx="22">
                  <c:v>2.107172966003418</c:v>
                </c:pt>
                <c:pt idx="23">
                  <c:v>1.044993996620178</c:v>
                </c:pt>
                <c:pt idx="24">
                  <c:v>0.991458654403686</c:v>
                </c:pt>
                <c:pt idx="25">
                  <c:v>0.705301225185394</c:v>
                </c:pt>
                <c:pt idx="26">
                  <c:v>1.232975006103516</c:v>
                </c:pt>
                <c:pt idx="27">
                  <c:v>0.851892173290253</c:v>
                </c:pt>
                <c:pt idx="28">
                  <c:v>1.075674891471863</c:v>
                </c:pt>
                <c:pt idx="29">
                  <c:v>1.784311532974243</c:v>
                </c:pt>
                <c:pt idx="30">
                  <c:v>0.708737373352051</c:v>
                </c:pt>
                <c:pt idx="31">
                  <c:v>1.264597177505493</c:v>
                </c:pt>
                <c:pt idx="32">
                  <c:v>0.978828191757202</c:v>
                </c:pt>
                <c:pt idx="33">
                  <c:v>0.811880230903625</c:v>
                </c:pt>
                <c:pt idx="34">
                  <c:v>1.000524878501892</c:v>
                </c:pt>
                <c:pt idx="35">
                  <c:v>1.165682315826416</c:v>
                </c:pt>
                <c:pt idx="36">
                  <c:v>1.018272995948791</c:v>
                </c:pt>
                <c:pt idx="37">
                  <c:v>1.082195997238159</c:v>
                </c:pt>
                <c:pt idx="38">
                  <c:v>1.673967838287353</c:v>
                </c:pt>
                <c:pt idx="39">
                  <c:v>0.633975863456726</c:v>
                </c:pt>
                <c:pt idx="40">
                  <c:v>1.301869869232178</c:v>
                </c:pt>
                <c:pt idx="41">
                  <c:v>1.018523454666138</c:v>
                </c:pt>
                <c:pt idx="42">
                  <c:v>1.069076895713806</c:v>
                </c:pt>
                <c:pt idx="43">
                  <c:v>1.175498485565186</c:v>
                </c:pt>
                <c:pt idx="44">
                  <c:v>1.379797458648682</c:v>
                </c:pt>
                <c:pt idx="45">
                  <c:v>1.209174752235413</c:v>
                </c:pt>
                <c:pt idx="46">
                  <c:v>0.719168543815613</c:v>
                </c:pt>
                <c:pt idx="47">
                  <c:v>0.780051529407501</c:v>
                </c:pt>
                <c:pt idx="48">
                  <c:v>0.878484189510345</c:v>
                </c:pt>
                <c:pt idx="49">
                  <c:v>0.874187588691711</c:v>
                </c:pt>
                <c:pt idx="50">
                  <c:v>0.373898357152939</c:v>
                </c:pt>
                <c:pt idx="51">
                  <c:v>0.456663310527801</c:v>
                </c:pt>
                <c:pt idx="52">
                  <c:v>0.918124198913574</c:v>
                </c:pt>
                <c:pt idx="53">
                  <c:v>1.333160758018494</c:v>
                </c:pt>
                <c:pt idx="54">
                  <c:v>1.191758632659912</c:v>
                </c:pt>
                <c:pt idx="55">
                  <c:v>0.499130815267563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A1-439D-932E-E4EF3C962A18}"/>
            </c:ext>
          </c:extLst>
        </c:ser>
        <c:ser>
          <c:idx val="2"/>
          <c:order val="2"/>
          <c:tx>
            <c:strRef>
              <c:f>'Figure 2&amp;4'!$N$71</c:f>
              <c:strCache>
                <c:ptCount val="1"/>
                <c:pt idx="0">
                  <c:v>Domestic + Commodities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2&amp;4'!$D$104:$D$159</c:f>
              <c:numCache>
                <c:formatCode>m/d/yy;@</c:formatCode>
                <c:ptCount val="56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</c:numCache>
            </c:numRef>
          </c:cat>
          <c:val>
            <c:numRef>
              <c:f>'Figure 2&amp;4'!$Y$104:$Y$159</c:f>
              <c:numCache>
                <c:formatCode>0.000</c:formatCode>
                <c:ptCount val="56"/>
                <c:pt idx="0">
                  <c:v>0.813377678394318</c:v>
                </c:pt>
                <c:pt idx="1">
                  <c:v>0.899905920028686</c:v>
                </c:pt>
                <c:pt idx="2">
                  <c:v>0.677288830280304</c:v>
                </c:pt>
                <c:pt idx="3">
                  <c:v>1.013501763343811</c:v>
                </c:pt>
                <c:pt idx="4">
                  <c:v>0.821062922477722</c:v>
                </c:pt>
                <c:pt idx="5">
                  <c:v>0.742798864841461</c:v>
                </c:pt>
                <c:pt idx="6">
                  <c:v>0.898479223251343</c:v>
                </c:pt>
                <c:pt idx="7">
                  <c:v>0.891947686672211</c:v>
                </c:pt>
                <c:pt idx="8">
                  <c:v>0.642456531524658</c:v>
                </c:pt>
                <c:pt idx="9">
                  <c:v>0.744523823261261</c:v>
                </c:pt>
                <c:pt idx="10">
                  <c:v>0.661592125892639</c:v>
                </c:pt>
                <c:pt idx="11">
                  <c:v>1.013187885284424</c:v>
                </c:pt>
                <c:pt idx="12">
                  <c:v>1.589884519577026</c:v>
                </c:pt>
                <c:pt idx="13">
                  <c:v>0.951138556003571</c:v>
                </c:pt>
                <c:pt idx="14">
                  <c:v>0.862903118133545</c:v>
                </c:pt>
                <c:pt idx="15">
                  <c:v>1.052604198455811</c:v>
                </c:pt>
                <c:pt idx="16">
                  <c:v>2.304950714111328</c:v>
                </c:pt>
                <c:pt idx="17">
                  <c:v>1.503274440765381</c:v>
                </c:pt>
                <c:pt idx="18">
                  <c:v>0.730559647083282</c:v>
                </c:pt>
                <c:pt idx="19">
                  <c:v>1.088188648223877</c:v>
                </c:pt>
                <c:pt idx="20">
                  <c:v>2.998341798782348</c:v>
                </c:pt>
                <c:pt idx="21">
                  <c:v>1.039601564407349</c:v>
                </c:pt>
                <c:pt idx="22">
                  <c:v>1.59486973285675</c:v>
                </c:pt>
                <c:pt idx="23">
                  <c:v>1.141671419143677</c:v>
                </c:pt>
                <c:pt idx="24">
                  <c:v>0.64252382516861</c:v>
                </c:pt>
                <c:pt idx="25">
                  <c:v>0.774279356002808</c:v>
                </c:pt>
                <c:pt idx="26">
                  <c:v>1.019706010818481</c:v>
                </c:pt>
                <c:pt idx="27">
                  <c:v>0.888801217079163</c:v>
                </c:pt>
                <c:pt idx="28">
                  <c:v>0.974588394165039</c:v>
                </c:pt>
                <c:pt idx="29">
                  <c:v>0.901785373687744</c:v>
                </c:pt>
                <c:pt idx="30">
                  <c:v>0.712355017662048</c:v>
                </c:pt>
                <c:pt idx="31">
                  <c:v>0.764952540397644</c:v>
                </c:pt>
                <c:pt idx="32">
                  <c:v>1.06792950630188</c:v>
                </c:pt>
                <c:pt idx="33">
                  <c:v>1.310645580291748</c:v>
                </c:pt>
                <c:pt idx="34">
                  <c:v>1.080705642700195</c:v>
                </c:pt>
                <c:pt idx="35">
                  <c:v>0.894080400466919</c:v>
                </c:pt>
                <c:pt idx="36">
                  <c:v>0.87633466720581</c:v>
                </c:pt>
                <c:pt idx="37">
                  <c:v>1.049631595611572</c:v>
                </c:pt>
                <c:pt idx="38">
                  <c:v>1.334139227867126</c:v>
                </c:pt>
                <c:pt idx="39">
                  <c:v>0.61981987953186</c:v>
                </c:pt>
                <c:pt idx="40">
                  <c:v>0.740013480186462</c:v>
                </c:pt>
                <c:pt idx="41">
                  <c:v>0.806600570678711</c:v>
                </c:pt>
                <c:pt idx="42">
                  <c:v>0.814219892024994</c:v>
                </c:pt>
                <c:pt idx="43">
                  <c:v>0.700111567974091</c:v>
                </c:pt>
                <c:pt idx="44">
                  <c:v>0.789138793945312</c:v>
                </c:pt>
                <c:pt idx="45">
                  <c:v>0.661300301551819</c:v>
                </c:pt>
                <c:pt idx="46">
                  <c:v>1.000529766082764</c:v>
                </c:pt>
                <c:pt idx="47">
                  <c:v>0.710835099220276</c:v>
                </c:pt>
                <c:pt idx="48">
                  <c:v>0.55147123336792</c:v>
                </c:pt>
                <c:pt idx="49">
                  <c:v>0.525073051452637</c:v>
                </c:pt>
                <c:pt idx="50">
                  <c:v>0.356891065835953</c:v>
                </c:pt>
                <c:pt idx="51">
                  <c:v>0.643778324127197</c:v>
                </c:pt>
                <c:pt idx="52">
                  <c:v>1.083931684494019</c:v>
                </c:pt>
                <c:pt idx="53">
                  <c:v>1.330497026443481</c:v>
                </c:pt>
                <c:pt idx="54">
                  <c:v>1.468482494354248</c:v>
                </c:pt>
                <c:pt idx="55">
                  <c:v>0.51255202293396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8A1-439D-932E-E4EF3C962A18}"/>
            </c:ext>
          </c:extLst>
        </c:ser>
        <c:ser>
          <c:idx val="3"/>
          <c:order val="3"/>
          <c:tx>
            <c:strRef>
              <c:f>'Figure 2&amp;4'!$O$71</c:f>
              <c:strCache>
                <c:ptCount val="1"/>
                <c:pt idx="0">
                  <c:v>Domestic + Global except Commodities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'Figure 2&amp;4'!$D$104:$D$159</c:f>
              <c:numCache>
                <c:formatCode>m/d/yy;@</c:formatCode>
                <c:ptCount val="56"/>
                <c:pt idx="0">
                  <c:v>37895.0</c:v>
                </c:pt>
                <c:pt idx="1">
                  <c:v>37987.0</c:v>
                </c:pt>
                <c:pt idx="2">
                  <c:v>38078.0</c:v>
                </c:pt>
                <c:pt idx="3">
                  <c:v>38169.0</c:v>
                </c:pt>
                <c:pt idx="4">
                  <c:v>38261.0</c:v>
                </c:pt>
                <c:pt idx="5">
                  <c:v>38353.0</c:v>
                </c:pt>
                <c:pt idx="6">
                  <c:v>38443.0</c:v>
                </c:pt>
                <c:pt idx="7">
                  <c:v>38534.0</c:v>
                </c:pt>
                <c:pt idx="8">
                  <c:v>38626.0</c:v>
                </c:pt>
                <c:pt idx="9">
                  <c:v>38718.0</c:v>
                </c:pt>
                <c:pt idx="10">
                  <c:v>38808.0</c:v>
                </c:pt>
                <c:pt idx="11">
                  <c:v>38899.0</c:v>
                </c:pt>
                <c:pt idx="12">
                  <c:v>38991.0</c:v>
                </c:pt>
                <c:pt idx="13">
                  <c:v>39083.0</c:v>
                </c:pt>
                <c:pt idx="14">
                  <c:v>39173.0</c:v>
                </c:pt>
                <c:pt idx="15">
                  <c:v>39264.0</c:v>
                </c:pt>
                <c:pt idx="16">
                  <c:v>39356.0</c:v>
                </c:pt>
                <c:pt idx="17">
                  <c:v>39448.0</c:v>
                </c:pt>
                <c:pt idx="18">
                  <c:v>39539.0</c:v>
                </c:pt>
                <c:pt idx="19">
                  <c:v>39630.0</c:v>
                </c:pt>
                <c:pt idx="20">
                  <c:v>39722.0</c:v>
                </c:pt>
                <c:pt idx="21">
                  <c:v>39814.0</c:v>
                </c:pt>
                <c:pt idx="22">
                  <c:v>39904.0</c:v>
                </c:pt>
                <c:pt idx="23">
                  <c:v>39995.0</c:v>
                </c:pt>
                <c:pt idx="24">
                  <c:v>40087.0</c:v>
                </c:pt>
                <c:pt idx="25">
                  <c:v>40179.0</c:v>
                </c:pt>
                <c:pt idx="26">
                  <c:v>40269.0</c:v>
                </c:pt>
                <c:pt idx="27">
                  <c:v>40360.0</c:v>
                </c:pt>
                <c:pt idx="28">
                  <c:v>40452.0</c:v>
                </c:pt>
                <c:pt idx="29">
                  <c:v>40544.0</c:v>
                </c:pt>
                <c:pt idx="30">
                  <c:v>40634.0</c:v>
                </c:pt>
                <c:pt idx="31">
                  <c:v>40725.0</c:v>
                </c:pt>
                <c:pt idx="32">
                  <c:v>40817.0</c:v>
                </c:pt>
                <c:pt idx="33">
                  <c:v>40909.0</c:v>
                </c:pt>
                <c:pt idx="34">
                  <c:v>41000.0</c:v>
                </c:pt>
                <c:pt idx="35">
                  <c:v>41091.0</c:v>
                </c:pt>
                <c:pt idx="36">
                  <c:v>41183.0</c:v>
                </c:pt>
                <c:pt idx="37">
                  <c:v>41275.0</c:v>
                </c:pt>
                <c:pt idx="38">
                  <c:v>41365.0</c:v>
                </c:pt>
                <c:pt idx="39">
                  <c:v>41456.0</c:v>
                </c:pt>
                <c:pt idx="40">
                  <c:v>41548.0</c:v>
                </c:pt>
                <c:pt idx="41">
                  <c:v>41640.0</c:v>
                </c:pt>
                <c:pt idx="42">
                  <c:v>41730.0</c:v>
                </c:pt>
                <c:pt idx="43">
                  <c:v>41821.0</c:v>
                </c:pt>
                <c:pt idx="44">
                  <c:v>41913.0</c:v>
                </c:pt>
                <c:pt idx="45">
                  <c:v>42005.0</c:v>
                </c:pt>
                <c:pt idx="46">
                  <c:v>42095.0</c:v>
                </c:pt>
                <c:pt idx="47">
                  <c:v>42186.0</c:v>
                </c:pt>
                <c:pt idx="48">
                  <c:v>42278.0</c:v>
                </c:pt>
                <c:pt idx="49">
                  <c:v>42370.0</c:v>
                </c:pt>
                <c:pt idx="50">
                  <c:v>42461.0</c:v>
                </c:pt>
                <c:pt idx="51">
                  <c:v>42552.0</c:v>
                </c:pt>
                <c:pt idx="52">
                  <c:v>42644.0</c:v>
                </c:pt>
                <c:pt idx="53">
                  <c:v>42736.0</c:v>
                </c:pt>
                <c:pt idx="54">
                  <c:v>42826.0</c:v>
                </c:pt>
                <c:pt idx="55">
                  <c:v>42917.0</c:v>
                </c:pt>
              </c:numCache>
            </c:numRef>
          </c:cat>
          <c:val>
            <c:numRef>
              <c:f>'Figure 2&amp;4'!$AA$104:$AA$159</c:f>
              <c:numCache>
                <c:formatCode>0.000</c:formatCode>
                <c:ptCount val="56"/>
                <c:pt idx="0">
                  <c:v>0.757404088973999</c:v>
                </c:pt>
                <c:pt idx="1">
                  <c:v>0.832262992858887</c:v>
                </c:pt>
                <c:pt idx="2">
                  <c:v>0.715673446655273</c:v>
                </c:pt>
                <c:pt idx="3">
                  <c:v>1.003220915794373</c:v>
                </c:pt>
                <c:pt idx="4">
                  <c:v>0.895287573337555</c:v>
                </c:pt>
                <c:pt idx="5">
                  <c:v>0.80820631980896</c:v>
                </c:pt>
                <c:pt idx="6">
                  <c:v>0.846320867538452</c:v>
                </c:pt>
                <c:pt idx="7">
                  <c:v>0.834349870681763</c:v>
                </c:pt>
                <c:pt idx="8">
                  <c:v>0.816974401473999</c:v>
                </c:pt>
                <c:pt idx="9">
                  <c:v>0.778748989105225</c:v>
                </c:pt>
                <c:pt idx="10">
                  <c:v>0.716674208641052</c:v>
                </c:pt>
                <c:pt idx="11">
                  <c:v>0.918074429035187</c:v>
                </c:pt>
                <c:pt idx="12">
                  <c:v>1.361227512359619</c:v>
                </c:pt>
                <c:pt idx="13">
                  <c:v>0.923274219036102</c:v>
                </c:pt>
                <c:pt idx="14">
                  <c:v>0.876375198364258</c:v>
                </c:pt>
                <c:pt idx="15">
                  <c:v>0.77266526222229</c:v>
                </c:pt>
                <c:pt idx="16">
                  <c:v>1.589893460273743</c:v>
                </c:pt>
                <c:pt idx="17">
                  <c:v>1.373522281646728</c:v>
                </c:pt>
                <c:pt idx="18">
                  <c:v>0.636914312839508</c:v>
                </c:pt>
                <c:pt idx="19">
                  <c:v>1.237172365188599</c:v>
                </c:pt>
                <c:pt idx="20">
                  <c:v>1.264699935913086</c:v>
                </c:pt>
                <c:pt idx="21">
                  <c:v>1.239588737487793</c:v>
                </c:pt>
                <c:pt idx="22">
                  <c:v>1.59534764289856</c:v>
                </c:pt>
                <c:pt idx="23">
                  <c:v>1.00997519493103</c:v>
                </c:pt>
                <c:pt idx="24">
                  <c:v>0.840377807617187</c:v>
                </c:pt>
                <c:pt idx="25">
                  <c:v>0.964525103569031</c:v>
                </c:pt>
                <c:pt idx="26">
                  <c:v>0.90104603767395</c:v>
                </c:pt>
                <c:pt idx="27">
                  <c:v>1.016188263893127</c:v>
                </c:pt>
                <c:pt idx="28">
                  <c:v>0.690692067146301</c:v>
                </c:pt>
                <c:pt idx="29">
                  <c:v>1.265748620033264</c:v>
                </c:pt>
                <c:pt idx="30">
                  <c:v>0.762043833732605</c:v>
                </c:pt>
                <c:pt idx="31">
                  <c:v>0.768038511276245</c:v>
                </c:pt>
                <c:pt idx="32">
                  <c:v>0.885081827640533</c:v>
                </c:pt>
                <c:pt idx="33">
                  <c:v>0.815333962440491</c:v>
                </c:pt>
                <c:pt idx="34">
                  <c:v>0.701620578765869</c:v>
                </c:pt>
                <c:pt idx="35">
                  <c:v>0.872937798500061</c:v>
                </c:pt>
                <c:pt idx="36">
                  <c:v>0.765608429908752</c:v>
                </c:pt>
                <c:pt idx="37">
                  <c:v>1.054433465003967</c:v>
                </c:pt>
                <c:pt idx="38">
                  <c:v>0.737014710903168</c:v>
                </c:pt>
                <c:pt idx="39">
                  <c:v>0.53999125957489</c:v>
                </c:pt>
                <c:pt idx="40">
                  <c:v>0.715705871582031</c:v>
                </c:pt>
                <c:pt idx="41">
                  <c:v>0.526082456111908</c:v>
                </c:pt>
                <c:pt idx="42">
                  <c:v>0.658308148384094</c:v>
                </c:pt>
                <c:pt idx="43">
                  <c:v>0.453040242195129</c:v>
                </c:pt>
                <c:pt idx="44">
                  <c:v>0.422101557254791</c:v>
                </c:pt>
                <c:pt idx="45">
                  <c:v>0.243268132209778</c:v>
                </c:pt>
                <c:pt idx="46">
                  <c:v>0.655328392982483</c:v>
                </c:pt>
                <c:pt idx="47">
                  <c:v>0.612202227115631</c:v>
                </c:pt>
                <c:pt idx="48">
                  <c:v>0.991254866123199</c:v>
                </c:pt>
                <c:pt idx="49">
                  <c:v>0.722638428211212</c:v>
                </c:pt>
                <c:pt idx="50">
                  <c:v>1.058544158935547</c:v>
                </c:pt>
                <c:pt idx="51">
                  <c:v>0.539931654930115</c:v>
                </c:pt>
                <c:pt idx="52">
                  <c:v>0.820034444332123</c:v>
                </c:pt>
                <c:pt idx="53">
                  <c:v>1.004376530647278</c:v>
                </c:pt>
                <c:pt idx="54">
                  <c:v>1.070096969604492</c:v>
                </c:pt>
                <c:pt idx="55">
                  <c:v>0.636971056461334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8A1-439D-932E-E4EF3C962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074200"/>
        <c:axId val="2131077816"/>
      </c:lineChart>
      <c:catAx>
        <c:axId val="2131074200"/>
        <c:scaling>
          <c:orientation val="minMax"/>
        </c:scaling>
        <c:delete val="0"/>
        <c:axPos val="b"/>
        <c:numFmt formatCode="[$-409]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077816"/>
        <c:crosses val="autoZero"/>
        <c:auto val="0"/>
        <c:lblAlgn val="ctr"/>
        <c:lblOffset val="100"/>
        <c:tickLblSkip val="8"/>
        <c:tickMarkSkip val="4"/>
        <c:noMultiLvlLbl val="1"/>
      </c:catAx>
      <c:valAx>
        <c:axId val="2131077816"/>
        <c:scaling>
          <c:orientation val="minMax"/>
          <c:max val="3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579623782706376"/>
              <c:y val="0.030571538653938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074200"/>
        <c:crosses val="autoZero"/>
        <c:crossBetween val="between"/>
        <c:majorUnit val="1.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6820066067846"/>
          <c:y val="0.0556872263770897"/>
          <c:w val="0.461125215321898"/>
          <c:h val="0.34675412972390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Panel c:</a:t>
            </a:r>
          </a:p>
          <a:p>
            <a:pPr>
              <a:defRPr sz="126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Median Errors Over The Last Decade</a:t>
            </a:r>
          </a:p>
        </c:rich>
      </c:tx>
      <c:layout>
        <c:manualLayout>
          <c:xMode val="edge"/>
          <c:yMode val="edge"/>
          <c:x val="0.308385279965004"/>
          <c:y val="0.0160601546428318"/>
        </c:manualLayout>
      </c:layout>
      <c:overlay val="0"/>
      <c:spPr>
        <a:solidFill>
          <a:schemeClr val="bg1"/>
        </a:solidFill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85176071741"/>
          <c:y val="0.0849366044088016"/>
          <c:w val="0.697236712598425"/>
          <c:h val="0.8327415979564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'Figure 2&amp;4'!$C$71</c:f>
              <c:strCache>
                <c:ptCount val="1"/>
                <c:pt idx="0">
                  <c:v>Domestic Only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2&amp;4'!$A$78:$B$80</c:f>
              <c:strCache>
                <c:ptCount val="3"/>
                <c:pt idx="0">
                  <c:v>2008-10</c:v>
                </c:pt>
                <c:pt idx="1">
                  <c:v>2011-14</c:v>
                </c:pt>
                <c:pt idx="2">
                  <c:v>2015-17</c:v>
                </c:pt>
              </c:strCache>
            </c:strRef>
          </c:cat>
          <c:val>
            <c:numRef>
              <c:f>'Figure 2&amp;4'!$C$78:$C$80</c:f>
              <c:numCache>
                <c:formatCode>0.00</c:formatCode>
                <c:ptCount val="3"/>
                <c:pt idx="0">
                  <c:v>1.512027628719807</c:v>
                </c:pt>
                <c:pt idx="1">
                  <c:v>1.065921179453532</c:v>
                </c:pt>
                <c:pt idx="2">
                  <c:v>0.839436606927352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2&amp;4'!$C$72:$C$80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37-4521-9EAD-34257D318F5B}"/>
            </c:ext>
          </c:extLst>
        </c:ser>
        <c:ser>
          <c:idx val="1"/>
          <c:order val="1"/>
          <c:tx>
            <c:strRef>
              <c:f>'Figure 2&amp;4'!$D$71</c:f>
              <c:strCache>
                <c:ptCount val="1"/>
                <c:pt idx="0">
                  <c:v>Domestic + Import Prices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bg2"/>
              </a:solidFill>
            </a:ln>
            <a:effectLst/>
            <a:sp3d>
              <a:contourClr>
                <a:schemeClr val="bg2"/>
              </a:contourClr>
            </a:sp3d>
          </c:spPr>
          <c:invertIfNegative val="0"/>
          <c:cat>
            <c:strRef>
              <c:f>'Figure 2&amp;4'!$A$78:$B$80</c:f>
              <c:strCache>
                <c:ptCount val="3"/>
                <c:pt idx="0">
                  <c:v>2008-10</c:v>
                </c:pt>
                <c:pt idx="1">
                  <c:v>2011-14</c:v>
                </c:pt>
                <c:pt idx="2">
                  <c:v>2015-17</c:v>
                </c:pt>
              </c:strCache>
            </c:strRef>
          </c:cat>
          <c:val>
            <c:numRef>
              <c:f>'Figure 2&amp;4'!$D$78:$D$80</c:f>
              <c:numCache>
                <c:formatCode>0.00</c:formatCode>
                <c:ptCount val="3"/>
                <c:pt idx="0">
                  <c:v>1.487903125584125</c:v>
                </c:pt>
                <c:pt idx="1">
                  <c:v>1.038379947344462</c:v>
                </c:pt>
                <c:pt idx="2">
                  <c:v>0.721121089024977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2&amp;4'!$D$72:$D$80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437-4521-9EAD-34257D318F5B}"/>
            </c:ext>
          </c:extLst>
        </c:ser>
        <c:ser>
          <c:idx val="2"/>
          <c:order val="2"/>
          <c:tx>
            <c:strRef>
              <c:f>'Figure 2&amp;4'!$E$71</c:f>
              <c:strCache>
                <c:ptCount val="1"/>
                <c:pt idx="0">
                  <c:v>Global &amp; Domestic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cat>
            <c:strRef>
              <c:f>'Figure 2&amp;4'!$A$78:$B$80</c:f>
              <c:strCache>
                <c:ptCount val="3"/>
                <c:pt idx="0">
                  <c:v>2008-10</c:v>
                </c:pt>
                <c:pt idx="1">
                  <c:v>2011-14</c:v>
                </c:pt>
                <c:pt idx="2">
                  <c:v>2015-17</c:v>
                </c:pt>
              </c:strCache>
            </c:strRef>
          </c:cat>
          <c:val>
            <c:numRef>
              <c:f>'Figure 2&amp;4'!$E$78:$E$80</c:f>
              <c:numCache>
                <c:formatCode>0.00</c:formatCode>
                <c:ptCount val="3"/>
                <c:pt idx="0">
                  <c:v>0.902225717902184</c:v>
                </c:pt>
                <c:pt idx="1">
                  <c:v>0.81884085337321</c:v>
                </c:pt>
                <c:pt idx="2">
                  <c:v>0.683717640963468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'Figure 2&amp;4'!$E$72:$E$80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437-4521-9EAD-34257D318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1134440"/>
        <c:axId val="2131138136"/>
        <c:axId val="0"/>
      </c:bar3DChart>
      <c:catAx>
        <c:axId val="213113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138136"/>
        <c:crosses val="autoZero"/>
        <c:auto val="1"/>
        <c:lblAlgn val="ctr"/>
        <c:lblOffset val="100"/>
        <c:noMultiLvlLbl val="0"/>
      </c:catAx>
      <c:valAx>
        <c:axId val="2131138136"/>
        <c:scaling>
          <c:orientation val="minMax"/>
          <c:max val="1.5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</a:t>
                </a:r>
              </a:p>
            </c:rich>
          </c:tx>
          <c:layout>
            <c:manualLayout>
              <c:xMode val="edge"/>
              <c:yMode val="edge"/>
              <c:x val="0.0996806649168854"/>
              <c:y val="0.1058044264737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13444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09810804899388"/>
          <c:y val="0.155609645078149"/>
          <c:w val="0.442555508267265"/>
          <c:h val="0.169325269105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5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6" Type="http://schemas.openxmlformats.org/officeDocument/2006/relationships/chart" Target="../charts/chart8.xml"/><Relationship Id="rId7" Type="http://schemas.openxmlformats.org/officeDocument/2006/relationships/chart" Target="../charts/chart9.xml"/><Relationship Id="rId8" Type="http://schemas.openxmlformats.org/officeDocument/2006/relationships/chart" Target="../charts/chart10.xml"/><Relationship Id="rId9" Type="http://schemas.openxmlformats.org/officeDocument/2006/relationships/chart" Target="../charts/chart11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19051</xdr:colOff>
      <xdr:row>4</xdr:row>
      <xdr:rowOff>28574</xdr:rowOff>
    </xdr:from>
    <xdr:to>
      <xdr:col>14</xdr:col>
      <xdr:colOff>9525</xdr:colOff>
      <xdr:row>21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23813</xdr:colOff>
      <xdr:row>21</xdr:row>
      <xdr:rowOff>171450</xdr:rowOff>
    </xdr:from>
    <xdr:to>
      <xdr:col>13</xdr:col>
      <xdr:colOff>1004886</xdr:colOff>
      <xdr:row>38</xdr:row>
      <xdr:rowOff>152398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42863</xdr:colOff>
      <xdr:row>2</xdr:row>
      <xdr:rowOff>176215</xdr:rowOff>
    </xdr:from>
    <xdr:to>
      <xdr:col>7</xdr:col>
      <xdr:colOff>819150</xdr:colOff>
      <xdr:row>20</xdr:row>
      <xdr:rowOff>119065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</xdr:row>
      <xdr:rowOff>157163</xdr:rowOff>
    </xdr:from>
    <xdr:to>
      <xdr:col>14</xdr:col>
      <xdr:colOff>266700</xdr:colOff>
      <xdr:row>23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276223</xdr:colOff>
      <xdr:row>2</xdr:row>
      <xdr:rowOff>147638</xdr:rowOff>
    </xdr:from>
    <xdr:to>
      <xdr:col>18</xdr:col>
      <xdr:colOff>180973</xdr:colOff>
      <xdr:row>23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19051</xdr:colOff>
      <xdr:row>23</xdr:row>
      <xdr:rowOff>14286</xdr:rowOff>
    </xdr:from>
    <xdr:to>
      <xdr:col>14</xdr:col>
      <xdr:colOff>266701</xdr:colOff>
      <xdr:row>43</xdr:row>
      <xdr:rowOff>52386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276227</xdr:colOff>
      <xdr:row>23</xdr:row>
      <xdr:rowOff>4760</xdr:rowOff>
    </xdr:from>
    <xdr:to>
      <xdr:col>18</xdr:col>
      <xdr:colOff>180977</xdr:colOff>
      <xdr:row>43</xdr:row>
      <xdr:rowOff>42860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</xdr:row>
      <xdr:rowOff>0</xdr:rowOff>
    </xdr:from>
    <xdr:to>
      <xdr:col>29</xdr:col>
      <xdr:colOff>638175</xdr:colOff>
      <xdr:row>22</xdr:row>
      <xdr:rowOff>23813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14288</xdr:colOff>
      <xdr:row>20</xdr:row>
      <xdr:rowOff>114298</xdr:rowOff>
    </xdr:from>
    <xdr:to>
      <xdr:col>7</xdr:col>
      <xdr:colOff>819150</xdr:colOff>
      <xdr:row>38</xdr:row>
      <xdr:rowOff>57148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42861</xdr:colOff>
      <xdr:row>38</xdr:row>
      <xdr:rowOff>57148</xdr:rowOff>
    </xdr:from>
    <xdr:to>
      <xdr:col>7</xdr:col>
      <xdr:colOff>819148</xdr:colOff>
      <xdr:row>55</xdr:row>
      <xdr:rowOff>180973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42861</xdr:colOff>
      <xdr:row>20</xdr:row>
      <xdr:rowOff>119063</xdr:rowOff>
    </xdr:from>
    <xdr:to>
      <xdr:col>4</xdr:col>
      <xdr:colOff>14286</xdr:colOff>
      <xdr:row>38</xdr:row>
      <xdr:rowOff>61913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647699</xdr:colOff>
      <xdr:row>4</xdr:row>
      <xdr:rowOff>76200</xdr:rowOff>
    </xdr:from>
    <xdr:to>
      <xdr:col>7</xdr:col>
      <xdr:colOff>1028699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22</xdr:row>
      <xdr:rowOff>185737</xdr:rowOff>
    </xdr:from>
    <xdr:to>
      <xdr:col>7</xdr:col>
      <xdr:colOff>1095375</xdr:colOff>
      <xdr:row>37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ncipalComponents/Inflation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CResults/BaseResul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endResults/BaseResults_Tren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CResults/Predictions/GapResults_Aggreg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CResults/Predictions/GapResults_Wag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CResults/Predictions/GapResults_Extens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forbes/Dropbox%20(MIT)/Conferences&amp;%20talks/2019_10_Brooking_inflation/GlobalVars_ex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CResults/SensitivityTes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0.40247994661331177</v>
          </cell>
          <cell r="C2">
            <v>0.2093098908662796</v>
          </cell>
          <cell r="D2">
            <v>0.51578879356384277</v>
          </cell>
          <cell r="E2">
            <v>0.22509601712226868</v>
          </cell>
        </row>
        <row r="3">
          <cell r="B3">
            <v>43</v>
          </cell>
          <cell r="C3">
            <v>38</v>
          </cell>
          <cell r="D3">
            <v>35</v>
          </cell>
          <cell r="E3">
            <v>20</v>
          </cell>
        </row>
        <row r="4">
          <cell r="B4">
            <v>0.66745144128799438</v>
          </cell>
          <cell r="C4">
            <v>0.51090723276138306</v>
          </cell>
          <cell r="D4">
            <v>0.7601311206817627</v>
          </cell>
          <cell r="E4">
            <v>0.54063719511032104</v>
          </cell>
        </row>
        <row r="6">
          <cell r="B6">
            <v>0.44832572340965271</v>
          </cell>
          <cell r="C6">
            <v>0.26021158695220947</v>
          </cell>
          <cell r="D6">
            <v>0.56321287155151367</v>
          </cell>
          <cell r="E6">
            <v>0.22509601712226868</v>
          </cell>
        </row>
        <row r="8">
          <cell r="B8">
            <v>0.74032843112945557</v>
          </cell>
          <cell r="C8">
            <v>0.60571801662445068</v>
          </cell>
          <cell r="D8">
            <v>0.83756959438323975</v>
          </cell>
          <cell r="E8">
            <v>0.54063719511032104</v>
          </cell>
        </row>
        <row r="9">
          <cell r="B9">
            <v>20</v>
          </cell>
          <cell r="C9">
            <v>20</v>
          </cell>
          <cell r="D9">
            <v>19</v>
          </cell>
          <cell r="E9">
            <v>20</v>
          </cell>
        </row>
        <row r="24">
          <cell r="B24">
            <v>0.41141188144683838</v>
          </cell>
          <cell r="C24">
            <v>0.25065121054649353</v>
          </cell>
          <cell r="D24">
            <v>0.60477691888809204</v>
          </cell>
          <cell r="E24">
            <v>0.22732935845851898</v>
          </cell>
        </row>
        <row r="25">
          <cell r="B25">
            <v>31</v>
          </cell>
          <cell r="C25">
            <v>31</v>
          </cell>
          <cell r="D25">
            <v>29</v>
          </cell>
          <cell r="E25">
            <v>18</v>
          </cell>
        </row>
        <row r="26">
          <cell r="B26">
            <v>0.69092684984207153</v>
          </cell>
          <cell r="C26">
            <v>0.53219467401504517</v>
          </cell>
          <cell r="D26">
            <v>0.81534749269485474</v>
          </cell>
          <cell r="E26">
            <v>0.55321300029754639</v>
          </cell>
        </row>
        <row r="28">
          <cell r="B28">
            <v>0.27367874979972839</v>
          </cell>
          <cell r="C28">
            <v>0.43025171756744385</v>
          </cell>
          <cell r="D28">
            <v>0.63289958238601685</v>
          </cell>
        </row>
        <row r="30">
          <cell r="B30">
            <v>0.30337697267532349</v>
          </cell>
          <cell r="C30">
            <v>0.34251368045806885</v>
          </cell>
          <cell r="D30">
            <v>0.68987381458282471</v>
          </cell>
          <cell r="E30">
            <v>0.26780489087104797</v>
          </cell>
        </row>
        <row r="32">
          <cell r="B32">
            <v>0.33258244395256042</v>
          </cell>
          <cell r="C32">
            <v>0.26031076908111572</v>
          </cell>
          <cell r="D32">
            <v>0.56856840848922729</v>
          </cell>
          <cell r="E32">
            <v>0.21279130876064301</v>
          </cell>
        </row>
        <row r="34">
          <cell r="B34">
            <v>0.59474307298660278</v>
          </cell>
          <cell r="C34">
            <v>0.25080463290214539</v>
          </cell>
          <cell r="D34">
            <v>0.64280796051025391</v>
          </cell>
          <cell r="E34">
            <v>0.20400729775428772</v>
          </cell>
        </row>
        <row r="36">
          <cell r="B36">
            <v>0.51749807596206665</v>
          </cell>
          <cell r="C36">
            <v>0.18857696652412415</v>
          </cell>
          <cell r="D36">
            <v>0.57071369886398315</v>
          </cell>
          <cell r="E36">
            <v>0.1743546724319458</v>
          </cell>
        </row>
        <row r="38">
          <cell r="B38">
            <v>0.57020223140716553</v>
          </cell>
          <cell r="C38">
            <v>0.26088047027587891</v>
          </cell>
          <cell r="D38">
            <v>0.63787168264389038</v>
          </cell>
          <cell r="E38">
            <v>0.2875487208366394</v>
          </cell>
        </row>
        <row r="41">
          <cell r="B41">
            <v>0.25385358929634094</v>
          </cell>
          <cell r="C41">
            <v>0.23213109374046326</v>
          </cell>
          <cell r="D41">
            <v>0.39186778664588928</v>
          </cell>
        </row>
        <row r="42">
          <cell r="B42">
            <v>12</v>
          </cell>
          <cell r="C42">
            <v>7</v>
          </cell>
          <cell r="D42">
            <v>6</v>
          </cell>
        </row>
        <row r="43">
          <cell r="B43">
            <v>0.75527900457382202</v>
          </cell>
          <cell r="C43">
            <v>0.85379683971405029</v>
          </cell>
          <cell r="D43">
            <v>0.95744138956069946</v>
          </cell>
        </row>
        <row r="61">
          <cell r="B61" t="str">
            <v>WOil_qoq_stdev</v>
          </cell>
          <cell r="C61" t="str">
            <v>WComXEn_qoq_stdev</v>
          </cell>
          <cell r="D61" t="str">
            <v>WComm_qoq_stdev</v>
          </cell>
        </row>
        <row r="62">
          <cell r="B62">
            <v>19.645442962646484</v>
          </cell>
          <cell r="C62">
            <v>2.9574544429779053</v>
          </cell>
          <cell r="D62">
            <v>3.9958574771881104</v>
          </cell>
        </row>
        <row r="63">
          <cell r="B63">
            <v>14.878909111022949</v>
          </cell>
          <cell r="C63">
            <v>3.2638366222381592</v>
          </cell>
          <cell r="D63">
            <v>5.5332660675048828</v>
          </cell>
        </row>
        <row r="64">
          <cell r="B64">
            <v>11.678714752197266</v>
          </cell>
          <cell r="C64">
            <v>3.9333193302154541</v>
          </cell>
          <cell r="D64">
            <v>6.3308453559875488</v>
          </cell>
        </row>
        <row r="65">
          <cell r="B65">
            <v>18.559341430664062</v>
          </cell>
          <cell r="C65">
            <v>8.2967500686645508</v>
          </cell>
          <cell r="D65">
            <v>13.049839019775391</v>
          </cell>
        </row>
        <row r="66">
          <cell r="B66">
            <v>9.5979518890380859</v>
          </cell>
          <cell r="C66">
            <v>5.7189211845397949</v>
          </cell>
          <cell r="D66">
            <v>6.869349479675293</v>
          </cell>
        </row>
        <row r="67">
          <cell r="B67">
            <v>18.795568466186523</v>
          </cell>
          <cell r="C67">
            <v>4.3979983329772949</v>
          </cell>
          <cell r="D67">
            <v>10.087828636169434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ll_Sample_Both"/>
      <sheetName val="Full_Pre_Crisis"/>
      <sheetName val="Full_Post_Crisis"/>
      <sheetName val="LimSample_Both"/>
      <sheetName val="LimSample_Pre"/>
      <sheetName val="LimSample_Post"/>
      <sheetName val="Wages_Full"/>
      <sheetName val="Wages_Pre"/>
      <sheetName val="Wages_Post"/>
    </sheetNames>
    <sheetDataSet>
      <sheetData sheetId="0">
        <row r="4">
          <cell r="B4">
            <v>0.68478720000000004</v>
          </cell>
          <cell r="C4">
            <v>0.1049982</v>
          </cell>
          <cell r="E4">
            <v>0</v>
          </cell>
          <cell r="J4">
            <v>0.50093430000000005</v>
          </cell>
          <cell r="K4">
            <v>5.3608900000000001E-2</v>
          </cell>
          <cell r="M4">
            <v>0</v>
          </cell>
        </row>
        <row r="5">
          <cell r="B5">
            <v>0.5992497</v>
          </cell>
          <cell r="C5">
            <v>4.1253400000000003E-2</v>
          </cell>
          <cell r="E5">
            <v>0</v>
          </cell>
          <cell r="J5">
            <v>0.64625180000000004</v>
          </cell>
          <cell r="K5">
            <v>3.9496999999999997E-2</v>
          </cell>
          <cell r="M5">
            <v>0</v>
          </cell>
        </row>
        <row r="6">
          <cell r="B6">
            <v>-0.14360519999999999</v>
          </cell>
          <cell r="C6">
            <v>2.6892099999999999E-2</v>
          </cell>
          <cell r="E6">
            <v>0</v>
          </cell>
          <cell r="J6">
            <v>-0.11508160000000001</v>
          </cell>
          <cell r="K6">
            <v>1.8106400000000002E-2</v>
          </cell>
          <cell r="M6">
            <v>0</v>
          </cell>
        </row>
        <row r="7">
          <cell r="B7">
            <v>-0.51381310000000002</v>
          </cell>
          <cell r="C7">
            <v>0.25959599999999999</v>
          </cell>
          <cell r="E7">
            <v>5.7000000000000002E-2</v>
          </cell>
          <cell r="J7">
            <v>-0.35306500000000002</v>
          </cell>
          <cell r="K7">
            <v>0.11144950000000001</v>
          </cell>
          <cell r="M7">
            <v>4.0000000000000001E-3</v>
          </cell>
        </row>
        <row r="8">
          <cell r="B8">
            <v>0.41823004408716979</v>
          </cell>
          <cell r="J8">
            <v>0.50657324603691256</v>
          </cell>
        </row>
        <row r="9">
          <cell r="B9">
            <v>2635</v>
          </cell>
          <cell r="J9">
            <v>2636</v>
          </cell>
        </row>
        <row r="15">
          <cell r="B15">
            <v>0.71677860000000004</v>
          </cell>
          <cell r="C15">
            <v>0.16064510000000001</v>
          </cell>
          <cell r="E15">
            <v>0</v>
          </cell>
          <cell r="J15">
            <v>0.43376900000000002</v>
          </cell>
          <cell r="K15">
            <v>7.9727800000000001E-2</v>
          </cell>
          <cell r="M15">
            <v>0</v>
          </cell>
        </row>
        <row r="16">
          <cell r="B16">
            <v>0.6793614</v>
          </cell>
          <cell r="C16">
            <v>3.0440200000000001E-2</v>
          </cell>
          <cell r="E16">
            <v>0</v>
          </cell>
          <cell r="J16">
            <v>0.71102589999999999</v>
          </cell>
          <cell r="K16">
            <v>4.5831999999999998E-2</v>
          </cell>
          <cell r="M16">
            <v>0</v>
          </cell>
        </row>
        <row r="17">
          <cell r="B17">
            <v>-0.10278470000000001</v>
          </cell>
          <cell r="C17">
            <v>2.1111899999999999E-2</v>
          </cell>
          <cell r="E17">
            <v>0</v>
          </cell>
          <cell r="J17">
            <v>-8.1964800000000004E-2</v>
          </cell>
          <cell r="K17">
            <v>1.9096999999999999E-2</v>
          </cell>
          <cell r="M17">
            <v>1E-3</v>
          </cell>
        </row>
        <row r="18">
          <cell r="B18">
            <v>9.0885199999999999E-2</v>
          </cell>
          <cell r="C18">
            <v>5.4152899999999997E-2</v>
          </cell>
          <cell r="E18">
            <v>0.113</v>
          </cell>
          <cell r="J18">
            <v>3.2320799999999997E-2</v>
          </cell>
          <cell r="K18">
            <v>1.65094E-2</v>
          </cell>
          <cell r="M18">
            <v>6.8000000000000005E-2</v>
          </cell>
        </row>
        <row r="19">
          <cell r="B19">
            <v>-0.77232049999999997</v>
          </cell>
          <cell r="C19">
            <v>0.373782</v>
          </cell>
          <cell r="E19">
            <v>5.5E-2</v>
          </cell>
          <cell r="J19">
            <v>-0.35032079999999999</v>
          </cell>
          <cell r="K19">
            <v>0.16245570000000001</v>
          </cell>
          <cell r="M19">
            <v>4.7E-2</v>
          </cell>
        </row>
        <row r="20">
          <cell r="B20">
            <v>0.498237253105837</v>
          </cell>
          <cell r="J20">
            <v>0.53145931585963602</v>
          </cell>
        </row>
        <row r="21">
          <cell r="B21">
            <v>1366</v>
          </cell>
          <cell r="J21">
            <v>1374</v>
          </cell>
        </row>
        <row r="27">
          <cell r="B27">
            <v>0.65638189999999996</v>
          </cell>
          <cell r="C27">
            <v>0.1077012</v>
          </cell>
          <cell r="E27">
            <v>0</v>
          </cell>
          <cell r="J27">
            <v>0.50282070000000001</v>
          </cell>
          <cell r="K27">
            <v>5.4431800000000002E-2</v>
          </cell>
          <cell r="M27">
            <v>0</v>
          </cell>
        </row>
        <row r="28">
          <cell r="B28">
            <v>0.62574649999999998</v>
          </cell>
          <cell r="C28">
            <v>3.6841800000000001E-2</v>
          </cell>
          <cell r="E28">
            <v>0</v>
          </cell>
          <cell r="J28">
            <v>0.64681770000000005</v>
          </cell>
          <cell r="K28">
            <v>3.9247700000000003E-2</v>
          </cell>
          <cell r="M28">
            <v>0</v>
          </cell>
        </row>
        <row r="29">
          <cell r="B29">
            <v>-0.12620709999999999</v>
          </cell>
          <cell r="C29">
            <v>2.6453899999999999E-2</v>
          </cell>
          <cell r="E29">
            <v>0</v>
          </cell>
          <cell r="J29">
            <v>-0.1129358</v>
          </cell>
          <cell r="K29">
            <v>1.8154900000000002E-2</v>
          </cell>
          <cell r="M29">
            <v>0</v>
          </cell>
        </row>
        <row r="30">
          <cell r="A30" t="str">
            <v>WOil_relPCPI</v>
          </cell>
          <cell r="B30">
            <v>3.3315299999999999E-2</v>
          </cell>
          <cell r="C30">
            <v>2.6283999999999999E-3</v>
          </cell>
          <cell r="E30">
            <v>0</v>
          </cell>
          <cell r="J30">
            <v>4.6112000000000002E-3</v>
          </cell>
          <cell r="K30">
            <v>1.6255E-3</v>
          </cell>
          <cell r="M30">
            <v>8.0000000000000002E-3</v>
          </cell>
        </row>
        <row r="31">
          <cell r="B31">
            <v>-0.58724860000000001</v>
          </cell>
          <cell r="C31">
            <v>0.26297880000000001</v>
          </cell>
          <cell r="E31">
            <v>3.3000000000000002E-2</v>
          </cell>
          <cell r="J31">
            <v>-0.36888189999999998</v>
          </cell>
          <cell r="K31">
            <v>0.1126167</v>
          </cell>
          <cell r="M31">
            <v>3.0000000000000001E-3</v>
          </cell>
        </row>
        <row r="32">
          <cell r="B32">
            <v>0.470182102767563</v>
          </cell>
          <cell r="J32">
            <v>0.50843601601545985</v>
          </cell>
        </row>
        <row r="33">
          <cell r="B33">
            <v>2635</v>
          </cell>
          <cell r="J33">
            <v>2636</v>
          </cell>
        </row>
        <row r="39">
          <cell r="A39" t="str">
            <v>InfExp</v>
          </cell>
          <cell r="B39">
            <v>0.65417179999999997</v>
          </cell>
          <cell r="C39">
            <v>0.100547</v>
          </cell>
          <cell r="E39">
            <v>0</v>
          </cell>
          <cell r="I39" t="str">
            <v>InfExp</v>
          </cell>
          <cell r="J39">
            <v>0.51457160000000002</v>
          </cell>
          <cell r="K39">
            <v>5.4352900000000003E-2</v>
          </cell>
          <cell r="M39">
            <v>0</v>
          </cell>
        </row>
        <row r="40">
          <cell r="A40" t="str">
            <v>PCPI_4lag</v>
          </cell>
          <cell r="B40">
            <v>0.6407117</v>
          </cell>
          <cell r="C40">
            <v>3.8748400000000002E-2</v>
          </cell>
          <cell r="E40">
            <v>0</v>
          </cell>
          <cell r="I40" t="str">
            <v>CCPI_4lag</v>
          </cell>
          <cell r="J40">
            <v>0.66367989999999999</v>
          </cell>
          <cell r="K40">
            <v>3.8531099999999999E-2</v>
          </cell>
          <cell r="M40">
            <v>0</v>
          </cell>
        </row>
        <row r="41">
          <cell r="A41" t="str">
            <v>slack_1</v>
          </cell>
          <cell r="B41">
            <v>-8.9545700000000006E-2</v>
          </cell>
          <cell r="C41">
            <v>2.9595799999999998E-2</v>
          </cell>
          <cell r="E41">
            <v>5.0000000000000001E-3</v>
          </cell>
          <cell r="I41" t="str">
            <v>slack_1</v>
          </cell>
          <cell r="J41">
            <v>-9.3947900000000001E-2</v>
          </cell>
          <cell r="K41">
            <v>1.7769500000000001E-2</v>
          </cell>
          <cell r="M41">
            <v>0</v>
          </cell>
        </row>
        <row r="42">
          <cell r="A42" t="str">
            <v>RER_qo8q</v>
          </cell>
          <cell r="B42">
            <v>-2.86678E-2</v>
          </cell>
          <cell r="C42">
            <v>6.8998000000000002E-3</v>
          </cell>
          <cell r="E42">
            <v>0</v>
          </cell>
          <cell r="I42" t="str">
            <v>RER_qo8q</v>
          </cell>
          <cell r="J42">
            <v>-1.6883100000000002E-2</v>
          </cell>
          <cell r="K42">
            <v>4.9069999999999999E-3</v>
          </cell>
          <cell r="M42">
            <v>2E-3</v>
          </cell>
        </row>
        <row r="43">
          <cell r="A43" t="str">
            <v>W_Slack</v>
          </cell>
          <cell r="B43">
            <v>-0.15275649999999999</v>
          </cell>
          <cell r="C43">
            <v>3.6009800000000002E-2</v>
          </cell>
          <cell r="E43">
            <v>0</v>
          </cell>
          <cell r="I43" t="str">
            <v>W_Slack</v>
          </cell>
          <cell r="J43">
            <v>-7.8031100000000006E-2</v>
          </cell>
          <cell r="K43">
            <v>2.1841699999999999E-2</v>
          </cell>
          <cell r="M43">
            <v>1E-3</v>
          </cell>
        </row>
        <row r="44">
          <cell r="A44" t="str">
            <v>WOil_relPCPI</v>
          </cell>
          <cell r="B44">
            <v>2.9245199999999999E-2</v>
          </cell>
          <cell r="C44">
            <v>2.5682000000000001E-3</v>
          </cell>
          <cell r="E44">
            <v>0</v>
          </cell>
          <cell r="I44" t="str">
            <v>WComm_relPCPI_lag</v>
          </cell>
          <cell r="J44">
            <v>8.8199999999999997E-3</v>
          </cell>
          <cell r="K44">
            <v>2.8224999999999999E-3</v>
          </cell>
          <cell r="M44">
            <v>4.0000000000000001E-3</v>
          </cell>
        </row>
        <row r="45">
          <cell r="A45" t="str">
            <v>WComXEn_relPCPI~g</v>
          </cell>
          <cell r="B45">
            <v>3.0027399999999999E-2</v>
          </cell>
          <cell r="C45">
            <v>5.4561999999999996E-3</v>
          </cell>
          <cell r="E45">
            <v>0</v>
          </cell>
          <cell r="I45" t="str">
            <v>GVC_PC_lag</v>
          </cell>
          <cell r="J45">
            <v>-3.1155000000000002E-3</v>
          </cell>
          <cell r="K45">
            <v>1.7980300000000001E-2</v>
          </cell>
          <cell r="M45">
            <v>0.86399999999999999</v>
          </cell>
        </row>
        <row r="46">
          <cell r="A46" t="str">
            <v>GVC_PC_lag</v>
          </cell>
          <cell r="B46">
            <v>-5.5226200000000003E-2</v>
          </cell>
          <cell r="C46">
            <v>2.5624500000000001E-2</v>
          </cell>
          <cell r="E46">
            <v>3.9E-2</v>
          </cell>
          <cell r="I46" t="str">
            <v>_cons</v>
          </cell>
          <cell r="J46">
            <v>-0.3897178</v>
          </cell>
          <cell r="K46">
            <v>8.8212600000000002E-2</v>
          </cell>
        </row>
        <row r="47">
          <cell r="A47" t="str">
            <v>_cons</v>
          </cell>
          <cell r="B47">
            <v>-0.54053410000000002</v>
          </cell>
          <cell r="C47">
            <v>0.22652259999999999</v>
          </cell>
          <cell r="E47">
            <v>2.4E-2</v>
          </cell>
        </row>
        <row r="48">
          <cell r="A48" t="str">
            <v>r2_w</v>
          </cell>
          <cell r="B48">
            <v>0.48730743180530012</v>
          </cell>
          <cell r="I48" t="str">
            <v>r2_w</v>
          </cell>
          <cell r="J48">
            <v>0.51507184028175568</v>
          </cell>
        </row>
        <row r="49">
          <cell r="A49" t="str">
            <v>N</v>
          </cell>
          <cell r="B49">
            <v>2635</v>
          </cell>
          <cell r="I49" t="str">
            <v>N</v>
          </cell>
          <cell r="J49">
            <v>2636</v>
          </cell>
        </row>
        <row r="55">
          <cell r="B55">
            <v>0.71557740000000003</v>
          </cell>
          <cell r="C55">
            <v>3.6636299999999997E-2</v>
          </cell>
          <cell r="E55">
            <v>0</v>
          </cell>
        </row>
        <row r="56">
          <cell r="B56">
            <v>-8.5647899999999999E-2</v>
          </cell>
          <cell r="C56">
            <v>3.1467000000000002E-2</v>
          </cell>
          <cell r="E56">
            <v>1.0999999999999999E-2</v>
          </cell>
        </row>
        <row r="57">
          <cell r="B57">
            <v>-2.49424E-2</v>
          </cell>
          <cell r="C57">
            <v>6.1424000000000001E-3</v>
          </cell>
          <cell r="E57">
            <v>0</v>
          </cell>
        </row>
        <row r="58">
          <cell r="B58">
            <v>-0.14949290000000001</v>
          </cell>
          <cell r="C58">
            <v>3.62134E-2</v>
          </cell>
          <cell r="E58">
            <v>0</v>
          </cell>
        </row>
        <row r="59">
          <cell r="B59">
            <v>2.8891799999999999E-2</v>
          </cell>
          <cell r="C59">
            <v>2.6250000000000002E-3</v>
          </cell>
          <cell r="E59">
            <v>0</v>
          </cell>
        </row>
        <row r="60">
          <cell r="B60">
            <v>2.81333E-2</v>
          </cell>
          <cell r="C60">
            <v>5.4586000000000001E-3</v>
          </cell>
          <cell r="E60">
            <v>0</v>
          </cell>
        </row>
        <row r="61">
          <cell r="B61">
            <v>-0.1076424</v>
          </cell>
          <cell r="C61">
            <v>2.9927200000000001E-2</v>
          </cell>
          <cell r="E61">
            <v>1E-3</v>
          </cell>
        </row>
        <row r="62">
          <cell r="B62">
            <v>0.70983240000000003</v>
          </cell>
          <cell r="C62">
            <v>0.1020115</v>
          </cell>
          <cell r="E62">
            <v>0</v>
          </cell>
        </row>
        <row r="64">
          <cell r="B64">
            <v>0.47610440871334903</v>
          </cell>
        </row>
        <row r="65">
          <cell r="B65">
            <v>2635</v>
          </cell>
        </row>
        <row r="71">
          <cell r="B71">
            <v>0.70799089999999998</v>
          </cell>
          <cell r="C71">
            <v>6.4959900000000001E-2</v>
          </cell>
          <cell r="E71">
            <v>0</v>
          </cell>
        </row>
        <row r="72">
          <cell r="B72">
            <v>0.68364599999999998</v>
          </cell>
          <cell r="C72">
            <v>2.8674600000000001E-2</v>
          </cell>
          <cell r="E72">
            <v>0</v>
          </cell>
        </row>
        <row r="73">
          <cell r="B73">
            <v>-6.4814399999999994E-2</v>
          </cell>
          <cell r="C73">
            <v>2.3286600000000001E-2</v>
          </cell>
          <cell r="E73">
            <v>5.0000000000000001E-3</v>
          </cell>
        </row>
        <row r="74">
          <cell r="B74">
            <v>-2.8215899999999999E-2</v>
          </cell>
          <cell r="C74">
            <v>6.3523E-3</v>
          </cell>
          <cell r="E74">
            <v>0</v>
          </cell>
        </row>
        <row r="75">
          <cell r="B75">
            <v>-0.1584718</v>
          </cell>
          <cell r="C75">
            <v>3.6596499999999997E-2</v>
          </cell>
          <cell r="E75">
            <v>0</v>
          </cell>
        </row>
        <row r="76">
          <cell r="B76">
            <v>2.9682099999999999E-2</v>
          </cell>
          <cell r="C76">
            <v>2.5422999999999999E-3</v>
          </cell>
          <cell r="E76">
            <v>0</v>
          </cell>
        </row>
        <row r="77">
          <cell r="B77">
            <v>3.0762999999999999E-2</v>
          </cell>
          <cell r="C77">
            <v>5.4723000000000003E-3</v>
          </cell>
          <cell r="E77">
            <v>0</v>
          </cell>
        </row>
        <row r="78">
          <cell r="B78">
            <v>-3.6631499999999997E-2</v>
          </cell>
          <cell r="C78">
            <v>2.4180799999999999E-2</v>
          </cell>
          <cell r="E78">
            <v>0.13</v>
          </cell>
        </row>
        <row r="79">
          <cell r="B79">
            <v>-0.7755223</v>
          </cell>
          <cell r="C79">
            <v>0.1285606</v>
          </cell>
          <cell r="E79">
            <v>0</v>
          </cell>
        </row>
        <row r="80">
          <cell r="B80">
            <v>0.61038833040855112</v>
          </cell>
        </row>
        <row r="81">
          <cell r="B81">
            <v>2635</v>
          </cell>
        </row>
        <row r="87">
          <cell r="B87">
            <v>0.256637</v>
          </cell>
          <cell r="C87">
            <v>3.62764E-2</v>
          </cell>
          <cell r="E87">
            <v>0</v>
          </cell>
        </row>
        <row r="88">
          <cell r="B88">
            <v>0.743363</v>
          </cell>
          <cell r="C88">
            <v>3.62764E-2</v>
          </cell>
          <cell r="E88">
            <v>0</v>
          </cell>
        </row>
        <row r="89">
          <cell r="B89">
            <v>-5.2071199999999998E-2</v>
          </cell>
          <cell r="C89">
            <v>2.3754299999999999E-2</v>
          </cell>
          <cell r="E89">
            <v>2.8000000000000001E-2</v>
          </cell>
        </row>
        <row r="90">
          <cell r="B90">
            <v>-2.2183100000000001E-2</v>
          </cell>
          <cell r="C90">
            <v>5.6036000000000002E-3</v>
          </cell>
          <cell r="E90">
            <v>0</v>
          </cell>
        </row>
        <row r="91">
          <cell r="B91">
            <v>-0.15807070000000001</v>
          </cell>
          <cell r="C91">
            <v>3.8587999999999997E-2</v>
          </cell>
          <cell r="E91">
            <v>0</v>
          </cell>
        </row>
        <row r="92">
          <cell r="B92">
            <v>2.93887E-2</v>
          </cell>
          <cell r="C92">
            <v>2.5883999999999998E-3</v>
          </cell>
          <cell r="E92">
            <v>0</v>
          </cell>
        </row>
        <row r="93">
          <cell r="B93">
            <v>2.84388E-2</v>
          </cell>
          <cell r="C93">
            <v>5.4748000000000002E-3</v>
          </cell>
          <cell r="E93">
            <v>0</v>
          </cell>
        </row>
        <row r="94">
          <cell r="B94">
            <v>-6.7899000000000001E-2</v>
          </cell>
          <cell r="C94">
            <v>2.5046300000000001E-2</v>
          </cell>
          <cell r="E94">
            <v>7.0000000000000001E-3</v>
          </cell>
        </row>
        <row r="95">
          <cell r="B95">
            <v>6.2098100000000003E-2</v>
          </cell>
          <cell r="C95">
            <v>4.8823900000000003E-2</v>
          </cell>
          <cell r="E95">
            <v>0.20399999999999999</v>
          </cell>
        </row>
        <row r="96">
          <cell r="B96">
            <v>1.5592376899638234</v>
          </cell>
        </row>
        <row r="97">
          <cell r="B97">
            <v>2635</v>
          </cell>
        </row>
        <row r="103">
          <cell r="B103">
            <v>0.63132449999999996</v>
          </cell>
          <cell r="C103">
            <v>0.1044185</v>
          </cell>
          <cell r="E103">
            <v>0</v>
          </cell>
          <cell r="J103">
            <v>0.54332429999999998</v>
          </cell>
          <cell r="K103">
            <v>5.83638E-2</v>
          </cell>
          <cell r="M103">
            <v>0</v>
          </cell>
        </row>
        <row r="104">
          <cell r="B104">
            <v>0.61223340000000004</v>
          </cell>
          <cell r="C104">
            <v>4.6527399999999997E-2</v>
          </cell>
          <cell r="E104">
            <v>0</v>
          </cell>
          <cell r="J104">
            <v>0.63929009999999997</v>
          </cell>
          <cell r="K104">
            <v>4.2607199999999998E-2</v>
          </cell>
          <cell r="M104">
            <v>0</v>
          </cell>
        </row>
        <row r="105">
          <cell r="B105">
            <v>-0.23066149999999999</v>
          </cell>
          <cell r="C105">
            <v>6.9248199999999996E-2</v>
          </cell>
          <cell r="E105">
            <v>2E-3</v>
          </cell>
          <cell r="J105">
            <v>-0.2162385</v>
          </cell>
          <cell r="K105">
            <v>4.0600799999999999E-2</v>
          </cell>
          <cell r="M105">
            <v>0</v>
          </cell>
        </row>
        <row r="106">
          <cell r="B106">
            <v>-3.1295700000000003E-2</v>
          </cell>
          <cell r="C106">
            <v>7.4021E-3</v>
          </cell>
          <cell r="E106">
            <v>0</v>
          </cell>
          <cell r="J106">
            <v>-1.7920800000000001E-2</v>
          </cell>
          <cell r="K106">
            <v>5.1967000000000003E-3</v>
          </cell>
          <cell r="M106">
            <v>2E-3</v>
          </cell>
        </row>
        <row r="107">
          <cell r="B107">
            <v>-0.1603001</v>
          </cell>
          <cell r="C107">
            <v>3.4157100000000003E-2</v>
          </cell>
          <cell r="E107">
            <v>0</v>
          </cell>
          <cell r="J107">
            <v>-8.04565E-2</v>
          </cell>
          <cell r="K107">
            <v>2.14605E-2</v>
          </cell>
          <cell r="M107">
            <v>1E-3</v>
          </cell>
        </row>
        <row r="108">
          <cell r="B108">
            <v>2.98502E-2</v>
          </cell>
          <cell r="C108">
            <v>2.5043999999999999E-3</v>
          </cell>
          <cell r="E108">
            <v>0</v>
          </cell>
          <cell r="J108">
            <v>8.1033000000000008E-3</v>
          </cell>
          <cell r="K108">
            <v>2.8674E-3</v>
          </cell>
          <cell r="M108">
            <v>8.0000000000000002E-3</v>
          </cell>
        </row>
        <row r="109">
          <cell r="B109">
            <v>2.9880799999999999E-2</v>
          </cell>
          <cell r="C109">
            <v>5.6357999999999998E-3</v>
          </cell>
          <cell r="E109">
            <v>0</v>
          </cell>
          <cell r="J109">
            <v>-1.8549E-3</v>
          </cell>
          <cell r="K109">
            <v>1.8523000000000001E-2</v>
          </cell>
        </row>
        <row r="110">
          <cell r="B110">
            <v>-5.1717199999999998E-2</v>
          </cell>
          <cell r="C110">
            <v>2.7766699999999998E-2</v>
          </cell>
          <cell r="E110">
            <v>7.1999999999999995E-2</v>
          </cell>
          <cell r="J110">
            <v>-0.39694230000000003</v>
          </cell>
          <cell r="K110">
            <v>9.1026800000000005E-2</v>
          </cell>
        </row>
        <row r="111">
          <cell r="B111">
            <v>-0.4177015</v>
          </cell>
          <cell r="C111">
            <v>0.2176091</v>
          </cell>
          <cell r="E111">
            <v>6.4000000000000001E-2</v>
          </cell>
        </row>
        <row r="112">
          <cell r="B112">
            <v>0.45769954780708211</v>
          </cell>
          <cell r="J112">
            <v>0.49475694011600779</v>
          </cell>
        </row>
        <row r="113">
          <cell r="B113">
            <v>2531</v>
          </cell>
          <cell r="J113">
            <v>2532</v>
          </cell>
        </row>
      </sheetData>
      <sheetData sheetId="1">
        <row r="4">
          <cell r="B4">
            <v>0.66280649999999997</v>
          </cell>
          <cell r="C4">
            <v>0.1691039</v>
          </cell>
          <cell r="E4">
            <v>0</v>
          </cell>
          <cell r="J4">
            <v>0.46674290000000002</v>
          </cell>
          <cell r="K4">
            <v>8.5301799999999997E-2</v>
          </cell>
          <cell r="M4">
            <v>0</v>
          </cell>
        </row>
        <row r="5">
          <cell r="B5">
            <v>0.55594290000000002</v>
          </cell>
          <cell r="C5">
            <v>6.5351999999999993E-2</v>
          </cell>
          <cell r="E5">
            <v>0</v>
          </cell>
          <cell r="J5">
            <v>0.62971920000000003</v>
          </cell>
          <cell r="K5">
            <v>6.1075999999999998E-2</v>
          </cell>
          <cell r="M5">
            <v>0</v>
          </cell>
        </row>
        <row r="6">
          <cell r="B6">
            <v>-0.21188599999999999</v>
          </cell>
          <cell r="C6">
            <v>5.4214499999999999E-2</v>
          </cell>
          <cell r="E6">
            <v>1E-3</v>
          </cell>
          <cell r="J6">
            <v>-0.16530529999999999</v>
          </cell>
          <cell r="K6">
            <v>3.7395699999999997E-2</v>
          </cell>
          <cell r="M6">
            <v>0</v>
          </cell>
        </row>
        <row r="7">
          <cell r="B7">
            <v>-0.27014769999999999</v>
          </cell>
          <cell r="C7">
            <v>0.37950689999999998</v>
          </cell>
          <cell r="E7">
            <v>0.48199999999999998</v>
          </cell>
          <cell r="J7">
            <v>-0.20854490000000001</v>
          </cell>
          <cell r="K7">
            <v>0.1376126</v>
          </cell>
          <cell r="M7">
            <v>0.14000000000000001</v>
          </cell>
        </row>
        <row r="8">
          <cell r="B8">
            <v>0.36104625906916521</v>
          </cell>
          <cell r="J8">
            <v>0.47522685649265139</v>
          </cell>
        </row>
        <row r="9">
          <cell r="B9">
            <v>1404</v>
          </cell>
          <cell r="J9">
            <v>1402</v>
          </cell>
        </row>
        <row r="15">
          <cell r="B15">
            <v>0.71993929999999995</v>
          </cell>
          <cell r="C15">
            <v>0.19023950000000001</v>
          </cell>
          <cell r="E15">
            <v>2E-3</v>
          </cell>
          <cell r="J15">
            <v>0.47246719999999998</v>
          </cell>
          <cell r="K15">
            <v>7.4311199999999994E-2</v>
          </cell>
          <cell r="M15">
            <v>0</v>
          </cell>
        </row>
        <row r="16">
          <cell r="B16">
            <v>0.67211540000000003</v>
          </cell>
          <cell r="C16">
            <v>4.7677700000000003E-2</v>
          </cell>
          <cell r="E16">
            <v>0</v>
          </cell>
          <cell r="J16">
            <v>0.68217289999999997</v>
          </cell>
          <cell r="K16">
            <v>7.7265399999999998E-2</v>
          </cell>
          <cell r="M16">
            <v>0</v>
          </cell>
        </row>
        <row r="17">
          <cell r="B17">
            <v>-0.1566843</v>
          </cell>
          <cell r="C17">
            <v>5.8340200000000002E-2</v>
          </cell>
          <cell r="E17">
            <v>1.6E-2</v>
          </cell>
          <cell r="J17">
            <v>-0.1480968</v>
          </cell>
          <cell r="K17">
            <v>4.2977099999999997E-2</v>
          </cell>
          <cell r="M17">
            <v>3.0000000000000001E-3</v>
          </cell>
        </row>
        <row r="18">
          <cell r="B18">
            <v>6.1281799999999997E-2</v>
          </cell>
          <cell r="C18">
            <v>5.7342400000000002E-2</v>
          </cell>
          <cell r="E18">
            <v>0.30099999999999999</v>
          </cell>
          <cell r="J18">
            <v>-2.1083999999999999E-3</v>
          </cell>
          <cell r="K18">
            <v>2.03384E-2</v>
          </cell>
          <cell r="M18">
            <v>0.91900000000000004</v>
          </cell>
        </row>
        <row r="19">
          <cell r="B19">
            <v>-0.70009900000000003</v>
          </cell>
          <cell r="C19">
            <v>0.45010539999999999</v>
          </cell>
          <cell r="E19">
            <v>0.13900000000000001</v>
          </cell>
          <cell r="J19">
            <v>-0.37792290000000001</v>
          </cell>
          <cell r="K19">
            <v>0.1818224</v>
          </cell>
          <cell r="M19">
            <v>5.3999999999999999E-2</v>
          </cell>
        </row>
        <row r="20">
          <cell r="B20">
            <v>0.49659643943717524</v>
          </cell>
          <cell r="J20">
            <v>0.50534867671422323</v>
          </cell>
        </row>
        <row r="21">
          <cell r="B21">
            <v>769</v>
          </cell>
          <cell r="J21">
            <v>766</v>
          </cell>
        </row>
        <row r="27">
          <cell r="B27">
            <v>0.68356019999999995</v>
          </cell>
          <cell r="C27">
            <v>0.15529299999999999</v>
          </cell>
          <cell r="E27">
            <v>0</v>
          </cell>
          <cell r="J27">
            <v>0.46632889999999999</v>
          </cell>
          <cell r="K27">
            <v>8.5370000000000001E-2</v>
          </cell>
          <cell r="M27">
            <v>0</v>
          </cell>
        </row>
        <row r="28">
          <cell r="B28">
            <v>0.58826500000000004</v>
          </cell>
          <cell r="C28">
            <v>6.3763E-2</v>
          </cell>
          <cell r="E28">
            <v>0</v>
          </cell>
          <cell r="J28">
            <v>0.62965789999999999</v>
          </cell>
          <cell r="K28">
            <v>6.1016599999999997E-2</v>
          </cell>
          <cell r="M28">
            <v>0</v>
          </cell>
        </row>
        <row r="29">
          <cell r="B29">
            <v>-0.19844609999999999</v>
          </cell>
          <cell r="C29">
            <v>5.0428899999999999E-2</v>
          </cell>
          <cell r="E29">
            <v>0</v>
          </cell>
          <cell r="J29">
            <v>-0.1653251</v>
          </cell>
          <cell r="K29">
            <v>3.7380200000000002E-2</v>
          </cell>
          <cell r="M29">
            <v>0</v>
          </cell>
        </row>
        <row r="30">
          <cell r="B30">
            <v>3.01651E-2</v>
          </cell>
          <cell r="C30">
            <v>3.6189999999999998E-3</v>
          </cell>
          <cell r="E30">
            <v>0</v>
          </cell>
          <cell r="J30">
            <v>-1.6540000000000001E-4</v>
          </cell>
          <cell r="K30">
            <v>2.3406999999999998E-3</v>
          </cell>
          <cell r="M30">
            <v>0.94399999999999995</v>
          </cell>
        </row>
        <row r="31">
          <cell r="B31">
            <v>-0.51706750000000001</v>
          </cell>
          <cell r="C31">
            <v>0.34973359999999998</v>
          </cell>
          <cell r="E31">
            <v>0.15</v>
          </cell>
          <cell r="J31">
            <v>-0.20678530000000001</v>
          </cell>
          <cell r="K31">
            <v>0.13608500000000001</v>
          </cell>
          <cell r="M31">
            <v>0.13900000000000001</v>
          </cell>
        </row>
        <row r="32">
          <cell r="B32">
            <v>0.39384784287750296</v>
          </cell>
          <cell r="J32">
            <v>0.47522862595268489</v>
          </cell>
        </row>
        <row r="33">
          <cell r="B33">
            <v>1404</v>
          </cell>
          <cell r="J33">
            <v>1402</v>
          </cell>
        </row>
        <row r="39">
          <cell r="A39" t="str">
            <v>InfExp</v>
          </cell>
          <cell r="B39">
            <v>0.74064140000000001</v>
          </cell>
          <cell r="C39">
            <v>0.16275719999999999</v>
          </cell>
          <cell r="E39">
            <v>0</v>
          </cell>
          <cell r="I39" t="str">
            <v>InfExp</v>
          </cell>
          <cell r="J39">
            <v>0.48260789999999998</v>
          </cell>
          <cell r="K39">
            <v>9.2072399999999999E-2</v>
          </cell>
          <cell r="M39">
            <v>0</v>
          </cell>
        </row>
        <row r="40">
          <cell r="A40" t="str">
            <v>PCPI_4lag</v>
          </cell>
          <cell r="B40">
            <v>0.5885901</v>
          </cell>
          <cell r="C40">
            <v>6.7310900000000007E-2</v>
          </cell>
          <cell r="E40">
            <v>0</v>
          </cell>
          <cell r="I40" t="str">
            <v>CCPI_4lag</v>
          </cell>
          <cell r="J40">
            <v>0.65262169999999997</v>
          </cell>
          <cell r="K40">
            <v>5.9105100000000001E-2</v>
          </cell>
          <cell r="M40">
            <v>0</v>
          </cell>
        </row>
        <row r="41">
          <cell r="A41" t="str">
            <v>slack_1</v>
          </cell>
          <cell r="B41">
            <v>-0.1880085</v>
          </cell>
          <cell r="C41">
            <v>6.06463E-2</v>
          </cell>
          <cell r="E41">
            <v>4.0000000000000001E-3</v>
          </cell>
          <cell r="I41" t="str">
            <v>slack_1</v>
          </cell>
          <cell r="J41">
            <v>-0.16950809999999999</v>
          </cell>
          <cell r="K41">
            <v>4.2168600000000001E-2</v>
          </cell>
          <cell r="M41">
            <v>0</v>
          </cell>
        </row>
        <row r="42">
          <cell r="A42" t="str">
            <v>RER_qo8q</v>
          </cell>
          <cell r="B42">
            <v>-2.72214E-2</v>
          </cell>
          <cell r="C42">
            <v>1.0544899999999999E-2</v>
          </cell>
          <cell r="E42">
            <v>1.4999999999999999E-2</v>
          </cell>
          <cell r="I42" t="str">
            <v>RER_qo8q</v>
          </cell>
          <cell r="J42">
            <v>-2.56651E-2</v>
          </cell>
          <cell r="K42">
            <v>6.0651000000000004E-3</v>
          </cell>
          <cell r="M42">
            <v>0</v>
          </cell>
        </row>
        <row r="43">
          <cell r="A43" t="str">
            <v>W_Slack</v>
          </cell>
          <cell r="B43">
            <v>-0.40967540000000002</v>
          </cell>
          <cell r="C43">
            <v>9.1700500000000004E-2</v>
          </cell>
          <cell r="E43">
            <v>0</v>
          </cell>
          <cell r="I43" t="str">
            <v>W_Slack</v>
          </cell>
          <cell r="J43">
            <v>-0.1236498</v>
          </cell>
          <cell r="K43">
            <v>5.9352700000000001E-2</v>
          </cell>
          <cell r="M43">
            <v>4.5999999999999999E-2</v>
          </cell>
        </row>
        <row r="44">
          <cell r="A44" t="str">
            <v>WOil_relPCPI</v>
          </cell>
          <cell r="B44">
            <v>3.0344900000000001E-2</v>
          </cell>
          <cell r="C44">
            <v>3.6533E-3</v>
          </cell>
          <cell r="E44">
            <v>0</v>
          </cell>
          <cell r="I44" t="str">
            <v>WComm_relPCPI_lag</v>
          </cell>
          <cell r="J44">
            <v>-1.0258000000000001E-3</v>
          </cell>
          <cell r="K44">
            <v>5.5645E-3</v>
          </cell>
          <cell r="M44">
            <v>0.85499999999999998</v>
          </cell>
        </row>
        <row r="45">
          <cell r="A45" t="str">
            <v>WComXEn_relPCPI~g</v>
          </cell>
          <cell r="B45">
            <v>4.1733999999999999E-3</v>
          </cell>
          <cell r="C45">
            <v>1.3393199999999999E-2</v>
          </cell>
          <cell r="E45">
            <v>0.75800000000000001</v>
          </cell>
          <cell r="I45" t="str">
            <v>GVC_PC_lag</v>
          </cell>
          <cell r="J45">
            <v>-6.8865300000000004E-2</v>
          </cell>
          <cell r="K45">
            <v>4.3133299999999999E-2</v>
          </cell>
          <cell r="M45">
            <v>0.121</v>
          </cell>
        </row>
        <row r="46">
          <cell r="A46" t="str">
            <v>GVC_PC_lag</v>
          </cell>
          <cell r="B46">
            <v>-0.25793070000000001</v>
          </cell>
          <cell r="C46">
            <v>6.8184099999999997E-2</v>
          </cell>
          <cell r="E46">
            <v>1E-3</v>
          </cell>
          <cell r="I46" t="str">
            <v>_cons</v>
          </cell>
          <cell r="J46">
            <v>-0.35997950000000001</v>
          </cell>
          <cell r="K46">
            <v>0.1109272</v>
          </cell>
        </row>
        <row r="47">
          <cell r="A47" t="str">
            <v>_cons</v>
          </cell>
          <cell r="B47">
            <v>-0.93771610000000005</v>
          </cell>
          <cell r="C47">
            <v>0.32147160000000002</v>
          </cell>
          <cell r="E47">
            <v>7.0000000000000001E-3</v>
          </cell>
        </row>
        <row r="48">
          <cell r="A48" t="str">
            <v>r2_w</v>
          </cell>
          <cell r="B48">
            <v>0.41364910583914338</v>
          </cell>
          <cell r="I48" t="str">
            <v>r2_w</v>
          </cell>
          <cell r="J48">
            <v>0.48830476039188653</v>
          </cell>
        </row>
        <row r="49">
          <cell r="A49" t="str">
            <v>N</v>
          </cell>
          <cell r="B49">
            <v>1404</v>
          </cell>
          <cell r="I49" t="str">
            <v>N</v>
          </cell>
          <cell r="J49">
            <v>1402</v>
          </cell>
        </row>
        <row r="50">
          <cell r="B50">
            <v>32.383504804873539</v>
          </cell>
          <cell r="J50">
            <v>6.5843717153799082</v>
          </cell>
        </row>
        <row r="51">
          <cell r="B51">
            <v>5.0679209806835868E-11</v>
          </cell>
          <cell r="J51">
            <v>6.7403239160233907E-4</v>
          </cell>
        </row>
        <row r="55">
          <cell r="B55">
            <v>0.69604759999999999</v>
          </cell>
          <cell r="C55">
            <v>0.2080621</v>
          </cell>
          <cell r="E55">
            <v>2E-3</v>
          </cell>
          <cell r="J55">
            <v>0.49788510000000002</v>
          </cell>
          <cell r="K55">
            <v>0.1199141</v>
          </cell>
          <cell r="M55">
            <v>0</v>
          </cell>
        </row>
        <row r="56">
          <cell r="B56">
            <v>0.55909739999999997</v>
          </cell>
          <cell r="C56">
            <v>8.1044500000000005E-2</v>
          </cell>
          <cell r="E56">
            <v>0</v>
          </cell>
          <cell r="J56">
            <v>0.64087490000000003</v>
          </cell>
          <cell r="K56">
            <v>7.0304099999999994E-2</v>
          </cell>
          <cell r="M56">
            <v>0</v>
          </cell>
        </row>
        <row r="57">
          <cell r="B57">
            <v>-0.41035870000000002</v>
          </cell>
          <cell r="C57">
            <v>0.15468129999999999</v>
          </cell>
          <cell r="E57">
            <v>1.2999999999999999E-2</v>
          </cell>
          <cell r="J57">
            <v>-0.32689869999999999</v>
          </cell>
          <cell r="K57">
            <v>0.1080957</v>
          </cell>
          <cell r="M57">
            <v>5.0000000000000001E-3</v>
          </cell>
        </row>
        <row r="58">
          <cell r="B58">
            <v>-2.8646399999999999E-2</v>
          </cell>
          <cell r="C58">
            <v>1.02176E-2</v>
          </cell>
          <cell r="E58">
            <v>8.9999999999999993E-3</v>
          </cell>
          <cell r="J58">
            <v>-2.6553199999999999E-2</v>
          </cell>
          <cell r="K58">
            <v>5.8751999999999997E-3</v>
          </cell>
          <cell r="M58">
            <v>0</v>
          </cell>
        </row>
        <row r="59">
          <cell r="B59">
            <v>-0.43041089999999999</v>
          </cell>
          <cell r="C59">
            <v>9.1133699999999998E-2</v>
          </cell>
          <cell r="E59">
            <v>0</v>
          </cell>
          <cell r="J59">
            <v>-0.12881219999999999</v>
          </cell>
          <cell r="K59">
            <v>6.2059700000000002E-2</v>
          </cell>
          <cell r="M59">
            <v>4.7E-2</v>
          </cell>
        </row>
        <row r="60">
          <cell r="B60">
            <v>3.0889199999999999E-2</v>
          </cell>
          <cell r="C60">
            <v>3.7938999999999998E-3</v>
          </cell>
          <cell r="E60">
            <v>0</v>
          </cell>
          <cell r="J60">
            <v>-2.3024E-3</v>
          </cell>
          <cell r="K60">
            <v>5.5147E-3</v>
          </cell>
          <cell r="M60">
            <v>0.68</v>
          </cell>
        </row>
        <row r="61">
          <cell r="B61">
            <v>1.9968999999999998E-3</v>
          </cell>
          <cell r="C61">
            <v>1.3359599999999999E-2</v>
          </cell>
          <cell r="E61">
            <v>0.88200000000000001</v>
          </cell>
          <cell r="J61">
            <v>-5.61708E-2</v>
          </cell>
          <cell r="K61">
            <v>4.5139400000000003E-2</v>
          </cell>
          <cell r="M61">
            <v>0.224</v>
          </cell>
        </row>
        <row r="62">
          <cell r="B62">
            <v>-0.25266090000000002</v>
          </cell>
          <cell r="C62">
            <v>7.2043999999999997E-2</v>
          </cell>
          <cell r="E62">
            <v>2E-3</v>
          </cell>
          <cell r="J62">
            <v>-0.35562549999999998</v>
          </cell>
          <cell r="K62">
            <v>0.14649019999999999</v>
          </cell>
        </row>
        <row r="63">
          <cell r="B63">
            <v>-0.77297720000000003</v>
          </cell>
          <cell r="C63">
            <v>0.3508675</v>
          </cell>
          <cell r="E63">
            <v>3.5999999999999997E-2</v>
          </cell>
        </row>
        <row r="64">
          <cell r="B64">
            <v>0.36537472254050274</v>
          </cell>
          <cell r="J64">
            <v>0.4558569706003498</v>
          </cell>
        </row>
        <row r="65">
          <cell r="B65">
            <v>1350</v>
          </cell>
          <cell r="J65">
            <v>1348</v>
          </cell>
        </row>
        <row r="66">
          <cell r="B66">
            <v>36.108080307558026</v>
          </cell>
          <cell r="J66">
            <v>6.9236193103316239</v>
          </cell>
        </row>
        <row r="67">
          <cell r="B67">
            <v>2.2670667680538087E-11</v>
          </cell>
          <cell r="J67">
            <v>5.2461771861765996E-4</v>
          </cell>
        </row>
      </sheetData>
      <sheetData sheetId="2">
        <row r="4">
          <cell r="B4">
            <v>0.68491199999999997</v>
          </cell>
          <cell r="C4">
            <v>0.42507909999999999</v>
          </cell>
          <cell r="E4">
            <v>0.11799999999999999</v>
          </cell>
          <cell r="J4">
            <v>0.58010779999999995</v>
          </cell>
          <cell r="K4">
            <v>0.16544200000000001</v>
          </cell>
          <cell r="M4">
            <v>1E-3</v>
          </cell>
        </row>
        <row r="5">
          <cell r="B5">
            <v>0.49023519999999998</v>
          </cell>
          <cell r="C5">
            <v>4.9920199999999998E-2</v>
          </cell>
          <cell r="E5">
            <v>0</v>
          </cell>
          <cell r="J5">
            <v>0.4580554</v>
          </cell>
          <cell r="K5">
            <v>5.0491300000000003E-2</v>
          </cell>
          <cell r="M5">
            <v>0</v>
          </cell>
        </row>
        <row r="6">
          <cell r="B6">
            <v>-0.1544729</v>
          </cell>
          <cell r="C6">
            <v>3.4470500000000001E-2</v>
          </cell>
          <cell r="E6">
            <v>0</v>
          </cell>
          <cell r="J6">
            <v>-0.12715879999999999</v>
          </cell>
          <cell r="K6">
            <v>2.6059800000000001E-2</v>
          </cell>
          <cell r="M6">
            <v>0</v>
          </cell>
        </row>
        <row r="7">
          <cell r="B7">
            <v>-0.36972860000000002</v>
          </cell>
          <cell r="C7">
            <v>0.85782259999999999</v>
          </cell>
          <cell r="E7">
            <v>0.67</v>
          </cell>
          <cell r="J7">
            <v>-0.21480060000000001</v>
          </cell>
          <cell r="K7">
            <v>0.27564569999999999</v>
          </cell>
          <cell r="M7">
            <v>0.442</v>
          </cell>
        </row>
        <row r="8">
          <cell r="B8">
            <v>0.25168293529564245</v>
          </cell>
          <cell r="J8">
            <v>0.2244420031291835</v>
          </cell>
        </row>
        <row r="9">
          <cell r="B9">
            <v>1231</v>
          </cell>
          <cell r="J9">
            <v>1234</v>
          </cell>
        </row>
        <row r="15">
          <cell r="B15">
            <v>0.40758149999999999</v>
          </cell>
          <cell r="C15">
            <v>0.50648090000000001</v>
          </cell>
          <cell r="E15">
            <v>0.433</v>
          </cell>
          <cell r="J15">
            <v>0.48723680000000003</v>
          </cell>
          <cell r="K15">
            <v>0.29929139999999999</v>
          </cell>
          <cell r="M15">
            <v>0.123</v>
          </cell>
        </row>
        <row r="16">
          <cell r="B16">
            <v>0.43116149999999998</v>
          </cell>
          <cell r="C16">
            <v>7.0193699999999998E-2</v>
          </cell>
          <cell r="E16">
            <v>0</v>
          </cell>
          <cell r="J16">
            <v>0.3898007</v>
          </cell>
          <cell r="K16">
            <v>6.2495799999999997E-2</v>
          </cell>
          <cell r="M16">
            <v>0</v>
          </cell>
        </row>
        <row r="17">
          <cell r="B17">
            <v>-0.1117947</v>
          </cell>
          <cell r="C17">
            <v>6.6038600000000003E-2</v>
          </cell>
          <cell r="E17">
            <v>0.11</v>
          </cell>
          <cell r="J17">
            <v>-8.8580999999999993E-2</v>
          </cell>
          <cell r="K17">
            <v>4.3797299999999997E-2</v>
          </cell>
          <cell r="M17">
            <v>0.06</v>
          </cell>
        </row>
        <row r="18">
          <cell r="B18">
            <v>0.13602069999999999</v>
          </cell>
          <cell r="C18">
            <v>6.5932900000000003E-2</v>
          </cell>
          <cell r="E18">
            <v>5.6000000000000001E-2</v>
          </cell>
          <cell r="J18">
            <v>7.1193999999999993E-2</v>
          </cell>
          <cell r="K18">
            <v>1.8337900000000001E-2</v>
          </cell>
          <cell r="M18">
            <v>1E-3</v>
          </cell>
        </row>
        <row r="19">
          <cell r="B19">
            <v>0.25410379999999999</v>
          </cell>
          <cell r="C19">
            <v>1.149872</v>
          </cell>
          <cell r="E19">
            <v>0.82799999999999996</v>
          </cell>
          <cell r="J19">
            <v>6.6466300000000006E-2</v>
          </cell>
          <cell r="K19">
            <v>0.61173080000000002</v>
          </cell>
          <cell r="M19">
            <v>0.91500000000000004</v>
          </cell>
        </row>
        <row r="20">
          <cell r="B20">
            <v>0.19621114746157409</v>
          </cell>
          <cell r="J20">
            <v>0.16189963899088144</v>
          </cell>
        </row>
        <row r="21">
          <cell r="B21">
            <v>597</v>
          </cell>
          <cell r="J21">
            <v>608</v>
          </cell>
        </row>
        <row r="27">
          <cell r="B27">
            <v>0.5079979</v>
          </cell>
          <cell r="C27">
            <v>0.3734536</v>
          </cell>
          <cell r="E27">
            <v>0.184</v>
          </cell>
          <cell r="J27">
            <v>0.5273506</v>
          </cell>
          <cell r="K27">
            <v>0.1569779</v>
          </cell>
          <cell r="M27">
            <v>2E-3</v>
          </cell>
        </row>
        <row r="28">
          <cell r="B28">
            <v>0.51900809999999997</v>
          </cell>
          <cell r="C28">
            <v>4.4895999999999998E-2</v>
          </cell>
          <cell r="E28">
            <v>0</v>
          </cell>
          <cell r="J28">
            <v>0.4608043</v>
          </cell>
          <cell r="K28">
            <v>5.0153299999999998E-2</v>
          </cell>
          <cell r="M28">
            <v>0</v>
          </cell>
        </row>
        <row r="29">
          <cell r="B29">
            <v>-0.157331</v>
          </cell>
          <cell r="C29">
            <v>3.3903799999999998E-2</v>
          </cell>
          <cell r="E29">
            <v>0</v>
          </cell>
          <cell r="J29">
            <v>-0.12755549999999999</v>
          </cell>
          <cell r="K29">
            <v>2.56896E-2</v>
          </cell>
          <cell r="M29">
            <v>0</v>
          </cell>
        </row>
        <row r="30">
          <cell r="B30">
            <v>3.4380099999999997E-2</v>
          </cell>
          <cell r="C30">
            <v>2.9780000000000002E-3</v>
          </cell>
          <cell r="E30">
            <v>0</v>
          </cell>
          <cell r="J30">
            <v>7.1631000000000004E-3</v>
          </cell>
          <cell r="K30">
            <v>2.1251999999999998E-3</v>
          </cell>
          <cell r="M30">
            <v>2E-3</v>
          </cell>
        </row>
        <row r="31">
          <cell r="B31">
            <v>-6.3010399999999994E-2</v>
          </cell>
          <cell r="C31">
            <v>0.76059480000000002</v>
          </cell>
          <cell r="E31">
            <v>0.93500000000000005</v>
          </cell>
          <cell r="J31">
            <v>-0.1103251</v>
          </cell>
          <cell r="K31">
            <v>0.25654640000000001</v>
          </cell>
          <cell r="M31">
            <v>0.67</v>
          </cell>
        </row>
        <row r="32">
          <cell r="B32">
            <v>0.35615983253828754</v>
          </cell>
          <cell r="J32">
            <v>0.23462300683392578</v>
          </cell>
        </row>
        <row r="33">
          <cell r="B33">
            <v>1231</v>
          </cell>
          <cell r="J33">
            <v>1234</v>
          </cell>
        </row>
        <row r="39">
          <cell r="A39" t="str">
            <v>InfExp</v>
          </cell>
          <cell r="B39">
            <v>0.28371010000000002</v>
          </cell>
          <cell r="C39">
            <v>0.27446930000000003</v>
          </cell>
          <cell r="E39">
            <v>0.31</v>
          </cell>
          <cell r="I39" t="str">
            <v>InfExp</v>
          </cell>
          <cell r="J39">
            <v>0.52160510000000004</v>
          </cell>
          <cell r="K39">
            <v>0.1645278</v>
          </cell>
          <cell r="M39">
            <v>3.0000000000000001E-3</v>
          </cell>
        </row>
        <row r="40">
          <cell r="A40" t="str">
            <v>PCPI_4lag</v>
          </cell>
          <cell r="B40">
            <v>0.55563879999999999</v>
          </cell>
          <cell r="C40">
            <v>3.9669599999999999E-2</v>
          </cell>
          <cell r="E40">
            <v>0</v>
          </cell>
          <cell r="I40" t="str">
            <v>CCPI_4lag</v>
          </cell>
          <cell r="J40">
            <v>0.47420820000000002</v>
          </cell>
          <cell r="K40">
            <v>5.0978000000000002E-2</v>
          </cell>
          <cell r="M40">
            <v>0</v>
          </cell>
        </row>
        <row r="41">
          <cell r="A41" t="str">
            <v>slack_1</v>
          </cell>
          <cell r="B41">
            <v>-0.1047163</v>
          </cell>
          <cell r="C41">
            <v>4.0770099999999997E-2</v>
          </cell>
          <cell r="E41">
            <v>1.4999999999999999E-2</v>
          </cell>
          <cell r="I41" t="str">
            <v>slack_1</v>
          </cell>
          <cell r="J41">
            <v>-0.11575820000000001</v>
          </cell>
          <cell r="K41">
            <v>2.6731000000000001E-2</v>
          </cell>
          <cell r="M41">
            <v>0</v>
          </cell>
        </row>
        <row r="42">
          <cell r="A42" t="str">
            <v>RER_qo8q</v>
          </cell>
          <cell r="B42">
            <v>-3.8863000000000002E-2</v>
          </cell>
          <cell r="C42">
            <v>1.2687E-2</v>
          </cell>
          <cell r="E42">
            <v>5.0000000000000001E-3</v>
          </cell>
          <cell r="I42" t="str">
            <v>RER_qo8q</v>
          </cell>
          <cell r="J42">
            <v>-1.32958E-2</v>
          </cell>
          <cell r="K42">
            <v>8.6265000000000005E-3</v>
          </cell>
          <cell r="M42">
            <v>0.13400000000000001</v>
          </cell>
        </row>
        <row r="43">
          <cell r="A43" t="str">
            <v>W_Slack</v>
          </cell>
          <cell r="B43">
            <v>-0.43435380000000001</v>
          </cell>
          <cell r="C43">
            <v>7.2890399999999994E-2</v>
          </cell>
          <cell r="E43">
            <v>0</v>
          </cell>
          <cell r="I43" t="str">
            <v>W_Slack</v>
          </cell>
          <cell r="J43">
            <v>-3.7601299999999997E-2</v>
          </cell>
          <cell r="K43">
            <v>5.5839199999999999E-2</v>
          </cell>
          <cell r="M43">
            <v>0.50600000000000001</v>
          </cell>
        </row>
        <row r="44">
          <cell r="A44" t="str">
            <v>WOil_relPCPI</v>
          </cell>
          <cell r="B44">
            <v>2.6360499999999999E-2</v>
          </cell>
          <cell r="C44">
            <v>3.15E-3</v>
          </cell>
          <cell r="E44">
            <v>0</v>
          </cell>
          <cell r="I44" t="str">
            <v>WComm_relPCPI_lag</v>
          </cell>
          <cell r="J44">
            <v>1.46056E-2</v>
          </cell>
          <cell r="K44">
            <v>3.7355999999999999E-3</v>
          </cell>
          <cell r="M44">
            <v>0</v>
          </cell>
        </row>
        <row r="45">
          <cell r="A45" t="str">
            <v>WComXEn_relPCPI~g</v>
          </cell>
          <cell r="B45">
            <v>3.0957700000000001E-2</v>
          </cell>
          <cell r="C45">
            <v>8.8821000000000004E-3</v>
          </cell>
          <cell r="E45">
            <v>2E-3</v>
          </cell>
          <cell r="I45" t="str">
            <v>GVC_PC_lag</v>
          </cell>
          <cell r="J45">
            <v>7.6617500000000005E-2</v>
          </cell>
          <cell r="K45">
            <v>6.2338499999999998E-2</v>
          </cell>
          <cell r="M45">
            <v>0.22900000000000001</v>
          </cell>
        </row>
        <row r="46">
          <cell r="A46" t="str">
            <v>GVC_PC_lag</v>
          </cell>
          <cell r="B46">
            <v>-0.35655510000000001</v>
          </cell>
          <cell r="C46">
            <v>7.8024499999999997E-2</v>
          </cell>
          <cell r="E46">
            <v>0</v>
          </cell>
          <cell r="I46" t="str">
            <v>_cons</v>
          </cell>
          <cell r="J46">
            <v>-0.1638173</v>
          </cell>
          <cell r="K46">
            <v>0.32370939999999998</v>
          </cell>
        </row>
        <row r="47">
          <cell r="A47" t="str">
            <v>_cons</v>
          </cell>
          <cell r="B47">
            <v>1.1421669999999999</v>
          </cell>
          <cell r="C47">
            <v>0.60592429999999997</v>
          </cell>
          <cell r="E47">
            <v>6.9000000000000006E-2</v>
          </cell>
        </row>
        <row r="48">
          <cell r="A48" t="str">
            <v>r2_w</v>
          </cell>
          <cell r="B48">
            <v>0.41887663200093272</v>
          </cell>
          <cell r="I48" t="str">
            <v>r2_w</v>
          </cell>
          <cell r="J48">
            <v>0.24346037668847864</v>
          </cell>
        </row>
        <row r="49">
          <cell r="A49" t="str">
            <v>N</v>
          </cell>
          <cell r="B49">
            <v>1231</v>
          </cell>
          <cell r="I49" t="str">
            <v>N</v>
          </cell>
          <cell r="J49">
            <v>1234</v>
          </cell>
        </row>
        <row r="50">
          <cell r="B50">
            <v>71.330148455638863</v>
          </cell>
          <cell r="J50">
            <v>5.7131011762687915</v>
          </cell>
        </row>
        <row r="51">
          <cell r="B51">
            <v>9.7804227384157866E-16</v>
          </cell>
          <cell r="J51">
            <v>1.5313741466261087E-3</v>
          </cell>
        </row>
        <row r="55">
          <cell r="B55">
            <v>0.32418429999999998</v>
          </cell>
          <cell r="C55">
            <v>0.27261469999999999</v>
          </cell>
          <cell r="E55">
            <v>0.24399999999999999</v>
          </cell>
          <cell r="J55">
            <v>0.59573909999999997</v>
          </cell>
          <cell r="K55">
            <v>0.1729415</v>
          </cell>
          <cell r="M55">
            <v>2E-3</v>
          </cell>
        </row>
        <row r="56">
          <cell r="B56">
            <v>0.55638810000000005</v>
          </cell>
          <cell r="C56">
            <v>3.7375400000000003E-2</v>
          </cell>
          <cell r="E56">
            <v>0</v>
          </cell>
          <cell r="J56">
            <v>0.46557399999999999</v>
          </cell>
          <cell r="K56">
            <v>5.2676899999999999E-2</v>
          </cell>
          <cell r="M56">
            <v>0</v>
          </cell>
        </row>
        <row r="57">
          <cell r="B57">
            <v>-0.1706647</v>
          </cell>
          <cell r="C57">
            <v>8.8193400000000005E-2</v>
          </cell>
          <cell r="E57">
            <v>6.2E-2</v>
          </cell>
          <cell r="J57">
            <v>-0.22326389999999999</v>
          </cell>
          <cell r="K57">
            <v>6.83893E-2</v>
          </cell>
          <cell r="M57">
            <v>3.0000000000000001E-3</v>
          </cell>
        </row>
        <row r="58">
          <cell r="B58">
            <v>-4.0428199999999997E-2</v>
          </cell>
          <cell r="C58">
            <v>1.30262E-2</v>
          </cell>
          <cell r="E58">
            <v>4.0000000000000001E-3</v>
          </cell>
          <cell r="J58">
            <v>-1.3183500000000001E-2</v>
          </cell>
          <cell r="K58">
            <v>8.8138000000000001E-3</v>
          </cell>
          <cell r="M58">
            <v>0.14499999999999999</v>
          </cell>
        </row>
        <row r="59">
          <cell r="B59">
            <v>-0.5174725</v>
          </cell>
          <cell r="C59">
            <v>8.0187099999999997E-2</v>
          </cell>
          <cell r="E59">
            <v>0</v>
          </cell>
          <cell r="J59">
            <v>-7.0426799999999998E-2</v>
          </cell>
          <cell r="K59">
            <v>5.8927599999999997E-2</v>
          </cell>
          <cell r="M59">
            <v>0.24099999999999999</v>
          </cell>
        </row>
        <row r="60">
          <cell r="B60">
            <v>2.7711400000000001E-2</v>
          </cell>
          <cell r="C60">
            <v>3.1472000000000002E-3</v>
          </cell>
          <cell r="E60">
            <v>0</v>
          </cell>
          <cell r="J60">
            <v>1.3014400000000001E-2</v>
          </cell>
          <cell r="K60">
            <v>3.6597999999999999E-3</v>
          </cell>
          <cell r="M60">
            <v>1E-3</v>
          </cell>
        </row>
        <row r="61">
          <cell r="B61">
            <v>2.75772E-2</v>
          </cell>
          <cell r="C61">
            <v>9.2434000000000006E-3</v>
          </cell>
          <cell r="E61">
            <v>6.0000000000000001E-3</v>
          </cell>
          <cell r="J61">
            <v>5.2227700000000002E-2</v>
          </cell>
          <cell r="K61">
            <v>6.4616199999999999E-2</v>
          </cell>
          <cell r="M61">
            <v>0.42499999999999999</v>
          </cell>
        </row>
        <row r="62">
          <cell r="B62">
            <v>-0.407198</v>
          </cell>
          <cell r="C62">
            <v>8.5910200000000006E-2</v>
          </cell>
          <cell r="E62">
            <v>0</v>
          </cell>
          <cell r="J62">
            <v>-0.2452027</v>
          </cell>
          <cell r="K62">
            <v>0.33240629999999999</v>
          </cell>
        </row>
        <row r="63">
          <cell r="B63">
            <v>1.2017679999999999</v>
          </cell>
          <cell r="C63">
            <v>0.60684320000000003</v>
          </cell>
          <cell r="E63">
            <v>5.7000000000000002E-2</v>
          </cell>
        </row>
        <row r="64">
          <cell r="B64">
            <v>0.42518044142880396</v>
          </cell>
          <cell r="J64">
            <v>0.24082187803249433</v>
          </cell>
        </row>
        <row r="65">
          <cell r="B65">
            <v>1181</v>
          </cell>
          <cell r="J65">
            <v>1184</v>
          </cell>
        </row>
        <row r="66">
          <cell r="B66">
            <v>68.092074925735986</v>
          </cell>
          <cell r="J66">
            <v>6.4386870583966784</v>
          </cell>
        </row>
        <row r="67">
          <cell r="B67">
            <v>1.8483196859214228E-15</v>
          </cell>
          <cell r="J67">
            <v>7.2745475363903604E-4</v>
          </cell>
        </row>
      </sheetData>
      <sheetData sheetId="3" refreshError="1"/>
      <sheetData sheetId="4" refreshError="1"/>
      <sheetData sheetId="5" refreshError="1"/>
      <sheetData sheetId="6">
        <row r="4">
          <cell r="A4" t="str">
            <v>InfExp</v>
          </cell>
          <cell r="B4">
            <v>0.53485769999999999</v>
          </cell>
          <cell r="C4">
            <v>0.17523859999999999</v>
          </cell>
          <cell r="E4">
            <v>7.0000000000000001E-3</v>
          </cell>
        </row>
        <row r="5">
          <cell r="A5" t="str">
            <v>PCPI_4lag</v>
          </cell>
          <cell r="B5">
            <v>0.24378169999999999</v>
          </cell>
          <cell r="C5">
            <v>7.4589699999999995E-2</v>
          </cell>
          <cell r="E5">
            <v>4.0000000000000001E-3</v>
          </cell>
        </row>
        <row r="6">
          <cell r="A6" t="str">
            <v>slack_1</v>
          </cell>
          <cell r="B6">
            <v>-0.2730918</v>
          </cell>
          <cell r="C6">
            <v>5.0383400000000002E-2</v>
          </cell>
          <cell r="E6">
            <v>0</v>
          </cell>
        </row>
        <row r="7">
          <cell r="A7" t="str">
            <v>_cons</v>
          </cell>
          <cell r="B7">
            <v>1.863127</v>
          </cell>
          <cell r="C7">
            <v>0.28569440000000002</v>
          </cell>
          <cell r="E7">
            <v>0</v>
          </cell>
        </row>
        <row r="8">
          <cell r="B8">
            <v>0.12188619022246461</v>
          </cell>
        </row>
        <row r="9">
          <cell r="B9">
            <v>1660</v>
          </cell>
        </row>
        <row r="15">
          <cell r="B15">
            <v>0.18295810000000001</v>
          </cell>
          <cell r="C15">
            <v>0.32193820000000001</v>
          </cell>
          <cell r="E15">
            <v>0.57999999999999996</v>
          </cell>
        </row>
        <row r="16">
          <cell r="B16">
            <v>0.1413297</v>
          </cell>
          <cell r="C16">
            <v>0.15557219999999999</v>
          </cell>
          <cell r="E16">
            <v>0.38</v>
          </cell>
        </row>
        <row r="17">
          <cell r="B17">
            <v>-0.245643</v>
          </cell>
          <cell r="C17">
            <v>5.5848299999999997E-2</v>
          </cell>
          <cell r="E17">
            <v>1E-3</v>
          </cell>
        </row>
        <row r="18">
          <cell r="A18" t="str">
            <v>ProdTr_lag</v>
          </cell>
          <cell r="B18">
            <v>0.51184410000000002</v>
          </cell>
          <cell r="C18">
            <v>0.3053806</v>
          </cell>
          <cell r="E18">
            <v>0.11799999999999999</v>
          </cell>
        </row>
        <row r="19">
          <cell r="B19">
            <v>2.2994349999999999</v>
          </cell>
          <cell r="C19">
            <v>0.80249369999999998</v>
          </cell>
          <cell r="E19">
            <v>1.2999999999999999E-2</v>
          </cell>
        </row>
        <row r="20">
          <cell r="B20">
            <v>6.9178905841631888E-2</v>
          </cell>
        </row>
        <row r="21">
          <cell r="B21">
            <v>1148</v>
          </cell>
        </row>
        <row r="27">
          <cell r="B27">
            <v>0.4722885</v>
          </cell>
          <cell r="C27">
            <v>0.1717284</v>
          </cell>
          <cell r="E27">
            <v>1.2999999999999999E-2</v>
          </cell>
        </row>
        <row r="28">
          <cell r="B28">
            <v>0.21721099999999999</v>
          </cell>
          <cell r="C28">
            <v>6.3788399999999995E-2</v>
          </cell>
          <cell r="E28">
            <v>3.0000000000000001E-3</v>
          </cell>
        </row>
        <row r="29">
          <cell r="B29">
            <v>-0.15327009999999999</v>
          </cell>
          <cell r="C29">
            <v>4.6876099999999997E-2</v>
          </cell>
          <cell r="E29">
            <v>4.0000000000000001E-3</v>
          </cell>
        </row>
        <row r="30">
          <cell r="A30" t="str">
            <v>W_Slack</v>
          </cell>
          <cell r="B30">
            <v>-0.35130070000000002</v>
          </cell>
          <cell r="C30">
            <v>9.2279399999999998E-2</v>
          </cell>
          <cell r="E30">
            <v>1E-3</v>
          </cell>
        </row>
        <row r="31">
          <cell r="A31" t="str">
            <v>WComm_relPCPI_lag</v>
          </cell>
          <cell r="B31">
            <v>2.4025000000000001E-3</v>
          </cell>
          <cell r="C31">
            <v>5.9603E-3</v>
          </cell>
          <cell r="E31">
            <v>0.69099999999999995</v>
          </cell>
        </row>
        <row r="32">
          <cell r="A32" t="str">
            <v>GVC_PC_lag</v>
          </cell>
          <cell r="B32">
            <v>-0.1444174</v>
          </cell>
          <cell r="C32">
            <v>6.5806699999999996E-2</v>
          </cell>
          <cell r="E32">
            <v>4.1000000000000002E-2</v>
          </cell>
        </row>
        <row r="33">
          <cell r="B33">
            <v>2.1666029999999998</v>
          </cell>
          <cell r="C33">
            <v>0.32555849999999997</v>
          </cell>
          <cell r="E33">
            <v>0</v>
          </cell>
        </row>
        <row r="34">
          <cell r="A34" t="str">
            <v>r2_w</v>
          </cell>
          <cell r="B34">
            <v>0.15022417429915769</v>
          </cell>
        </row>
        <row r="35">
          <cell r="A35" t="str">
            <v>N</v>
          </cell>
          <cell r="B35">
            <v>1660</v>
          </cell>
        </row>
        <row r="41">
          <cell r="B41">
            <v>0.50398580000000004</v>
          </cell>
          <cell r="C41">
            <v>0.15976960000000001</v>
          </cell>
          <cell r="E41">
            <v>5.0000000000000001E-3</v>
          </cell>
        </row>
        <row r="42">
          <cell r="B42">
            <v>0.21578829999999999</v>
          </cell>
          <cell r="C42">
            <v>6.4855700000000002E-2</v>
          </cell>
          <cell r="E42">
            <v>4.0000000000000001E-3</v>
          </cell>
        </row>
        <row r="43">
          <cell r="B43">
            <v>-0.32606439999999998</v>
          </cell>
          <cell r="C43">
            <v>0.1135473</v>
          </cell>
          <cell r="E43">
            <v>0.01</v>
          </cell>
        </row>
        <row r="44">
          <cell r="B44">
            <v>-0.3523155</v>
          </cell>
          <cell r="C44">
            <v>8.6152800000000002E-2</v>
          </cell>
          <cell r="E44">
            <v>1E-3</v>
          </cell>
        </row>
        <row r="45">
          <cell r="B45">
            <v>2.8443000000000001E-3</v>
          </cell>
          <cell r="C45">
            <v>5.9998999999999999E-3</v>
          </cell>
          <cell r="E45">
            <v>0.64100000000000001</v>
          </cell>
        </row>
        <row r="46">
          <cell r="B46">
            <v>-0.15384439999999999</v>
          </cell>
          <cell r="C46">
            <v>6.6545999999999994E-2</v>
          </cell>
          <cell r="E46">
            <v>3.2000000000000001E-2</v>
          </cell>
        </row>
        <row r="47">
          <cell r="B47">
            <v>2.0845910000000001</v>
          </cell>
          <cell r="C47">
            <v>0.31467260000000002</v>
          </cell>
          <cell r="E47">
            <v>0</v>
          </cell>
        </row>
        <row r="48">
          <cell r="B48">
            <v>0.15223143362136382</v>
          </cell>
        </row>
        <row r="49">
          <cell r="B49">
            <v>1643</v>
          </cell>
        </row>
      </sheetData>
      <sheetData sheetId="7">
        <row r="4">
          <cell r="A4" t="str">
            <v>InfExp</v>
          </cell>
          <cell r="B4">
            <v>2.95733E-2</v>
          </cell>
          <cell r="C4">
            <v>0.19657630000000001</v>
          </cell>
          <cell r="E4">
            <v>0.88200000000000001</v>
          </cell>
        </row>
        <row r="5">
          <cell r="A5" t="str">
            <v>PCPI_4lag</v>
          </cell>
          <cell r="B5">
            <v>0.24109700000000001</v>
          </cell>
          <cell r="C5">
            <v>6.1520600000000002E-2</v>
          </cell>
          <cell r="E5">
            <v>1E-3</v>
          </cell>
        </row>
        <row r="6">
          <cell r="A6" t="str">
            <v>slack_1</v>
          </cell>
          <cell r="B6">
            <v>-0.21270530000000001</v>
          </cell>
          <cell r="C6">
            <v>6.89718E-2</v>
          </cell>
          <cell r="E6">
            <v>6.0000000000000001E-3</v>
          </cell>
        </row>
        <row r="7">
          <cell r="A7" t="str">
            <v>_cons</v>
          </cell>
          <cell r="B7">
            <v>3.3066239999999998</v>
          </cell>
          <cell r="C7">
            <v>0.41454859999999999</v>
          </cell>
          <cell r="E7">
            <v>0</v>
          </cell>
        </row>
        <row r="8">
          <cell r="B8">
            <v>6.0742979381264384E-2</v>
          </cell>
        </row>
        <row r="9">
          <cell r="B9">
            <v>878</v>
          </cell>
        </row>
        <row r="15">
          <cell r="B15">
            <v>-0.53553220000000001</v>
          </cell>
          <cell r="C15">
            <v>0.73071269999999999</v>
          </cell>
          <cell r="E15">
            <v>0.47699999999999998</v>
          </cell>
        </row>
        <row r="16">
          <cell r="B16">
            <v>0.1988026</v>
          </cell>
          <cell r="C16">
            <v>0.1048827</v>
          </cell>
          <cell r="E16">
            <v>0.08</v>
          </cell>
        </row>
        <row r="17">
          <cell r="B17">
            <v>-0.19538539999999999</v>
          </cell>
          <cell r="C17">
            <v>8.1127900000000003E-2</v>
          </cell>
          <cell r="E17">
            <v>3.2000000000000001E-2</v>
          </cell>
        </row>
        <row r="18">
          <cell r="A18" t="str">
            <v>ProdTr_lag</v>
          </cell>
          <cell r="B18">
            <v>1.0349170000000001</v>
          </cell>
          <cell r="C18">
            <v>0.32217610000000002</v>
          </cell>
          <cell r="E18">
            <v>7.0000000000000001E-3</v>
          </cell>
        </row>
        <row r="19">
          <cell r="B19">
            <v>3.664231</v>
          </cell>
          <cell r="C19">
            <v>1.5834569999999999</v>
          </cell>
          <cell r="E19">
            <v>3.7999999999999999E-2</v>
          </cell>
        </row>
        <row r="20">
          <cell r="B20">
            <v>4.9297946520239777E-2</v>
          </cell>
        </row>
        <row r="21">
          <cell r="B21">
            <v>601</v>
          </cell>
        </row>
        <row r="27">
          <cell r="B27">
            <v>5.1890699999999998E-2</v>
          </cell>
          <cell r="C27">
            <v>0.20239099999999999</v>
          </cell>
          <cell r="E27">
            <v>0.8</v>
          </cell>
        </row>
        <row r="28">
          <cell r="B28">
            <v>0.23671200000000001</v>
          </cell>
          <cell r="C28">
            <v>5.7785099999999999E-2</v>
          </cell>
          <cell r="E28">
            <v>1E-3</v>
          </cell>
        </row>
        <row r="29">
          <cell r="B29">
            <v>-0.19714989999999999</v>
          </cell>
          <cell r="C29">
            <v>6.6448499999999994E-2</v>
          </cell>
          <cell r="E29">
            <v>8.0000000000000002E-3</v>
          </cell>
        </row>
        <row r="30">
          <cell r="A30" t="str">
            <v>W_Slack</v>
          </cell>
          <cell r="B30">
            <v>-0.2298385</v>
          </cell>
          <cell r="C30">
            <v>0.1781316</v>
          </cell>
          <cell r="E30">
            <v>0.21199999999999999</v>
          </cell>
        </row>
        <row r="31">
          <cell r="A31" t="str">
            <v>WComm_relPCPI_lag</v>
          </cell>
          <cell r="B31">
            <v>4.9179999999999996E-3</v>
          </cell>
          <cell r="C31">
            <v>1.30449E-2</v>
          </cell>
          <cell r="E31">
            <v>0.71</v>
          </cell>
        </row>
        <row r="32">
          <cell r="A32" t="str">
            <v>GVC_PC_lag</v>
          </cell>
          <cell r="B32">
            <v>-0.1257556</v>
          </cell>
          <cell r="C32">
            <v>0.1071266</v>
          </cell>
          <cell r="E32">
            <v>0.255</v>
          </cell>
        </row>
        <row r="33">
          <cell r="B33">
            <v>3.0999089999999998</v>
          </cell>
          <cell r="C33">
            <v>0.4379847</v>
          </cell>
          <cell r="E33">
            <v>0</v>
          </cell>
        </row>
        <row r="34">
          <cell r="A34" t="str">
            <v>r2_w</v>
          </cell>
          <cell r="B34">
            <v>6.450431651578481E-2</v>
          </cell>
        </row>
        <row r="35">
          <cell r="A35" t="str">
            <v>N</v>
          </cell>
          <cell r="B35">
            <v>878</v>
          </cell>
        </row>
        <row r="36">
          <cell r="B36">
            <v>1.2093186108831626</v>
          </cell>
        </row>
        <row r="37">
          <cell r="B37">
            <v>0.33336999242506765</v>
          </cell>
        </row>
        <row r="41">
          <cell r="B41">
            <v>3.00402E-2</v>
          </cell>
          <cell r="C41">
            <v>0.1956349</v>
          </cell>
          <cell r="E41">
            <v>0.88</v>
          </cell>
        </row>
        <row r="42">
          <cell r="B42">
            <v>0.25409140000000002</v>
          </cell>
          <cell r="C42">
            <v>6.2223000000000001E-2</v>
          </cell>
          <cell r="E42">
            <v>1E-3</v>
          </cell>
        </row>
        <row r="43">
          <cell r="B43">
            <v>-0.32036340000000002</v>
          </cell>
          <cell r="C43">
            <v>0.1241548</v>
          </cell>
          <cell r="E43">
            <v>1.7999999999999999E-2</v>
          </cell>
        </row>
        <row r="44">
          <cell r="B44">
            <v>-0.22733890000000001</v>
          </cell>
          <cell r="C44">
            <v>0.18069299999999999</v>
          </cell>
          <cell r="E44">
            <v>0.224</v>
          </cell>
        </row>
        <row r="45">
          <cell r="B45">
            <v>6.0702999999999998E-3</v>
          </cell>
          <cell r="C45">
            <v>1.3117E-2</v>
          </cell>
          <cell r="E45">
            <v>0.64900000000000002</v>
          </cell>
        </row>
        <row r="46">
          <cell r="B46">
            <v>-0.11696380000000001</v>
          </cell>
          <cell r="C46">
            <v>0.1069581</v>
          </cell>
          <cell r="E46">
            <v>0.28799999999999998</v>
          </cell>
        </row>
        <row r="47">
          <cell r="B47">
            <v>3.1121129999999999</v>
          </cell>
          <cell r="C47">
            <v>0.42538860000000001</v>
          </cell>
          <cell r="E47">
            <v>0</v>
          </cell>
        </row>
        <row r="48">
          <cell r="B48">
            <v>5.6770333013015595E-2</v>
          </cell>
        </row>
        <row r="49">
          <cell r="B49">
            <v>871</v>
          </cell>
        </row>
        <row r="50">
          <cell r="B50">
            <v>1.2461954866838676</v>
          </cell>
        </row>
        <row r="51">
          <cell r="B51">
            <v>0.32083807369596118</v>
          </cell>
        </row>
      </sheetData>
      <sheetData sheetId="8">
        <row r="4">
          <cell r="A4" t="str">
            <v>InfExp</v>
          </cell>
          <cell r="B4">
            <v>0.23301469999999999</v>
          </cell>
          <cell r="C4">
            <v>0.59486749999999999</v>
          </cell>
          <cell r="E4">
            <v>0.7</v>
          </cell>
        </row>
        <row r="5">
          <cell r="A5" t="str">
            <v>PCPI_4lag</v>
          </cell>
          <cell r="B5">
            <v>-3.6235400000000001E-2</v>
          </cell>
          <cell r="C5">
            <v>0.1108846</v>
          </cell>
          <cell r="E5">
            <v>0.747</v>
          </cell>
        </row>
        <row r="6">
          <cell r="A6" t="str">
            <v>slack_1</v>
          </cell>
          <cell r="B6">
            <v>-0.36878850000000002</v>
          </cell>
          <cell r="C6">
            <v>8.7893899999999997E-2</v>
          </cell>
          <cell r="E6">
            <v>0</v>
          </cell>
        </row>
        <row r="7">
          <cell r="A7" t="str">
            <v>_cons</v>
          </cell>
          <cell r="B7">
            <v>2.8065540000000002</v>
          </cell>
          <cell r="C7">
            <v>1.24404</v>
          </cell>
          <cell r="E7">
            <v>3.5999999999999997E-2</v>
          </cell>
        </row>
        <row r="8">
          <cell r="B8">
            <v>5.2312722685014856E-2</v>
          </cell>
        </row>
        <row r="9">
          <cell r="B9">
            <v>782</v>
          </cell>
        </row>
        <row r="15">
          <cell r="B15">
            <v>0.8655967</v>
          </cell>
          <cell r="C15">
            <v>0.58813070000000001</v>
          </cell>
          <cell r="E15">
            <v>0.16500000000000001</v>
          </cell>
        </row>
        <row r="16">
          <cell r="B16">
            <v>2.7515999999999999E-3</v>
          </cell>
          <cell r="C16">
            <v>0.17856610000000001</v>
          </cell>
          <cell r="E16">
            <v>0.98799999999999999</v>
          </cell>
        </row>
        <row r="17">
          <cell r="B17">
            <v>-0.22701650000000001</v>
          </cell>
          <cell r="C17">
            <v>7.9047300000000001E-2</v>
          </cell>
          <cell r="E17">
            <v>1.2999999999999999E-2</v>
          </cell>
        </row>
        <row r="18">
          <cell r="A18" t="str">
            <v>ProdTr_lag</v>
          </cell>
          <cell r="B18">
            <v>-0.84707569999999999</v>
          </cell>
          <cell r="C18">
            <v>0.38839210000000002</v>
          </cell>
          <cell r="E18">
            <v>4.8000000000000001E-2</v>
          </cell>
        </row>
        <row r="19">
          <cell r="B19">
            <v>1.211462</v>
          </cell>
          <cell r="C19">
            <v>1.1192629999999999</v>
          </cell>
          <cell r="E19">
            <v>0.29899999999999999</v>
          </cell>
        </row>
        <row r="20">
          <cell r="B20">
            <v>3.8727311262597763E-2</v>
          </cell>
        </row>
        <row r="21">
          <cell r="B21">
            <v>547</v>
          </cell>
        </row>
        <row r="27">
          <cell r="B27">
            <v>0.2345091</v>
          </cell>
          <cell r="C27">
            <v>0.63752759999999997</v>
          </cell>
          <cell r="E27">
            <v>0.71699999999999997</v>
          </cell>
        </row>
        <row r="28">
          <cell r="B28">
            <v>-2.6308600000000001E-2</v>
          </cell>
          <cell r="C28">
            <v>0.10364279999999999</v>
          </cell>
          <cell r="E28">
            <v>0.80200000000000005</v>
          </cell>
        </row>
        <row r="29">
          <cell r="B29">
            <v>-0.3060155</v>
          </cell>
          <cell r="C29">
            <v>9.2460100000000003E-2</v>
          </cell>
          <cell r="E29">
            <v>4.0000000000000001E-3</v>
          </cell>
        </row>
        <row r="30">
          <cell r="A30" t="str">
            <v>W_Slack</v>
          </cell>
          <cell r="B30">
            <v>-0.2331693</v>
          </cell>
          <cell r="C30">
            <v>0.16656760000000001</v>
          </cell>
          <cell r="E30">
            <v>0.17799999999999999</v>
          </cell>
        </row>
        <row r="31">
          <cell r="A31" t="str">
            <v>WComm_relPCPI_lag</v>
          </cell>
          <cell r="B31">
            <v>6.1069000000000002E-3</v>
          </cell>
          <cell r="C31">
            <v>8.1089999999999999E-3</v>
          </cell>
          <cell r="E31">
            <v>0.46100000000000002</v>
          </cell>
        </row>
        <row r="32">
          <cell r="A32" t="str">
            <v>GVC_PC_lag</v>
          </cell>
          <cell r="B32">
            <v>-6.5663399999999997E-2</v>
          </cell>
          <cell r="C32">
            <v>9.2618500000000006E-2</v>
          </cell>
          <cell r="E32">
            <v>0.48699999999999999</v>
          </cell>
        </row>
        <row r="33">
          <cell r="B33">
            <v>3.0515089999999998</v>
          </cell>
          <cell r="C33">
            <v>1.3323719999999999</v>
          </cell>
          <cell r="E33">
            <v>3.4000000000000002E-2</v>
          </cell>
        </row>
        <row r="34">
          <cell r="A34" t="str">
            <v>r2_w</v>
          </cell>
          <cell r="B34">
            <v>5.9191354532021956E-2</v>
          </cell>
        </row>
        <row r="35">
          <cell r="A35" t="str">
            <v>N</v>
          </cell>
          <cell r="B35">
            <v>782</v>
          </cell>
        </row>
        <row r="36">
          <cell r="B36">
            <v>1.1263353328637009</v>
          </cell>
        </row>
        <row r="37">
          <cell r="B37">
            <v>0.36339563149803034</v>
          </cell>
        </row>
        <row r="41">
          <cell r="B41">
            <v>0.42767050000000001</v>
          </cell>
          <cell r="C41">
            <v>0.63652129999999996</v>
          </cell>
          <cell r="E41">
            <v>0.51</v>
          </cell>
        </row>
        <row r="42">
          <cell r="B42">
            <v>-8.1770999999999996E-3</v>
          </cell>
          <cell r="C42">
            <v>0.11242340000000001</v>
          </cell>
          <cell r="E42">
            <v>0.94299999999999995</v>
          </cell>
        </row>
        <row r="43">
          <cell r="B43">
            <v>-0.57431399999999999</v>
          </cell>
          <cell r="C43">
            <v>0.1441035</v>
          </cell>
          <cell r="E43">
            <v>1E-3</v>
          </cell>
        </row>
        <row r="44">
          <cell r="B44">
            <v>-0.22998779999999999</v>
          </cell>
          <cell r="C44">
            <v>0.14709130000000001</v>
          </cell>
          <cell r="E44">
            <v>0.13400000000000001</v>
          </cell>
        </row>
        <row r="45">
          <cell r="B45">
            <v>6.5598999999999996E-3</v>
          </cell>
          <cell r="C45">
            <v>8.1592999999999995E-3</v>
          </cell>
          <cell r="E45">
            <v>0.43099999999999999</v>
          </cell>
        </row>
        <row r="46">
          <cell r="B46">
            <v>-4.6111699999999999E-2</v>
          </cell>
          <cell r="C46">
            <v>8.4030999999999995E-2</v>
          </cell>
          <cell r="E46">
            <v>0.59</v>
          </cell>
        </row>
        <row r="47">
          <cell r="B47">
            <v>2.5116909999999999</v>
          </cell>
          <cell r="C47">
            <v>1.327744</v>
          </cell>
          <cell r="E47">
            <v>7.3999999999999996E-2</v>
          </cell>
        </row>
        <row r="48">
          <cell r="B48">
            <v>5.5929428834266548E-2</v>
          </cell>
        </row>
        <row r="49">
          <cell r="B49">
            <v>772</v>
          </cell>
        </row>
        <row r="50">
          <cell r="B50">
            <v>1.3622550476811723</v>
          </cell>
        </row>
        <row r="51">
          <cell r="B51">
            <v>0.2844284727515512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f_Regs_Full"/>
      <sheetName val="Inf_Regs_Pre"/>
      <sheetName val="Inf_Regs_Post"/>
      <sheetName val="Tr_Regs_Full"/>
      <sheetName val="Tr_Regs_Pre"/>
      <sheetName val="Tr_Regs_Post"/>
    </sheetNames>
    <sheetDataSet>
      <sheetData sheetId="0">
        <row r="4">
          <cell r="B4">
            <v>0.17204059999999999</v>
          </cell>
          <cell r="C4">
            <v>0.1783981</v>
          </cell>
          <cell r="E4">
            <v>0.34300000000000003</v>
          </cell>
        </row>
        <row r="5">
          <cell r="B5">
            <v>0.64076160000000004</v>
          </cell>
          <cell r="C5">
            <v>8.9062100000000005E-2</v>
          </cell>
          <cell r="E5">
            <v>0</v>
          </cell>
        </row>
        <row r="6">
          <cell r="B6">
            <v>-0.189414</v>
          </cell>
          <cell r="C6">
            <v>4.0248800000000001E-2</v>
          </cell>
          <cell r="E6">
            <v>0</v>
          </cell>
        </row>
        <row r="7">
          <cell r="B7">
            <v>0.56538449999999996</v>
          </cell>
          <cell r="C7">
            <v>0.29817290000000002</v>
          </cell>
          <cell r="E7">
            <v>6.8000000000000005E-2</v>
          </cell>
        </row>
        <row r="8">
          <cell r="B8">
            <v>0.50675345139682726</v>
          </cell>
        </row>
        <row r="9">
          <cell r="B9">
            <v>2456</v>
          </cell>
        </row>
        <row r="15">
          <cell r="B15">
            <v>0.23426759999999999</v>
          </cell>
          <cell r="C15">
            <v>0.1840764</v>
          </cell>
          <cell r="E15">
            <v>0.214</v>
          </cell>
        </row>
        <row r="16">
          <cell r="B16">
            <v>0.6286872</v>
          </cell>
          <cell r="C16">
            <v>8.6200299999999994E-2</v>
          </cell>
          <cell r="E16">
            <v>0</v>
          </cell>
        </row>
        <row r="17">
          <cell r="B17">
            <v>-0.18100269999999999</v>
          </cell>
          <cell r="C17">
            <v>4.0756800000000003E-2</v>
          </cell>
          <cell r="E17">
            <v>0</v>
          </cell>
        </row>
        <row r="18">
          <cell r="B18">
            <v>2.4554900000000001E-2</v>
          </cell>
          <cell r="C18">
            <v>2.5474E-3</v>
          </cell>
          <cell r="E18">
            <v>0</v>
          </cell>
        </row>
        <row r="19">
          <cell r="B19">
            <v>0.41057389999999999</v>
          </cell>
          <cell r="C19">
            <v>0.31781110000000001</v>
          </cell>
          <cell r="E19">
            <v>0.20699999999999999</v>
          </cell>
        </row>
        <row r="20">
          <cell r="B20">
            <v>0.53709259470484527</v>
          </cell>
        </row>
        <row r="21">
          <cell r="B21">
            <v>2456</v>
          </cell>
        </row>
        <row r="27">
          <cell r="A27" t="str">
            <v>InfExp</v>
          </cell>
          <cell r="B27">
            <v>0.35958410000000002</v>
          </cell>
          <cell r="C27">
            <v>0.15301219999999999</v>
          </cell>
          <cell r="E27">
            <v>2.5999999999999999E-2</v>
          </cell>
        </row>
        <row r="28">
          <cell r="A28" t="str">
            <v>Tr_PCPI</v>
          </cell>
          <cell r="B28">
            <v>0.63605080000000003</v>
          </cell>
          <cell r="C28">
            <v>8.8816500000000007E-2</v>
          </cell>
          <cell r="E28">
            <v>0</v>
          </cell>
        </row>
        <row r="29">
          <cell r="A29" t="str">
            <v>slack_1</v>
          </cell>
          <cell r="B29">
            <v>-0.16204930000000001</v>
          </cell>
          <cell r="C29">
            <v>4.2466400000000001E-2</v>
          </cell>
          <cell r="E29">
            <v>1E-3</v>
          </cell>
        </row>
        <row r="30">
          <cell r="A30" t="str">
            <v>RER_qo8q</v>
          </cell>
          <cell r="B30">
            <v>-1.70569E-2</v>
          </cell>
          <cell r="C30">
            <v>1.39624E-2</v>
          </cell>
          <cell r="E30">
            <v>0.23200000000000001</v>
          </cell>
        </row>
        <row r="31">
          <cell r="A31" t="str">
            <v>W_Slack</v>
          </cell>
          <cell r="B31">
            <v>-8.3094699999999994E-2</v>
          </cell>
          <cell r="C31">
            <v>3.7705200000000001E-2</v>
          </cell>
          <cell r="E31">
            <v>3.5999999999999997E-2</v>
          </cell>
        </row>
        <row r="32">
          <cell r="A32" t="str">
            <v>WOil_relPCPI</v>
          </cell>
          <cell r="B32">
            <v>2.34294E-2</v>
          </cell>
          <cell r="C32">
            <v>2.3340000000000001E-3</v>
          </cell>
          <cell r="E32">
            <v>0</v>
          </cell>
        </row>
        <row r="33">
          <cell r="A33" t="str">
            <v>WComXEn_relPCPI~g</v>
          </cell>
          <cell r="B33">
            <v>1.8158500000000001E-2</v>
          </cell>
          <cell r="C33">
            <v>5.6170999999999999E-3</v>
          </cell>
          <cell r="E33">
            <v>3.0000000000000001E-3</v>
          </cell>
        </row>
        <row r="34">
          <cell r="A34" t="str">
            <v>GVC_PC_lag</v>
          </cell>
          <cell r="B34">
            <v>6.4730899999999994E-2</v>
          </cell>
          <cell r="C34">
            <v>3.4536200000000003E-2</v>
          </cell>
          <cell r="E34">
            <v>7.0999999999999994E-2</v>
          </cell>
        </row>
        <row r="35">
          <cell r="A35" t="str">
            <v>_cons</v>
          </cell>
          <cell r="B35">
            <v>0.15967149999999999</v>
          </cell>
          <cell r="C35">
            <v>0.30117880000000002</v>
          </cell>
          <cell r="E35">
            <v>0.6</v>
          </cell>
        </row>
        <row r="36">
          <cell r="A36" t="str">
            <v>r2_w</v>
          </cell>
          <cell r="B36">
            <v>0.54459856135831308</v>
          </cell>
        </row>
        <row r="37">
          <cell r="A37" t="str">
            <v>N</v>
          </cell>
          <cell r="B37">
            <v>2456</v>
          </cell>
        </row>
        <row r="43">
          <cell r="B43">
            <v>0.31019479999999999</v>
          </cell>
          <cell r="C43">
            <v>0.16925570000000001</v>
          </cell>
          <cell r="E43">
            <v>7.8E-2</v>
          </cell>
        </row>
        <row r="44">
          <cell r="B44">
            <v>0.74857169999999995</v>
          </cell>
          <cell r="C44">
            <v>4.6847100000000003E-2</v>
          </cell>
          <cell r="E44">
            <v>0</v>
          </cell>
        </row>
        <row r="45">
          <cell r="B45">
            <v>-0.26398179999999999</v>
          </cell>
          <cell r="C45">
            <v>6.7641599999999996E-2</v>
          </cell>
          <cell r="E45">
            <v>1E-3</v>
          </cell>
        </row>
        <row r="46">
          <cell r="B46">
            <v>-2.3697699999999999E-2</v>
          </cell>
          <cell r="C46">
            <v>1.29412E-2</v>
          </cell>
          <cell r="E46">
            <v>7.8E-2</v>
          </cell>
        </row>
        <row r="47">
          <cell r="B47">
            <v>-8.1826999999999997E-2</v>
          </cell>
          <cell r="C47">
            <v>4.2518199999999999E-2</v>
          </cell>
          <cell r="E47">
            <v>6.5000000000000002E-2</v>
          </cell>
        </row>
        <row r="48">
          <cell r="B48">
            <v>2.3810999999999999E-2</v>
          </cell>
          <cell r="C48">
            <v>2.3725E-3</v>
          </cell>
          <cell r="E48">
            <v>0</v>
          </cell>
        </row>
        <row r="49">
          <cell r="B49">
            <v>1.7171200000000001E-2</v>
          </cell>
          <cell r="C49">
            <v>5.6480000000000002E-3</v>
          </cell>
          <cell r="E49">
            <v>5.0000000000000001E-3</v>
          </cell>
        </row>
        <row r="50">
          <cell r="B50">
            <v>8.4100300000000003E-2</v>
          </cell>
          <cell r="C50">
            <v>2.8166299999999998E-2</v>
          </cell>
          <cell r="E50">
            <v>6.0000000000000001E-3</v>
          </cell>
        </row>
        <row r="51">
          <cell r="B51">
            <v>7.2686000000000001E-3</v>
          </cell>
          <cell r="C51">
            <v>0.33133040000000002</v>
          </cell>
          <cell r="E51">
            <v>0.98299999999999998</v>
          </cell>
        </row>
        <row r="52">
          <cell r="B52">
            <v>0.54261838369212512</v>
          </cell>
        </row>
        <row r="53">
          <cell r="B53">
            <v>2355</v>
          </cell>
        </row>
      </sheetData>
      <sheetData sheetId="1">
        <row r="4">
          <cell r="B4">
            <v>0.46483540000000001</v>
          </cell>
          <cell r="C4">
            <v>0.20896629999999999</v>
          </cell>
          <cell r="E4">
            <v>3.5000000000000003E-2</v>
          </cell>
        </row>
        <row r="5">
          <cell r="B5">
            <v>0.55002629999999997</v>
          </cell>
          <cell r="C5">
            <v>9.9391400000000005E-2</v>
          </cell>
          <cell r="E5">
            <v>0</v>
          </cell>
        </row>
        <row r="6">
          <cell r="B6">
            <v>-0.28219559999999999</v>
          </cell>
          <cell r="C6">
            <v>6.13451E-2</v>
          </cell>
          <cell r="E6">
            <v>0</v>
          </cell>
        </row>
        <row r="7">
          <cell r="B7">
            <v>9.0765299999999993E-2</v>
          </cell>
          <cell r="C7">
            <v>0.32771889999999998</v>
          </cell>
          <cell r="E7">
            <v>0.78400000000000003</v>
          </cell>
        </row>
        <row r="8">
          <cell r="B8">
            <v>0.47353113354709919</v>
          </cell>
        </row>
        <row r="9">
          <cell r="B9">
            <v>1313</v>
          </cell>
        </row>
        <row r="15">
          <cell r="B15">
            <v>0.53915619999999997</v>
          </cell>
          <cell r="C15">
            <v>0.21165719999999999</v>
          </cell>
          <cell r="E15">
            <v>1.7000000000000001E-2</v>
          </cell>
        </row>
        <row r="16">
          <cell r="B16">
            <v>0.54762449999999996</v>
          </cell>
          <cell r="C16">
            <v>9.8673399999999994E-2</v>
          </cell>
          <cell r="E16">
            <v>0</v>
          </cell>
        </row>
        <row r="17">
          <cell r="B17">
            <v>-0.2768545</v>
          </cell>
          <cell r="C17">
            <v>6.1326100000000001E-2</v>
          </cell>
          <cell r="E17">
            <v>0</v>
          </cell>
        </row>
        <row r="18">
          <cell r="B18">
            <v>2.28306E-2</v>
          </cell>
          <cell r="C18">
            <v>2.8815999999999998E-3</v>
          </cell>
          <cell r="E18">
            <v>0</v>
          </cell>
        </row>
        <row r="19">
          <cell r="B19">
            <v>-0.1478034</v>
          </cell>
          <cell r="C19">
            <v>0.34774270000000002</v>
          </cell>
          <cell r="E19">
            <v>0.67400000000000004</v>
          </cell>
        </row>
        <row r="20">
          <cell r="B20">
            <v>0.49412732793029346</v>
          </cell>
        </row>
        <row r="21">
          <cell r="B21">
            <v>1313</v>
          </cell>
        </row>
        <row r="27">
          <cell r="A27" t="str">
            <v>InfExp</v>
          </cell>
          <cell r="B27">
            <v>0.63501589999999997</v>
          </cell>
          <cell r="C27">
            <v>0.18330979999999999</v>
          </cell>
          <cell r="E27">
            <v>2E-3</v>
          </cell>
        </row>
        <row r="28">
          <cell r="A28" t="str">
            <v>Tr_PCPI</v>
          </cell>
          <cell r="B28">
            <v>0.54157370000000005</v>
          </cell>
          <cell r="C28">
            <v>9.9316100000000004E-2</v>
          </cell>
          <cell r="E28">
            <v>0</v>
          </cell>
        </row>
        <row r="29">
          <cell r="A29" t="str">
            <v>slack_1</v>
          </cell>
          <cell r="B29">
            <v>-0.2375119</v>
          </cell>
          <cell r="C29">
            <v>7.0236199999999999E-2</v>
          </cell>
          <cell r="E29">
            <v>2E-3</v>
          </cell>
        </row>
        <row r="30">
          <cell r="A30" t="str">
            <v>RER_qo8q</v>
          </cell>
          <cell r="B30">
            <v>-1.0754400000000001E-2</v>
          </cell>
          <cell r="C30">
            <v>1.3879799999999999E-2</v>
          </cell>
          <cell r="E30">
            <v>0.44500000000000001</v>
          </cell>
        </row>
        <row r="31">
          <cell r="A31" t="str">
            <v>W_Slack</v>
          </cell>
          <cell r="B31">
            <v>-0.39240150000000001</v>
          </cell>
          <cell r="C31">
            <v>0.12161859999999999</v>
          </cell>
          <cell r="E31">
            <v>3.0000000000000001E-3</v>
          </cell>
        </row>
        <row r="32">
          <cell r="A32" t="str">
            <v>WOil_relPCPI</v>
          </cell>
          <cell r="B32">
            <v>2.30531E-2</v>
          </cell>
          <cell r="C32">
            <v>2.9280999999999999E-3</v>
          </cell>
          <cell r="E32">
            <v>0</v>
          </cell>
        </row>
        <row r="33">
          <cell r="A33" t="str">
            <v>WComXEn_relPCPI~g</v>
          </cell>
          <cell r="B33">
            <v>-8.3478000000000007E-3</v>
          </cell>
          <cell r="C33">
            <v>1.05997E-2</v>
          </cell>
          <cell r="E33">
            <v>0.438</v>
          </cell>
        </row>
        <row r="34">
          <cell r="A34" t="str">
            <v>GVC_PC_lag</v>
          </cell>
          <cell r="B34">
            <v>-0.1699425</v>
          </cell>
          <cell r="C34">
            <v>9.1329199999999999E-2</v>
          </cell>
          <cell r="E34">
            <v>7.3999999999999996E-2</v>
          </cell>
        </row>
        <row r="35">
          <cell r="A35" t="str">
            <v>_cons</v>
          </cell>
          <cell r="B35">
            <v>-0.56211160000000004</v>
          </cell>
          <cell r="C35">
            <v>0.31984230000000002</v>
          </cell>
          <cell r="E35">
            <v>0.09</v>
          </cell>
        </row>
        <row r="36">
          <cell r="A36" t="str">
            <v>r2_w</v>
          </cell>
          <cell r="B36">
            <v>0.50639355795954732</v>
          </cell>
        </row>
        <row r="37">
          <cell r="A37" t="str">
            <v>N</v>
          </cell>
          <cell r="B37">
            <v>1313</v>
          </cell>
        </row>
        <row r="38">
          <cell r="B38">
            <v>16.546327982578077</v>
          </cell>
        </row>
        <row r="39">
          <cell r="B39">
            <v>1.7334212072472216E-7</v>
          </cell>
        </row>
        <row r="43">
          <cell r="B43">
            <v>0.4910949</v>
          </cell>
          <cell r="C43">
            <v>0.22939580000000001</v>
          </cell>
          <cell r="E43">
            <v>4.2000000000000003E-2</v>
          </cell>
        </row>
        <row r="44">
          <cell r="B44">
            <v>0.71458480000000002</v>
          </cell>
          <cell r="C44">
            <v>5.9395400000000001E-2</v>
          </cell>
          <cell r="E44">
            <v>0</v>
          </cell>
        </row>
        <row r="45">
          <cell r="B45">
            <v>-0.35491210000000001</v>
          </cell>
          <cell r="C45">
            <v>9.6854399999999993E-2</v>
          </cell>
          <cell r="E45">
            <v>1E-3</v>
          </cell>
        </row>
        <row r="46">
          <cell r="B46">
            <v>-1.7495699999999999E-2</v>
          </cell>
          <cell r="C46">
            <v>1.23488E-2</v>
          </cell>
          <cell r="E46">
            <v>0.16800000000000001</v>
          </cell>
        </row>
        <row r="47">
          <cell r="B47">
            <v>-0.38415939999999998</v>
          </cell>
          <cell r="C47">
            <v>0.124182</v>
          </cell>
          <cell r="E47">
            <v>5.0000000000000001E-3</v>
          </cell>
        </row>
        <row r="48">
          <cell r="B48">
            <v>2.36338E-2</v>
          </cell>
          <cell r="C48">
            <v>3.0230999999999999E-3</v>
          </cell>
          <cell r="E48">
            <v>0</v>
          </cell>
        </row>
        <row r="49">
          <cell r="B49">
            <v>-7.0358E-3</v>
          </cell>
          <cell r="C49">
            <v>1.01741E-2</v>
          </cell>
          <cell r="E49">
            <v>0.495</v>
          </cell>
        </row>
        <row r="50">
          <cell r="B50">
            <v>-0.12680069999999999</v>
          </cell>
          <cell r="C50">
            <v>8.7666900000000006E-2</v>
          </cell>
          <cell r="E50">
            <v>0.16</v>
          </cell>
        </row>
        <row r="51">
          <cell r="B51">
            <v>-0.65166349999999995</v>
          </cell>
          <cell r="C51">
            <v>0.47462290000000001</v>
          </cell>
          <cell r="E51">
            <v>0.18099999999999999</v>
          </cell>
        </row>
        <row r="52">
          <cell r="B52">
            <v>0.49958737989343494</v>
          </cell>
        </row>
        <row r="53">
          <cell r="B53">
            <v>1259</v>
          </cell>
        </row>
        <row r="54">
          <cell r="B54">
            <v>15.530693708202364</v>
          </cell>
        </row>
        <row r="55">
          <cell r="B55">
            <v>4.2298120130735878E-7</v>
          </cell>
        </row>
      </sheetData>
      <sheetData sheetId="2">
        <row r="4">
          <cell r="B4">
            <v>7.6333200000000004E-2</v>
          </cell>
          <cell r="C4">
            <v>0.45431709999999997</v>
          </cell>
          <cell r="E4">
            <v>0.86799999999999999</v>
          </cell>
        </row>
        <row r="5">
          <cell r="B5">
            <v>0.84088940000000001</v>
          </cell>
          <cell r="C5">
            <v>0.1479018</v>
          </cell>
          <cell r="E5">
            <v>0</v>
          </cell>
        </row>
        <row r="6">
          <cell r="B6">
            <v>-0.17765239999999999</v>
          </cell>
          <cell r="C6">
            <v>5.3285699999999998E-2</v>
          </cell>
          <cell r="E6">
            <v>2E-3</v>
          </cell>
        </row>
        <row r="7">
          <cell r="B7">
            <v>0.4678544</v>
          </cell>
          <cell r="C7">
            <v>0.92608279999999998</v>
          </cell>
          <cell r="E7">
            <v>0.61699999999999999</v>
          </cell>
        </row>
        <row r="8">
          <cell r="B8">
            <v>0.38417363818460826</v>
          </cell>
        </row>
        <row r="9">
          <cell r="B9">
            <v>1143</v>
          </cell>
        </row>
        <row r="15">
          <cell r="B15">
            <v>4.4874400000000002E-2</v>
          </cell>
          <cell r="C15">
            <v>0.41718640000000001</v>
          </cell>
          <cell r="E15">
            <v>0.91500000000000004</v>
          </cell>
        </row>
        <row r="16">
          <cell r="B16">
            <v>0.79728259999999995</v>
          </cell>
          <cell r="C16">
            <v>0.13477030000000001</v>
          </cell>
          <cell r="E16">
            <v>0</v>
          </cell>
        </row>
        <row r="17">
          <cell r="B17">
            <v>-0.19583709999999999</v>
          </cell>
          <cell r="C17">
            <v>4.97451E-2</v>
          </cell>
          <cell r="E17">
            <v>0</v>
          </cell>
        </row>
        <row r="18">
          <cell r="B18">
            <v>2.6073499999999999E-2</v>
          </cell>
          <cell r="C18">
            <v>3.0753999999999998E-3</v>
          </cell>
          <cell r="E18">
            <v>0</v>
          </cell>
        </row>
        <row r="19">
          <cell r="B19">
            <v>0.62113759999999996</v>
          </cell>
          <cell r="C19">
            <v>0.82879139999999996</v>
          </cell>
          <cell r="E19">
            <v>0.46</v>
          </cell>
        </row>
        <row r="20">
          <cell r="B20">
            <v>0.44427422612192635</v>
          </cell>
        </row>
        <row r="21">
          <cell r="B21">
            <v>1143</v>
          </cell>
        </row>
        <row r="27">
          <cell r="A27" t="str">
            <v>InfExp</v>
          </cell>
          <cell r="B27">
            <v>-2.6428699999999999E-2</v>
          </cell>
          <cell r="C27">
            <v>0.37078060000000002</v>
          </cell>
          <cell r="E27">
            <v>0.94399999999999995</v>
          </cell>
        </row>
        <row r="28">
          <cell r="A28" t="str">
            <v>Tr_PCPI</v>
          </cell>
          <cell r="B28">
            <v>0.78102240000000001</v>
          </cell>
          <cell r="C28">
            <v>0.1447666</v>
          </cell>
          <cell r="E28">
            <v>0</v>
          </cell>
        </row>
        <row r="29">
          <cell r="A29" t="str">
            <v>slack_1</v>
          </cell>
          <cell r="B29">
            <v>-0.16470779999999999</v>
          </cell>
          <cell r="C29">
            <v>5.4622700000000003E-2</v>
          </cell>
          <cell r="E29">
            <v>5.0000000000000001E-3</v>
          </cell>
        </row>
        <row r="30">
          <cell r="A30" t="str">
            <v>RER_qo8q</v>
          </cell>
          <cell r="B30">
            <v>-3.2657499999999999E-2</v>
          </cell>
          <cell r="C30">
            <v>2.14308E-2</v>
          </cell>
          <cell r="E30">
            <v>0.13900000000000001</v>
          </cell>
        </row>
        <row r="31">
          <cell r="A31" t="str">
            <v>W_Slack</v>
          </cell>
          <cell r="B31">
            <v>-0.2655131</v>
          </cell>
          <cell r="C31">
            <v>4.6205799999999998E-2</v>
          </cell>
          <cell r="E31">
            <v>0</v>
          </cell>
        </row>
        <row r="32">
          <cell r="A32" t="str">
            <v>WOil_relPCPI</v>
          </cell>
          <cell r="B32">
            <v>2.2891999999999999E-2</v>
          </cell>
          <cell r="C32">
            <v>2.8827000000000002E-3</v>
          </cell>
          <cell r="E32">
            <v>0</v>
          </cell>
        </row>
        <row r="33">
          <cell r="A33" t="str">
            <v>WComXEn_relPCPI~g</v>
          </cell>
          <cell r="B33">
            <v>2.3851000000000001E-2</v>
          </cell>
          <cell r="C33">
            <v>8.9089000000000008E-3</v>
          </cell>
          <cell r="E33">
            <v>1.2E-2</v>
          </cell>
        </row>
        <row r="34">
          <cell r="A34" t="str">
            <v>GVC_PC_lag</v>
          </cell>
          <cell r="B34">
            <v>-7.4933299999999994E-2</v>
          </cell>
          <cell r="C34">
            <v>7.0947800000000005E-2</v>
          </cell>
          <cell r="E34">
            <v>0.3</v>
          </cell>
        </row>
        <row r="35">
          <cell r="A35" t="str">
            <v>_cons</v>
          </cell>
          <cell r="B35">
            <v>1.1414150000000001</v>
          </cell>
          <cell r="C35">
            <v>0.69761229999999996</v>
          </cell>
          <cell r="E35">
            <v>0.113</v>
          </cell>
        </row>
        <row r="36">
          <cell r="A36" t="str">
            <v>r2_w</v>
          </cell>
          <cell r="B36">
            <v>0.47117641933456689</v>
          </cell>
        </row>
        <row r="37">
          <cell r="A37" t="str">
            <v>N</v>
          </cell>
          <cell r="B37">
            <v>1143</v>
          </cell>
        </row>
        <row r="38">
          <cell r="B38">
            <v>42.740431336410282</v>
          </cell>
        </row>
        <row r="39">
          <cell r="B39">
            <v>2.9571718091862836E-12</v>
          </cell>
        </row>
        <row r="43">
          <cell r="B43">
            <v>2.0980100000000002E-2</v>
          </cell>
          <cell r="C43">
            <v>0.3708882</v>
          </cell>
          <cell r="E43">
            <v>0.95499999999999996</v>
          </cell>
        </row>
        <row r="44">
          <cell r="B44">
            <v>0.77231629999999996</v>
          </cell>
          <cell r="C44">
            <v>0.1453692</v>
          </cell>
          <cell r="E44">
            <v>0</v>
          </cell>
        </row>
        <row r="45">
          <cell r="B45">
            <v>-0.32896710000000001</v>
          </cell>
          <cell r="C45">
            <v>0.15247930000000001</v>
          </cell>
          <cell r="E45">
            <v>0.04</v>
          </cell>
        </row>
        <row r="46">
          <cell r="B46">
            <v>-3.4131000000000002E-2</v>
          </cell>
          <cell r="C46">
            <v>2.1763399999999999E-2</v>
          </cell>
          <cell r="E46">
            <v>0.128</v>
          </cell>
        </row>
        <row r="47">
          <cell r="B47">
            <v>-0.32879350000000002</v>
          </cell>
          <cell r="C47">
            <v>4.6178200000000003E-2</v>
          </cell>
          <cell r="E47">
            <v>0</v>
          </cell>
        </row>
        <row r="48">
          <cell r="B48">
            <v>2.38809E-2</v>
          </cell>
          <cell r="C48">
            <v>2.8968000000000002E-3</v>
          </cell>
          <cell r="E48">
            <v>0</v>
          </cell>
        </row>
        <row r="49">
          <cell r="B49">
            <v>2.1453199999999999E-2</v>
          </cell>
          <cell r="C49">
            <v>9.1961999999999999E-3</v>
          </cell>
          <cell r="E49">
            <v>2.7E-2</v>
          </cell>
        </row>
        <row r="50">
          <cell r="B50">
            <v>-0.1094556</v>
          </cell>
          <cell r="C50">
            <v>7.2816199999999998E-2</v>
          </cell>
          <cell r="E50">
            <v>0.14399999999999999</v>
          </cell>
        </row>
        <row r="51">
          <cell r="B51">
            <v>1.1631119999999999</v>
          </cell>
          <cell r="C51">
            <v>0.70316380000000001</v>
          </cell>
          <cell r="E51">
            <v>0.109</v>
          </cell>
        </row>
        <row r="52">
          <cell r="B52">
            <v>0.47582543666800559</v>
          </cell>
        </row>
        <row r="53">
          <cell r="B53">
            <v>1096</v>
          </cell>
        </row>
        <row r="54">
          <cell r="B54">
            <v>44.004062482208298</v>
          </cell>
        </row>
        <row r="55">
          <cell r="B55">
            <v>2.07009619547494E-12</v>
          </cell>
        </row>
      </sheetData>
      <sheetData sheetId="3">
        <row r="4">
          <cell r="J4">
            <v>0.1054865</v>
          </cell>
          <cell r="K4">
            <v>3.92681E-2</v>
          </cell>
          <cell r="M4">
            <v>1.2E-2</v>
          </cell>
        </row>
        <row r="5">
          <cell r="J5">
            <v>-2.9319499999999998E-2</v>
          </cell>
          <cell r="K5">
            <v>1.10685E-2</v>
          </cell>
          <cell r="M5">
            <v>1.4E-2</v>
          </cell>
        </row>
        <row r="6">
          <cell r="J6">
            <v>-2.7791300000000001E-2</v>
          </cell>
          <cell r="K6">
            <v>9.5480000000000001E-4</v>
          </cell>
          <cell r="M6">
            <v>0</v>
          </cell>
        </row>
        <row r="8">
          <cell r="J8">
            <v>8.7554568898531304E-3</v>
          </cell>
        </row>
        <row r="9">
          <cell r="J9">
            <v>2260</v>
          </cell>
        </row>
        <row r="15">
          <cell r="J15">
            <v>0.10793270000000001</v>
          </cell>
          <cell r="K15">
            <v>3.9048399999999997E-2</v>
          </cell>
          <cell r="M15">
            <v>0.01</v>
          </cell>
        </row>
        <row r="16">
          <cell r="J16">
            <v>-3.2982600000000001E-2</v>
          </cell>
          <cell r="K16">
            <v>1.20275E-2</v>
          </cell>
          <cell r="M16">
            <v>1.0999999999999999E-2</v>
          </cell>
        </row>
        <row r="17">
          <cell r="J17">
            <v>1.2926999999999999E-3</v>
          </cell>
          <cell r="K17">
            <v>1.1658E-3</v>
          </cell>
          <cell r="M17">
            <v>0.27800000000000002</v>
          </cell>
        </row>
        <row r="18">
          <cell r="J18">
            <v>-2.7949000000000002E-2</v>
          </cell>
          <cell r="K18">
            <v>9.3729999999999996E-4</v>
          </cell>
          <cell r="M18">
            <v>0</v>
          </cell>
        </row>
        <row r="20">
          <cell r="J20">
            <v>1.4841123035082671E-2</v>
          </cell>
        </row>
        <row r="21">
          <cell r="J21">
            <v>2260</v>
          </cell>
        </row>
        <row r="27">
          <cell r="J27">
            <v>0.1127852</v>
          </cell>
          <cell r="K27">
            <v>4.2618299999999998E-2</v>
          </cell>
          <cell r="M27">
            <v>1.4E-2</v>
          </cell>
        </row>
        <row r="28">
          <cell r="J28">
            <v>-3.6015699999999998E-2</v>
          </cell>
          <cell r="K28">
            <v>1.2414700000000001E-2</v>
          </cell>
          <cell r="M28">
            <v>7.0000000000000001E-3</v>
          </cell>
        </row>
        <row r="29">
          <cell r="J29">
            <v>-1.8614E-3</v>
          </cell>
          <cell r="K29">
            <v>7.1960000000000004E-4</v>
          </cell>
          <cell r="M29">
            <v>1.6E-2</v>
          </cell>
        </row>
        <row r="30">
          <cell r="J30">
            <v>-1.40958E-2</v>
          </cell>
          <cell r="K30">
            <v>1.16496E-2</v>
          </cell>
          <cell r="M30">
            <v>0.23699999999999999</v>
          </cell>
        </row>
        <row r="31">
          <cell r="J31">
            <v>2.6402999999999999E-3</v>
          </cell>
          <cell r="K31">
            <v>2.3555999999999998E-3</v>
          </cell>
          <cell r="M31">
            <v>0.27300000000000002</v>
          </cell>
        </row>
        <row r="32">
          <cell r="J32">
            <v>-1.7768599999999999E-2</v>
          </cell>
          <cell r="K32">
            <v>7.9799999999999992E-3</v>
          </cell>
          <cell r="M32">
            <v>3.5000000000000003E-2</v>
          </cell>
        </row>
        <row r="33">
          <cell r="J33">
            <v>-2.4074000000000002E-2</v>
          </cell>
          <cell r="K33">
            <v>1.8244999999999999E-3</v>
          </cell>
          <cell r="M33">
            <v>0</v>
          </cell>
        </row>
        <row r="36">
          <cell r="A36" t="str">
            <v>r2_w</v>
          </cell>
          <cell r="J36">
            <v>2.1586917092127456E-2</v>
          </cell>
        </row>
        <row r="37">
          <cell r="A37" t="str">
            <v>N</v>
          </cell>
          <cell r="J37">
            <v>2165</v>
          </cell>
        </row>
        <row r="43">
          <cell r="J43">
            <v>7.8050400000000006E-2</v>
          </cell>
          <cell r="K43">
            <v>2.5142899999999999E-2</v>
          </cell>
          <cell r="M43">
            <v>5.0000000000000001E-3</v>
          </cell>
        </row>
        <row r="44">
          <cell r="J44">
            <v>-7.4589299999999997E-2</v>
          </cell>
          <cell r="K44">
            <v>3.2900699999999998E-2</v>
          </cell>
          <cell r="M44">
            <v>3.2000000000000001E-2</v>
          </cell>
        </row>
        <row r="45">
          <cell r="J45">
            <v>-1.4756000000000001E-3</v>
          </cell>
          <cell r="K45">
            <v>6.9910000000000003E-4</v>
          </cell>
          <cell r="M45">
            <v>4.4999999999999998E-2</v>
          </cell>
        </row>
        <row r="46">
          <cell r="J46">
            <v>-1.90174E-2</v>
          </cell>
          <cell r="K46">
            <v>1.1413700000000001E-2</v>
          </cell>
          <cell r="M46">
            <v>0.108</v>
          </cell>
        </row>
        <row r="47">
          <cell r="J47">
            <v>2.9198000000000002E-3</v>
          </cell>
          <cell r="K47">
            <v>2.3985999999999999E-3</v>
          </cell>
          <cell r="M47">
            <v>0.23400000000000001</v>
          </cell>
        </row>
        <row r="48">
          <cell r="J48">
            <v>-1.2358600000000001E-2</v>
          </cell>
          <cell r="K48">
            <v>6.5139999999999998E-3</v>
          </cell>
          <cell r="M48">
            <v>6.9000000000000006E-2</v>
          </cell>
        </row>
        <row r="49">
          <cell r="J49">
            <v>-2.0084999999999999E-2</v>
          </cell>
          <cell r="K49">
            <v>9.951999999999999E-4</v>
          </cell>
          <cell r="M49">
            <v>0</v>
          </cell>
        </row>
        <row r="52">
          <cell r="J52">
            <v>2.1671525428232141E-2</v>
          </cell>
        </row>
        <row r="53">
          <cell r="J53">
            <v>2067</v>
          </cell>
        </row>
      </sheetData>
      <sheetData sheetId="4">
        <row r="4">
          <cell r="J4">
            <v>0.10894620000000001</v>
          </cell>
          <cell r="K4">
            <v>4.2427699999999999E-2</v>
          </cell>
          <cell r="M4">
            <v>1.7000000000000001E-2</v>
          </cell>
        </row>
        <row r="5">
          <cell r="J5">
            <v>-5.8301800000000001E-2</v>
          </cell>
          <cell r="K5">
            <v>1.7863E-2</v>
          </cell>
          <cell r="M5">
            <v>3.0000000000000001E-3</v>
          </cell>
        </row>
        <row r="6">
          <cell r="J6">
            <v>-4.4284900000000002E-2</v>
          </cell>
          <cell r="K6">
            <v>2.7631000000000001E-3</v>
          </cell>
          <cell r="M6">
            <v>0</v>
          </cell>
        </row>
        <row r="8">
          <cell r="J8">
            <v>4.1762863711214626E-2</v>
          </cell>
        </row>
        <row r="9">
          <cell r="J9">
            <v>1197</v>
          </cell>
        </row>
        <row r="15">
          <cell r="J15">
            <v>0.10889169999999999</v>
          </cell>
          <cell r="K15">
            <v>4.2005199999999999E-2</v>
          </cell>
          <cell r="M15">
            <v>1.6E-2</v>
          </cell>
        </row>
        <row r="16">
          <cell r="J16">
            <v>-5.8282E-2</v>
          </cell>
          <cell r="K16">
            <v>1.8135700000000001E-2</v>
          </cell>
          <cell r="M16">
            <v>4.0000000000000001E-3</v>
          </cell>
        </row>
        <row r="17">
          <cell r="J17">
            <v>-1.9199999999999999E-5</v>
          </cell>
          <cell r="K17">
            <v>4.4979999999999998E-4</v>
          </cell>
          <cell r="M17">
            <v>0.96599999999999997</v>
          </cell>
        </row>
        <row r="18">
          <cell r="J18">
            <v>-4.42665E-2</v>
          </cell>
          <cell r="K18">
            <v>3.1319999999999998E-3</v>
          </cell>
          <cell r="M18">
            <v>0</v>
          </cell>
        </row>
        <row r="20">
          <cell r="J20">
            <v>4.1764854620117475E-2</v>
          </cell>
        </row>
        <row r="21">
          <cell r="J21">
            <v>1197</v>
          </cell>
        </row>
        <row r="27">
          <cell r="J27">
            <v>0.1200594</v>
          </cell>
          <cell r="K27">
            <v>4.2288899999999997E-2</v>
          </cell>
          <cell r="M27">
            <v>8.9999999999999993E-3</v>
          </cell>
        </row>
        <row r="28">
          <cell r="J28">
            <v>-6.7089499999999996E-2</v>
          </cell>
          <cell r="K28">
            <v>2.3377700000000001E-2</v>
          </cell>
          <cell r="M28">
            <v>8.0000000000000002E-3</v>
          </cell>
        </row>
        <row r="29">
          <cell r="J29">
            <v>-3.9567999999999999E-3</v>
          </cell>
          <cell r="K29">
            <v>1.9155000000000001E-3</v>
          </cell>
          <cell r="M29">
            <v>4.9000000000000002E-2</v>
          </cell>
        </row>
        <row r="30">
          <cell r="J30">
            <v>4.9467000000000001E-3</v>
          </cell>
          <cell r="K30">
            <v>2.87812E-2</v>
          </cell>
          <cell r="M30">
            <v>0.86499999999999999</v>
          </cell>
        </row>
        <row r="31">
          <cell r="J31">
            <v>6.1859999999999997E-4</v>
          </cell>
          <cell r="K31">
            <v>1.2811999999999999E-3</v>
          </cell>
          <cell r="M31">
            <v>0.63300000000000001</v>
          </cell>
        </row>
        <row r="32">
          <cell r="J32">
            <v>-1.0146000000000001E-2</v>
          </cell>
          <cell r="K32">
            <v>1.14821E-2</v>
          </cell>
          <cell r="M32">
            <v>0.38500000000000001</v>
          </cell>
        </row>
        <row r="33">
          <cell r="J33">
            <v>-4.0870299999999998E-2</v>
          </cell>
          <cell r="K33">
            <v>8.9837000000000007E-3</v>
          </cell>
          <cell r="M33">
            <v>0</v>
          </cell>
        </row>
        <row r="36">
          <cell r="A36" t="str">
            <v>r2_w</v>
          </cell>
          <cell r="J36">
            <v>5.1896806978771748E-2</v>
          </cell>
        </row>
        <row r="37">
          <cell r="A37" t="str">
            <v>N</v>
          </cell>
          <cell r="J37">
            <v>1102</v>
          </cell>
        </row>
        <row r="38">
          <cell r="J38">
            <v>1.6160749212668701</v>
          </cell>
        </row>
        <row r="39">
          <cell r="J39">
            <v>0.20135495792184444</v>
          </cell>
        </row>
        <row r="43">
          <cell r="J43">
            <v>9.2173900000000003E-2</v>
          </cell>
          <cell r="K43">
            <v>3.15041E-2</v>
          </cell>
          <cell r="M43">
            <v>7.0000000000000001E-3</v>
          </cell>
        </row>
        <row r="44">
          <cell r="J44">
            <v>-0.13052639999999999</v>
          </cell>
          <cell r="K44">
            <v>6.7049399999999995E-2</v>
          </cell>
          <cell r="M44">
            <v>6.3E-2</v>
          </cell>
        </row>
        <row r="45">
          <cell r="J45">
            <v>-3.0476000000000001E-3</v>
          </cell>
          <cell r="K45">
            <v>1.9035E-3</v>
          </cell>
          <cell r="M45">
            <v>0.122</v>
          </cell>
        </row>
        <row r="46">
          <cell r="J46">
            <v>-8.1945999999999998E-3</v>
          </cell>
          <cell r="K46">
            <v>2.5888399999999999E-2</v>
          </cell>
          <cell r="M46">
            <v>0.754</v>
          </cell>
        </row>
        <row r="47">
          <cell r="J47">
            <v>1.3545E-3</v>
          </cell>
          <cell r="K47">
            <v>1.0294E-3</v>
          </cell>
          <cell r="M47">
            <v>0.20100000000000001</v>
          </cell>
        </row>
        <row r="48">
          <cell r="J48">
            <v>-3.5136999999999998E-3</v>
          </cell>
          <cell r="K48">
            <v>1.0266600000000001E-2</v>
          </cell>
          <cell r="M48">
            <v>0.73499999999999999</v>
          </cell>
        </row>
        <row r="49">
          <cell r="J49">
            <v>-3.3245700000000003E-2</v>
          </cell>
          <cell r="K49">
            <v>8.5086999999999992E-3</v>
          </cell>
          <cell r="M49">
            <v>1E-3</v>
          </cell>
        </row>
        <row r="52">
          <cell r="J52">
            <v>5.1340318866020307E-2</v>
          </cell>
        </row>
        <row r="53">
          <cell r="J53">
            <v>1051</v>
          </cell>
        </row>
        <row r="54">
          <cell r="J54">
            <v>1.3171078801426952</v>
          </cell>
        </row>
        <row r="55">
          <cell r="J55">
            <v>0.29203506763198389</v>
          </cell>
        </row>
      </sheetData>
      <sheetData sheetId="5">
        <row r="4">
          <cell r="J4">
            <v>5.8698300000000002E-2</v>
          </cell>
          <cell r="K4">
            <v>3.3005399999999997E-2</v>
          </cell>
          <cell r="M4">
            <v>8.6999999999999994E-2</v>
          </cell>
        </row>
        <row r="5">
          <cell r="J5">
            <v>-1.3549E-2</v>
          </cell>
          <cell r="K5">
            <v>1.14859E-2</v>
          </cell>
          <cell r="M5">
            <v>0.249</v>
          </cell>
        </row>
        <row r="6">
          <cell r="J6">
            <v>-1.74653E-2</v>
          </cell>
          <cell r="K6">
            <v>1.8557000000000001E-3</v>
          </cell>
          <cell r="M6">
            <v>0</v>
          </cell>
        </row>
        <row r="8">
          <cell r="J8">
            <v>1.2196692405260778E-3</v>
          </cell>
        </row>
        <row r="9">
          <cell r="J9">
            <v>1063</v>
          </cell>
        </row>
        <row r="15">
          <cell r="J15">
            <v>4.7481200000000001E-2</v>
          </cell>
          <cell r="K15">
            <v>3.4162199999999997E-2</v>
          </cell>
          <cell r="M15">
            <v>0.17599999999999999</v>
          </cell>
        </row>
        <row r="16">
          <cell r="J16">
            <v>-2.3882199999999999E-2</v>
          </cell>
          <cell r="K16">
            <v>1.1443699999999999E-2</v>
          </cell>
          <cell r="M16">
            <v>4.7E-2</v>
          </cell>
        </row>
        <row r="17">
          <cell r="J17">
            <v>2.0368999999999999E-3</v>
          </cell>
          <cell r="K17">
            <v>1.7267999999999999E-3</v>
          </cell>
          <cell r="M17">
            <v>0.249</v>
          </cell>
        </row>
        <row r="18">
          <cell r="J18">
            <v>-1.4340200000000001E-2</v>
          </cell>
          <cell r="K18">
            <v>2.5598999999999999E-3</v>
          </cell>
          <cell r="M18">
            <v>0</v>
          </cell>
        </row>
        <row r="20">
          <cell r="J20">
            <v>1.406564883938588E-2</v>
          </cell>
        </row>
        <row r="21">
          <cell r="J21">
            <v>1063</v>
          </cell>
        </row>
        <row r="27">
          <cell r="J27">
            <v>3.4236000000000003E-2</v>
          </cell>
          <cell r="K27">
            <v>2.8109499999999999E-2</v>
          </cell>
          <cell r="M27">
            <v>0.23400000000000001</v>
          </cell>
        </row>
        <row r="28">
          <cell r="J28">
            <v>-2.3204700000000002E-2</v>
          </cell>
          <cell r="K28">
            <v>1.2298099999999999E-2</v>
          </cell>
          <cell r="M28">
            <v>7.0000000000000007E-2</v>
          </cell>
        </row>
        <row r="29">
          <cell r="J29">
            <v>-5.0659999999999995E-4</v>
          </cell>
          <cell r="K29">
            <v>1.0736999999999999E-3</v>
          </cell>
          <cell r="M29">
            <v>0.64100000000000001</v>
          </cell>
        </row>
        <row r="30">
          <cell r="J30">
            <v>-2.5610299999999999E-2</v>
          </cell>
          <cell r="K30">
            <v>1.2575899999999999E-2</v>
          </cell>
          <cell r="M30">
            <v>5.1999999999999998E-2</v>
          </cell>
        </row>
        <row r="31">
          <cell r="J31">
            <v>3.0966000000000001E-3</v>
          </cell>
          <cell r="K31">
            <v>2.7556E-3</v>
          </cell>
          <cell r="M31">
            <v>0.27100000000000002</v>
          </cell>
        </row>
        <row r="32">
          <cell r="J32">
            <v>-1.6601299999999999E-2</v>
          </cell>
          <cell r="K32">
            <v>9.2381000000000008E-3</v>
          </cell>
          <cell r="M32">
            <v>8.4000000000000005E-2</v>
          </cell>
        </row>
        <row r="33">
          <cell r="J33">
            <v>-9.9482000000000008E-3</v>
          </cell>
          <cell r="K33">
            <v>4.8593999999999998E-3</v>
          </cell>
          <cell r="M33">
            <v>5.0999999999999997E-2</v>
          </cell>
        </row>
        <row r="36">
          <cell r="A36" t="str">
            <v>r2_w</v>
          </cell>
          <cell r="J36">
            <v>1.9713809208672051E-2</v>
          </cell>
        </row>
        <row r="37">
          <cell r="A37" t="str">
            <v>N</v>
          </cell>
          <cell r="J37">
            <v>1063</v>
          </cell>
        </row>
        <row r="38">
          <cell r="J38">
            <v>1.7584297054072882</v>
          </cell>
        </row>
        <row r="39">
          <cell r="J39">
            <v>0.16761808074871562</v>
          </cell>
        </row>
        <row r="43">
          <cell r="J43">
            <v>3.5481899999999997E-2</v>
          </cell>
          <cell r="K43">
            <v>2.8063899999999999E-2</v>
          </cell>
          <cell r="M43">
            <v>0.217</v>
          </cell>
        </row>
        <row r="44">
          <cell r="J44">
            <v>-4.0923599999999997E-2</v>
          </cell>
          <cell r="K44">
            <v>2.3869399999999999E-2</v>
          </cell>
          <cell r="M44">
            <v>9.8000000000000004E-2</v>
          </cell>
        </row>
        <row r="45">
          <cell r="J45">
            <v>-3.4370000000000001E-4</v>
          </cell>
          <cell r="K45">
            <v>1.1088999999999999E-3</v>
          </cell>
          <cell r="M45">
            <v>0.75900000000000001</v>
          </cell>
        </row>
        <row r="46">
          <cell r="J46">
            <v>-3.0035099999999999E-2</v>
          </cell>
          <cell r="K46">
            <v>1.3584300000000001E-2</v>
          </cell>
          <cell r="M46">
            <v>3.5999999999999997E-2</v>
          </cell>
        </row>
        <row r="47">
          <cell r="J47">
            <v>3.0904999999999999E-3</v>
          </cell>
          <cell r="K47">
            <v>2.8075999999999999E-3</v>
          </cell>
          <cell r="M47">
            <v>0.28100000000000003</v>
          </cell>
        </row>
        <row r="48">
          <cell r="J48">
            <v>-1.6331600000000002E-2</v>
          </cell>
          <cell r="K48">
            <v>8.1575999999999992E-3</v>
          </cell>
          <cell r="M48">
            <v>5.6000000000000001E-2</v>
          </cell>
        </row>
        <row r="49">
          <cell r="J49">
            <v>-1.08764E-2</v>
          </cell>
          <cell r="K49">
            <v>4.0388000000000004E-3</v>
          </cell>
          <cell r="M49">
            <v>1.2E-2</v>
          </cell>
        </row>
        <row r="52">
          <cell r="J52">
            <v>1.9787521552970921E-2</v>
          </cell>
        </row>
        <row r="53">
          <cell r="J53">
            <v>1016</v>
          </cell>
        </row>
        <row r="54">
          <cell r="J54">
            <v>1.8420644059826876</v>
          </cell>
        </row>
        <row r="55">
          <cell r="J55">
            <v>0.15104187536971836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ll"/>
    </sheetNames>
    <sheetDataSet>
      <sheetData sheetId="0">
        <row r="1">
          <cell r="A1" t="str">
            <v>year</v>
          </cell>
          <cell r="B1" t="str">
            <v>quarter</v>
          </cell>
          <cell r="C1" t="str">
            <v>period</v>
          </cell>
          <cell r="D1" t="str">
            <v>period_string</v>
          </cell>
          <cell r="E1" t="str">
            <v>inf_gap_PCPI_av</v>
          </cell>
          <cell r="F1" t="str">
            <v>inf_gap_PCPI_md</v>
          </cell>
          <cell r="G1" t="str">
            <v>inf_gap_CCPI_av</v>
          </cell>
          <cell r="H1" t="str">
            <v>inf_gap_CCPI_md</v>
          </cell>
          <cell r="I1" t="str">
            <v>inf_gap_P_DOM_av</v>
          </cell>
          <cell r="J1" t="str">
            <v>inf_gap_P_DOM_md</v>
          </cell>
          <cell r="K1" t="str">
            <v>inf_gap_P_IMP_av</v>
          </cell>
          <cell r="L1" t="str">
            <v>inf_gap_P_IMP_md</v>
          </cell>
          <cell r="M1" t="str">
            <v>inf_gap_C_DOM_av</v>
          </cell>
          <cell r="N1" t="str">
            <v>inf_gap_C_DOM_md</v>
          </cell>
          <cell r="O1" t="str">
            <v>inf_gap_C_IMP_av</v>
          </cell>
          <cell r="P1" t="str">
            <v>inf_gap_C_IMP_md</v>
          </cell>
        </row>
        <row r="2">
          <cell r="A2">
            <v>1999</v>
          </cell>
          <cell r="B2">
            <v>4</v>
          </cell>
          <cell r="C2">
            <v>36434</v>
          </cell>
          <cell r="D2">
            <v>159</v>
          </cell>
        </row>
        <row r="3">
          <cell r="A3">
            <v>2000</v>
          </cell>
          <cell r="B3">
            <v>1</v>
          </cell>
          <cell r="C3">
            <v>36526</v>
          </cell>
          <cell r="D3">
            <v>160</v>
          </cell>
        </row>
        <row r="4">
          <cell r="A4">
            <v>2000</v>
          </cell>
          <cell r="B4">
            <v>2</v>
          </cell>
          <cell r="C4">
            <v>36617</v>
          </cell>
          <cell r="D4">
            <v>161</v>
          </cell>
        </row>
        <row r="5">
          <cell r="A5">
            <v>2000</v>
          </cell>
          <cell r="B5">
            <v>3</v>
          </cell>
          <cell r="C5">
            <v>36708</v>
          </cell>
          <cell r="D5">
            <v>162</v>
          </cell>
        </row>
        <row r="6">
          <cell r="A6">
            <v>2000</v>
          </cell>
          <cell r="B6">
            <v>4</v>
          </cell>
          <cell r="C6">
            <v>36800</v>
          </cell>
          <cell r="D6">
            <v>163</v>
          </cell>
        </row>
        <row r="7">
          <cell r="A7">
            <v>2001</v>
          </cell>
          <cell r="B7">
            <v>1</v>
          </cell>
          <cell r="C7">
            <v>36892</v>
          </cell>
          <cell r="D7">
            <v>164</v>
          </cell>
        </row>
        <row r="8">
          <cell r="A8">
            <v>2001</v>
          </cell>
          <cell r="B8">
            <v>2</v>
          </cell>
          <cell r="C8">
            <v>36982</v>
          </cell>
          <cell r="D8">
            <v>165</v>
          </cell>
        </row>
        <row r="9">
          <cell r="A9">
            <v>2001</v>
          </cell>
          <cell r="B9">
            <v>3</v>
          </cell>
          <cell r="C9">
            <v>37073</v>
          </cell>
          <cell r="D9">
            <v>166</v>
          </cell>
        </row>
        <row r="10">
          <cell r="A10">
            <v>2001</v>
          </cell>
          <cell r="B10">
            <v>4</v>
          </cell>
          <cell r="C10">
            <v>37165</v>
          </cell>
          <cell r="D10">
            <v>167</v>
          </cell>
        </row>
        <row r="11">
          <cell r="A11">
            <v>2002</v>
          </cell>
          <cell r="B11">
            <v>1</v>
          </cell>
          <cell r="C11">
            <v>37257</v>
          </cell>
          <cell r="D11">
            <v>168</v>
          </cell>
        </row>
        <row r="12">
          <cell r="A12">
            <v>2002</v>
          </cell>
          <cell r="B12">
            <v>2</v>
          </cell>
          <cell r="C12">
            <v>37347</v>
          </cell>
          <cell r="D12">
            <v>169</v>
          </cell>
        </row>
        <row r="13">
          <cell r="A13">
            <v>2002</v>
          </cell>
          <cell r="B13">
            <v>3</v>
          </cell>
          <cell r="C13">
            <v>37438</v>
          </cell>
          <cell r="D13">
            <v>170</v>
          </cell>
        </row>
        <row r="14">
          <cell r="A14">
            <v>2002</v>
          </cell>
          <cell r="B14">
            <v>4</v>
          </cell>
          <cell r="C14">
            <v>37530</v>
          </cell>
          <cell r="D14">
            <v>171</v>
          </cell>
        </row>
        <row r="15">
          <cell r="A15">
            <v>2003</v>
          </cell>
          <cell r="B15">
            <v>1</v>
          </cell>
          <cell r="C15">
            <v>37622</v>
          </cell>
          <cell r="D15">
            <v>172</v>
          </cell>
        </row>
        <row r="16">
          <cell r="A16">
            <v>2003</v>
          </cell>
          <cell r="B16">
            <v>2</v>
          </cell>
          <cell r="C16">
            <v>37712</v>
          </cell>
          <cell r="D16">
            <v>173</v>
          </cell>
        </row>
        <row r="17">
          <cell r="A17">
            <v>2003</v>
          </cell>
          <cell r="B17">
            <v>3</v>
          </cell>
          <cell r="C17">
            <v>37803</v>
          </cell>
          <cell r="D17">
            <v>174</v>
          </cell>
        </row>
        <row r="18">
          <cell r="A18">
            <v>2003</v>
          </cell>
          <cell r="B18">
            <v>4</v>
          </cell>
          <cell r="C18">
            <v>37895</v>
          </cell>
          <cell r="D18">
            <v>175</v>
          </cell>
          <cell r="E18">
            <v>0.92188841104507446</v>
          </cell>
          <cell r="F18">
            <v>0.387757807970047</v>
          </cell>
          <cell r="G18">
            <v>0.66959607601165771</v>
          </cell>
          <cell r="H18">
            <v>0.62781482934951782</v>
          </cell>
          <cell r="I18">
            <v>1.0491021871566772</v>
          </cell>
          <cell r="J18">
            <v>0.8826521635055542</v>
          </cell>
          <cell r="K18">
            <v>1.0923092365264893</v>
          </cell>
          <cell r="L18">
            <v>0.92148149013519287</v>
          </cell>
          <cell r="M18">
            <v>0.74087196588516235</v>
          </cell>
          <cell r="N18">
            <v>0.68830537796020508</v>
          </cell>
          <cell r="O18">
            <v>0.73780667781829834</v>
          </cell>
          <cell r="P18">
            <v>0.68957066535949707</v>
          </cell>
        </row>
        <row r="19">
          <cell r="A19">
            <v>2004</v>
          </cell>
          <cell r="B19">
            <v>1</v>
          </cell>
          <cell r="C19">
            <v>37987</v>
          </cell>
          <cell r="D19">
            <v>176</v>
          </cell>
          <cell r="E19">
            <v>1.0524364709854126</v>
          </cell>
          <cell r="F19">
            <v>0.72380584478378296</v>
          </cell>
          <cell r="G19">
            <v>0.59934473037719727</v>
          </cell>
          <cell r="H19">
            <v>0.43958458304405212</v>
          </cell>
          <cell r="I19">
            <v>1.0725055932998657</v>
          </cell>
          <cell r="J19">
            <v>0.71693211793899536</v>
          </cell>
          <cell r="K19">
            <v>1.0911575555801392</v>
          </cell>
          <cell r="L19">
            <v>0.76351845264434814</v>
          </cell>
          <cell r="M19">
            <v>0.71399134397506714</v>
          </cell>
          <cell r="N19">
            <v>0.58789587020874023</v>
          </cell>
          <cell r="O19">
            <v>0.69522464275360107</v>
          </cell>
          <cell r="P19">
            <v>0.56364560127258301</v>
          </cell>
        </row>
        <row r="20">
          <cell r="A20">
            <v>2004</v>
          </cell>
          <cell r="B20">
            <v>2</v>
          </cell>
          <cell r="C20">
            <v>38078</v>
          </cell>
          <cell r="D20">
            <v>177</v>
          </cell>
          <cell r="E20">
            <v>0.94971907138824463</v>
          </cell>
          <cell r="F20">
            <v>0.82787543535232544</v>
          </cell>
          <cell r="G20">
            <v>0.75482535362243652</v>
          </cell>
          <cell r="H20">
            <v>0.50216323137283325</v>
          </cell>
          <cell r="I20">
            <v>1.0456694364547729</v>
          </cell>
          <cell r="J20">
            <v>0.77101194858551025</v>
          </cell>
          <cell r="K20">
            <v>1.1066491603851318</v>
          </cell>
          <cell r="L20">
            <v>0.8683239221572876</v>
          </cell>
          <cell r="M20">
            <v>0.73597604036331177</v>
          </cell>
          <cell r="N20">
            <v>0.60384219884872437</v>
          </cell>
          <cell r="O20">
            <v>0.74692422151565552</v>
          </cell>
          <cell r="P20">
            <v>0.60395967960357666</v>
          </cell>
        </row>
        <row r="21">
          <cell r="A21">
            <v>2004</v>
          </cell>
          <cell r="B21">
            <v>3</v>
          </cell>
          <cell r="C21">
            <v>38169</v>
          </cell>
          <cell r="D21">
            <v>178</v>
          </cell>
          <cell r="E21">
            <v>1.1252684593200684</v>
          </cell>
          <cell r="F21">
            <v>1.1178431510925293</v>
          </cell>
          <cell r="G21">
            <v>0.73010993003845215</v>
          </cell>
          <cell r="H21">
            <v>0.68717950582504272</v>
          </cell>
          <cell r="I21">
            <v>1.1582776308059692</v>
          </cell>
          <cell r="J21">
            <v>1.196033239364624</v>
          </cell>
          <cell r="K21">
            <v>1.2443581819534302</v>
          </cell>
          <cell r="L21">
            <v>1.2592842578887939</v>
          </cell>
          <cell r="M21">
            <v>0.75145286321640015</v>
          </cell>
          <cell r="N21">
            <v>0.69470661878585815</v>
          </cell>
          <cell r="O21">
            <v>0.76636219024658203</v>
          </cell>
          <cell r="P21">
            <v>0.72063976526260376</v>
          </cell>
        </row>
        <row r="22">
          <cell r="A22">
            <v>2004</v>
          </cell>
          <cell r="B22">
            <v>4</v>
          </cell>
          <cell r="C22">
            <v>38261</v>
          </cell>
          <cell r="D22">
            <v>179</v>
          </cell>
          <cell r="E22">
            <v>1.1041756868362427</v>
          </cell>
          <cell r="F22">
            <v>0.85702598094940186</v>
          </cell>
          <cell r="G22">
            <v>0.59332478046417236</v>
          </cell>
          <cell r="H22">
            <v>0.45583522319793701</v>
          </cell>
          <cell r="I22">
            <v>0.98446393013000488</v>
          </cell>
          <cell r="J22">
            <v>0.85898417234420776</v>
          </cell>
          <cell r="K22">
            <v>0.96702760457992554</v>
          </cell>
          <cell r="L22">
            <v>1.0184013843536377</v>
          </cell>
          <cell r="M22">
            <v>0.65137755870819092</v>
          </cell>
          <cell r="N22">
            <v>0.42101889848709106</v>
          </cell>
          <cell r="O22">
            <v>0.67134296894073486</v>
          </cell>
          <cell r="P22">
            <v>0.4092259407043457</v>
          </cell>
        </row>
        <row r="23">
          <cell r="A23">
            <v>2005</v>
          </cell>
          <cell r="B23">
            <v>1</v>
          </cell>
          <cell r="C23">
            <v>38353</v>
          </cell>
          <cell r="D23">
            <v>180</v>
          </cell>
          <cell r="E23">
            <v>1.0323599576950073</v>
          </cell>
          <cell r="F23">
            <v>0.84297037124633789</v>
          </cell>
          <cell r="G23">
            <v>0.74489766359329224</v>
          </cell>
          <cell r="H23">
            <v>0.63876527547836304</v>
          </cell>
          <cell r="I23">
            <v>1.0015664100646973</v>
          </cell>
          <cell r="J23">
            <v>0.63795840740203857</v>
          </cell>
          <cell r="K23">
            <v>0.98698645830154419</v>
          </cell>
          <cell r="L23">
            <v>0.6662290096282959</v>
          </cell>
          <cell r="M23">
            <v>0.68809455633163452</v>
          </cell>
          <cell r="N23">
            <v>0.60422813892364502</v>
          </cell>
          <cell r="O23">
            <v>0.69850879907608032</v>
          </cell>
          <cell r="P23">
            <v>0.68066346645355225</v>
          </cell>
        </row>
        <row r="24">
          <cell r="A24">
            <v>2005</v>
          </cell>
          <cell r="B24">
            <v>2</v>
          </cell>
          <cell r="C24">
            <v>38443</v>
          </cell>
          <cell r="D24">
            <v>181</v>
          </cell>
          <cell r="E24">
            <v>0.81468230485916138</v>
          </cell>
          <cell r="F24">
            <v>0.70240426063537598</v>
          </cell>
          <cell r="G24">
            <v>0.67574763298034668</v>
          </cell>
          <cell r="H24">
            <v>0.71310251951217651</v>
          </cell>
          <cell r="I24">
            <v>0.87889784574508667</v>
          </cell>
          <cell r="J24">
            <v>0.81456589698791504</v>
          </cell>
          <cell r="K24">
            <v>0.92238390445709229</v>
          </cell>
          <cell r="L24">
            <v>0.86586594581604004</v>
          </cell>
          <cell r="M24">
            <v>0.71671813726425171</v>
          </cell>
          <cell r="N24">
            <v>0.68257910013198853</v>
          </cell>
          <cell r="O24">
            <v>0.73041355609893799</v>
          </cell>
          <cell r="P24">
            <v>0.68061107397079468</v>
          </cell>
        </row>
        <row r="25">
          <cell r="A25">
            <v>2005</v>
          </cell>
          <cell r="B25">
            <v>3</v>
          </cell>
          <cell r="C25">
            <v>38534</v>
          </cell>
          <cell r="D25">
            <v>182</v>
          </cell>
          <cell r="E25">
            <v>0.81439399719238281</v>
          </cell>
          <cell r="F25">
            <v>0.66268998384475708</v>
          </cell>
          <cell r="G25">
            <v>0.68633592128753662</v>
          </cell>
          <cell r="H25">
            <v>0.72448271512985229</v>
          </cell>
          <cell r="I25">
            <v>0.91234833002090454</v>
          </cell>
          <cell r="J25">
            <v>0.76060706377029419</v>
          </cell>
          <cell r="K25">
            <v>0.89729547500610352</v>
          </cell>
          <cell r="L25">
            <v>0.76553070545196533</v>
          </cell>
          <cell r="M25">
            <v>0.6944240927696228</v>
          </cell>
          <cell r="N25">
            <v>0.71735310554504395</v>
          </cell>
          <cell r="O25">
            <v>0.70829677581787109</v>
          </cell>
          <cell r="P25">
            <v>0.73760676383972168</v>
          </cell>
        </row>
        <row r="26">
          <cell r="A26">
            <v>2005</v>
          </cell>
          <cell r="B26">
            <v>4</v>
          </cell>
          <cell r="C26">
            <v>38626</v>
          </cell>
          <cell r="D26">
            <v>183</v>
          </cell>
          <cell r="E26">
            <v>0.76626986265182495</v>
          </cell>
          <cell r="F26">
            <v>0.779244065284729</v>
          </cell>
          <cell r="G26">
            <v>0.64267110824584961</v>
          </cell>
          <cell r="H26">
            <v>0.50614297389984131</v>
          </cell>
          <cell r="I26">
            <v>0.71697121858596802</v>
          </cell>
          <cell r="J26">
            <v>0.52812635898590088</v>
          </cell>
          <cell r="K26">
            <v>0.73090040683746338</v>
          </cell>
          <cell r="L26">
            <v>0.47039628028869629</v>
          </cell>
          <cell r="M26">
            <v>0.63296389579772949</v>
          </cell>
          <cell r="N26">
            <v>0.59514856338500977</v>
          </cell>
          <cell r="O26">
            <v>0.66549193859100342</v>
          </cell>
          <cell r="P26">
            <v>0.62962841987609863</v>
          </cell>
        </row>
        <row r="27">
          <cell r="A27">
            <v>2006</v>
          </cell>
          <cell r="B27">
            <v>1</v>
          </cell>
          <cell r="C27">
            <v>38718</v>
          </cell>
          <cell r="D27">
            <v>184</v>
          </cell>
          <cell r="E27">
            <v>0.68864983320236206</v>
          </cell>
          <cell r="F27">
            <v>0.39643922448158264</v>
          </cell>
          <cell r="G27">
            <v>0.55681037902832031</v>
          </cell>
          <cell r="H27">
            <v>0.43933448195457458</v>
          </cell>
          <cell r="I27">
            <v>0.64392495155334473</v>
          </cell>
          <cell r="J27">
            <v>0.47967895865440369</v>
          </cell>
          <cell r="K27">
            <v>0.65762084722518921</v>
          </cell>
          <cell r="L27">
            <v>0.49490535259246826</v>
          </cell>
          <cell r="M27">
            <v>0.60597836971282959</v>
          </cell>
          <cell r="N27">
            <v>0.50886523723602295</v>
          </cell>
          <cell r="O27">
            <v>0.59707421064376831</v>
          </cell>
          <cell r="P27">
            <v>0.5154038667678833</v>
          </cell>
        </row>
        <row r="28">
          <cell r="A28">
            <v>2006</v>
          </cell>
          <cell r="B28">
            <v>2</v>
          </cell>
          <cell r="C28">
            <v>38808</v>
          </cell>
          <cell r="D28">
            <v>185</v>
          </cell>
          <cell r="E28">
            <v>0.94054889678955078</v>
          </cell>
          <cell r="F28">
            <v>0.70223766565322876</v>
          </cell>
          <cell r="G28">
            <v>0.71262973546981812</v>
          </cell>
          <cell r="H28">
            <v>0.53529506921768188</v>
          </cell>
          <cell r="I28">
            <v>1.0854872465133667</v>
          </cell>
          <cell r="J28">
            <v>0.92708510160446167</v>
          </cell>
          <cell r="K28">
            <v>1.0620992183685303</v>
          </cell>
          <cell r="L28">
            <v>0.8607068657875061</v>
          </cell>
          <cell r="M28">
            <v>0.73977291584014893</v>
          </cell>
          <cell r="N28">
            <v>0.61486232280731201</v>
          </cell>
          <cell r="O28">
            <v>0.72843527793884277</v>
          </cell>
          <cell r="P28">
            <v>0.66917026042938232</v>
          </cell>
        </row>
        <row r="29">
          <cell r="A29">
            <v>2006</v>
          </cell>
          <cell r="B29">
            <v>3</v>
          </cell>
          <cell r="C29">
            <v>38899</v>
          </cell>
          <cell r="D29">
            <v>186</v>
          </cell>
          <cell r="E29">
            <v>1.2260456085205078</v>
          </cell>
          <cell r="F29">
            <v>0.9163440465927124</v>
          </cell>
          <cell r="G29">
            <v>0.8908342719078064</v>
          </cell>
          <cell r="H29">
            <v>0.60730540752410889</v>
          </cell>
          <cell r="I29">
            <v>1.0239361524581909</v>
          </cell>
          <cell r="J29">
            <v>0.58961832523345947</v>
          </cell>
          <cell r="K29">
            <v>1.0797985792160034</v>
          </cell>
          <cell r="L29">
            <v>0.73439574241638184</v>
          </cell>
          <cell r="M29">
            <v>0.85454589128494263</v>
          </cell>
          <cell r="N29">
            <v>0.46850994229316711</v>
          </cell>
          <cell r="O29">
            <v>0.868266761302948</v>
          </cell>
          <cell r="P29">
            <v>0.48889628052711487</v>
          </cell>
        </row>
        <row r="30">
          <cell r="A30">
            <v>2006</v>
          </cell>
          <cell r="B30">
            <v>4</v>
          </cell>
          <cell r="C30">
            <v>38991</v>
          </cell>
          <cell r="D30">
            <v>187</v>
          </cell>
          <cell r="E30">
            <v>1.5224999189376831</v>
          </cell>
          <cell r="F30">
            <v>0.96816486120223999</v>
          </cell>
          <cell r="G30">
            <v>1.0819743871688843</v>
          </cell>
          <cell r="H30">
            <v>0.76651096343994141</v>
          </cell>
          <cell r="I30">
            <v>1.5472134351730347</v>
          </cell>
          <cell r="J30">
            <v>1.3156882524490356</v>
          </cell>
          <cell r="K30">
            <v>1.5330899953842163</v>
          </cell>
          <cell r="L30">
            <v>1.2906615734100342</v>
          </cell>
          <cell r="M30">
            <v>0.98001575469970703</v>
          </cell>
          <cell r="N30">
            <v>0.49801152944564819</v>
          </cell>
          <cell r="O30">
            <v>0.98265218734741211</v>
          </cell>
          <cell r="P30">
            <v>0.4998173713684082</v>
          </cell>
        </row>
        <row r="31">
          <cell r="A31">
            <v>2007</v>
          </cell>
          <cell r="B31">
            <v>1</v>
          </cell>
          <cell r="C31">
            <v>39083</v>
          </cell>
          <cell r="D31">
            <v>188</v>
          </cell>
          <cell r="E31">
            <v>1.246402382850647</v>
          </cell>
          <cell r="F31">
            <v>0.86830449104309082</v>
          </cell>
          <cell r="G31">
            <v>1.101195216178894</v>
          </cell>
          <cell r="H31">
            <v>0.73510110378265381</v>
          </cell>
          <cell r="I31">
            <v>1.0826027393341064</v>
          </cell>
          <cell r="J31">
            <v>0.69551998376846313</v>
          </cell>
          <cell r="K31">
            <v>1.104381799697876</v>
          </cell>
          <cell r="L31">
            <v>0.77510571479797363</v>
          </cell>
          <cell r="M31">
            <v>0.99382692575454712</v>
          </cell>
          <cell r="N31">
            <v>0.49271395802497864</v>
          </cell>
          <cell r="O31">
            <v>0.98918259143829346</v>
          </cell>
          <cell r="P31">
            <v>0.49156573414802551</v>
          </cell>
        </row>
        <row r="32">
          <cell r="A32">
            <v>2007</v>
          </cell>
          <cell r="B32">
            <v>2</v>
          </cell>
          <cell r="C32">
            <v>39173</v>
          </cell>
          <cell r="D32">
            <v>189</v>
          </cell>
          <cell r="E32">
            <v>0.91626369953155518</v>
          </cell>
          <cell r="F32">
            <v>0.82927000522613525</v>
          </cell>
          <cell r="G32">
            <v>0.87952548265457153</v>
          </cell>
          <cell r="H32">
            <v>0.75650358200073242</v>
          </cell>
          <cell r="I32">
            <v>0.94096904993057251</v>
          </cell>
          <cell r="J32">
            <v>0.90255838632583618</v>
          </cell>
          <cell r="K32">
            <v>0.96377658843994141</v>
          </cell>
          <cell r="L32">
            <v>0.95542311668395996</v>
          </cell>
          <cell r="M32">
            <v>0.75751882791519165</v>
          </cell>
          <cell r="N32">
            <v>0.66410094499588013</v>
          </cell>
          <cell r="O32">
            <v>0.75779998302459717</v>
          </cell>
          <cell r="P32">
            <v>0.6610761284828186</v>
          </cell>
        </row>
        <row r="33">
          <cell r="A33">
            <v>2007</v>
          </cell>
          <cell r="B33">
            <v>3</v>
          </cell>
          <cell r="C33">
            <v>39264</v>
          </cell>
          <cell r="D33">
            <v>190</v>
          </cell>
          <cell r="E33">
            <v>1.0574109554290771</v>
          </cell>
          <cell r="F33">
            <v>0.65184694528579712</v>
          </cell>
          <cell r="G33">
            <v>0.87554961442947388</v>
          </cell>
          <cell r="H33">
            <v>0.76926332712173462</v>
          </cell>
          <cell r="I33">
            <v>1.0575193166732788</v>
          </cell>
          <cell r="J33">
            <v>0.71057718992233276</v>
          </cell>
          <cell r="K33">
            <v>1.0658911466598511</v>
          </cell>
          <cell r="L33">
            <v>0.65473908185958862</v>
          </cell>
          <cell r="M33">
            <v>0.9065210223197937</v>
          </cell>
          <cell r="N33">
            <v>0.77645474672317505</v>
          </cell>
          <cell r="O33">
            <v>0.90908354520797729</v>
          </cell>
          <cell r="P33">
            <v>0.80016666650772095</v>
          </cell>
        </row>
        <row r="34">
          <cell r="A34">
            <v>2007</v>
          </cell>
          <cell r="B34">
            <v>4</v>
          </cell>
          <cell r="C34">
            <v>39356</v>
          </cell>
          <cell r="D34">
            <v>191</v>
          </cell>
          <cell r="E34">
            <v>1.6758359670639038</v>
          </cell>
          <cell r="F34">
            <v>1.7394359111785889</v>
          </cell>
          <cell r="G34">
            <v>0.51808565855026245</v>
          </cell>
          <cell r="H34">
            <v>0.41146278381347656</v>
          </cell>
          <cell r="I34">
            <v>2.5170972347259521</v>
          </cell>
          <cell r="J34">
            <v>2.4862780570983887</v>
          </cell>
          <cell r="K34">
            <v>2.4974207878112793</v>
          </cell>
          <cell r="L34">
            <v>2.5154213905334473</v>
          </cell>
          <cell r="M34">
            <v>0.48207280039787292</v>
          </cell>
          <cell r="N34">
            <v>0.42088907957077026</v>
          </cell>
          <cell r="O34">
            <v>0.48582187294960022</v>
          </cell>
          <cell r="P34">
            <v>0.40238350629806519</v>
          </cell>
        </row>
        <row r="35">
          <cell r="A35">
            <v>2008</v>
          </cell>
          <cell r="B35">
            <v>1</v>
          </cell>
          <cell r="C35">
            <v>39448</v>
          </cell>
          <cell r="D35">
            <v>192</v>
          </cell>
          <cell r="E35">
            <v>1.1697285175323486</v>
          </cell>
          <cell r="F35">
            <v>1.0141745805740356</v>
          </cell>
          <cell r="G35">
            <v>0.75915652513504028</v>
          </cell>
          <cell r="H35">
            <v>0.54408347606658936</v>
          </cell>
          <cell r="I35">
            <v>1.2721381187438965</v>
          </cell>
          <cell r="J35">
            <v>1.2262245416641235</v>
          </cell>
          <cell r="K35">
            <v>1.2213329076766968</v>
          </cell>
          <cell r="L35">
            <v>1.1353563070297241</v>
          </cell>
          <cell r="M35">
            <v>0.8463858962059021</v>
          </cell>
          <cell r="N35">
            <v>0.64343833923339844</v>
          </cell>
          <cell r="O35">
            <v>0.84847134351730347</v>
          </cell>
          <cell r="P35">
            <v>0.65417957305908203</v>
          </cell>
        </row>
        <row r="36">
          <cell r="A36">
            <v>2008</v>
          </cell>
          <cell r="B36">
            <v>2</v>
          </cell>
          <cell r="C36">
            <v>39539</v>
          </cell>
          <cell r="D36">
            <v>193</v>
          </cell>
          <cell r="E36">
            <v>0.73129570484161377</v>
          </cell>
          <cell r="F36">
            <v>0.52186375856399536</v>
          </cell>
          <cell r="G36">
            <v>0.66766750812530518</v>
          </cell>
          <cell r="H36">
            <v>0.51672136783599854</v>
          </cell>
          <cell r="I36">
            <v>1.1477701663970947</v>
          </cell>
          <cell r="J36">
            <v>0.53624022006988525</v>
          </cell>
          <cell r="K36">
            <v>1.0316137075424194</v>
          </cell>
          <cell r="L36">
            <v>0.57872706651687622</v>
          </cell>
          <cell r="M36">
            <v>0.66367053985595703</v>
          </cell>
          <cell r="N36">
            <v>0.32107880711555481</v>
          </cell>
          <cell r="O36">
            <v>0.66347843408584595</v>
          </cell>
          <cell r="P36">
            <v>0.32005384564399719</v>
          </cell>
        </row>
        <row r="37">
          <cell r="A37">
            <v>2008</v>
          </cell>
          <cell r="B37">
            <v>3</v>
          </cell>
          <cell r="C37">
            <v>39630</v>
          </cell>
          <cell r="D37">
            <v>194</v>
          </cell>
          <cell r="E37">
            <v>1.1366302967071533</v>
          </cell>
          <cell r="F37">
            <v>1.0065042972564697</v>
          </cell>
          <cell r="G37">
            <v>0.76143991947174072</v>
          </cell>
          <cell r="H37">
            <v>0.50298935174942017</v>
          </cell>
          <cell r="I37">
            <v>1.1739540100097656</v>
          </cell>
          <cell r="J37">
            <v>0.99768012762069702</v>
          </cell>
          <cell r="K37">
            <v>1.1704428195953369</v>
          </cell>
          <cell r="L37">
            <v>1.0781625509262085</v>
          </cell>
          <cell r="M37">
            <v>0.7048678994178772</v>
          </cell>
          <cell r="N37">
            <v>0.63150572776794434</v>
          </cell>
          <cell r="O37">
            <v>0.69982093572616577</v>
          </cell>
          <cell r="P37">
            <v>0.64757895469665527</v>
          </cell>
        </row>
        <row r="38">
          <cell r="A38">
            <v>2008</v>
          </cell>
          <cell r="B38">
            <v>4</v>
          </cell>
          <cell r="C38">
            <v>39722</v>
          </cell>
          <cell r="D38">
            <v>195</v>
          </cell>
          <cell r="E38">
            <v>1.1051778793334961</v>
          </cell>
          <cell r="F38">
            <v>0.92456388473510742</v>
          </cell>
          <cell r="G38">
            <v>0.91093504428863525</v>
          </cell>
          <cell r="H38">
            <v>0.63433712720870972</v>
          </cell>
          <cell r="I38">
            <v>2.7143063545227051</v>
          </cell>
          <cell r="J38">
            <v>2.8484995365142822</v>
          </cell>
          <cell r="K38">
            <v>2.7036664485931396</v>
          </cell>
          <cell r="L38">
            <v>2.8562192916870117</v>
          </cell>
          <cell r="M38">
            <v>0.92012244462966919</v>
          </cell>
          <cell r="N38">
            <v>0.75138658285140991</v>
          </cell>
          <cell r="O38">
            <v>0.92021864652633667</v>
          </cell>
          <cell r="P38">
            <v>0.75142687559127808</v>
          </cell>
        </row>
        <row r="39">
          <cell r="A39">
            <v>2009</v>
          </cell>
          <cell r="B39">
            <v>1</v>
          </cell>
          <cell r="C39">
            <v>39814</v>
          </cell>
          <cell r="D39">
            <v>196</v>
          </cell>
          <cell r="E39">
            <v>0.8139767050743103</v>
          </cell>
          <cell r="F39">
            <v>0.70020401477813721</v>
          </cell>
          <cell r="G39">
            <v>0.71312141418457031</v>
          </cell>
          <cell r="H39">
            <v>0.57354438304901123</v>
          </cell>
          <cell r="I39">
            <v>2.2306780815124512</v>
          </cell>
          <cell r="J39">
            <v>2.3439509868621826</v>
          </cell>
          <cell r="K39">
            <v>2.0697288513183594</v>
          </cell>
          <cell r="L39">
            <v>2.1555237770080566</v>
          </cell>
          <cell r="M39">
            <v>0.91652154922485352</v>
          </cell>
          <cell r="N39">
            <v>0.81607198715209961</v>
          </cell>
          <cell r="O39">
            <v>0.9182441234588623</v>
          </cell>
          <cell r="P39">
            <v>0.82533407211303711</v>
          </cell>
        </row>
        <row r="40">
          <cell r="A40">
            <v>2009</v>
          </cell>
          <cell r="B40">
            <v>2</v>
          </cell>
          <cell r="C40">
            <v>39904</v>
          </cell>
          <cell r="D40">
            <v>197</v>
          </cell>
          <cell r="E40">
            <v>1.782789945602417</v>
          </cell>
          <cell r="F40">
            <v>1.617463231086731</v>
          </cell>
          <cell r="G40">
            <v>1.0531826019287109</v>
          </cell>
          <cell r="H40">
            <v>0.85415327548980713</v>
          </cell>
          <cell r="I40">
            <v>2.1007723808288574</v>
          </cell>
          <cell r="J40">
            <v>2.107172966003418</v>
          </cell>
          <cell r="K40">
            <v>2.1064608097076416</v>
          </cell>
          <cell r="L40">
            <v>1.9720834493637085</v>
          </cell>
          <cell r="M40">
            <v>1.2120046615600586</v>
          </cell>
          <cell r="N40">
            <v>0.99587893486022949</v>
          </cell>
          <cell r="O40">
            <v>1.1886104345321655</v>
          </cell>
          <cell r="P40">
            <v>0.94151020050048828</v>
          </cell>
        </row>
        <row r="41">
          <cell r="A41">
            <v>2009</v>
          </cell>
          <cell r="B41">
            <v>3</v>
          </cell>
          <cell r="C41">
            <v>39995</v>
          </cell>
          <cell r="D41">
            <v>198</v>
          </cell>
          <cell r="E41">
            <v>1.203966498374939</v>
          </cell>
          <cell r="F41">
            <v>0.78532350063323975</v>
          </cell>
          <cell r="G41">
            <v>0.86446064710617065</v>
          </cell>
          <cell r="H41">
            <v>0.58094722032546997</v>
          </cell>
          <cell r="I41">
            <v>1.4378212690353394</v>
          </cell>
          <cell r="J41">
            <v>1.0449939966201782</v>
          </cell>
          <cell r="K41">
            <v>1.4496227502822876</v>
          </cell>
          <cell r="L41">
            <v>1.0814257860183716</v>
          </cell>
          <cell r="M41">
            <v>0.98961055278778076</v>
          </cell>
          <cell r="N41">
            <v>0.80869597196578979</v>
          </cell>
          <cell r="O41">
            <v>0.99057507514953613</v>
          </cell>
          <cell r="P41">
            <v>0.81426733732223511</v>
          </cell>
        </row>
        <row r="42">
          <cell r="A42">
            <v>2009</v>
          </cell>
          <cell r="B42">
            <v>4</v>
          </cell>
          <cell r="C42">
            <v>40087</v>
          </cell>
          <cell r="D42">
            <v>199</v>
          </cell>
          <cell r="E42">
            <v>0.87486684322357178</v>
          </cell>
          <cell r="F42">
            <v>0.6477084755897522</v>
          </cell>
          <cell r="G42">
            <v>0.61768931150436401</v>
          </cell>
          <cell r="H42">
            <v>0.38116747140884399</v>
          </cell>
          <cell r="I42">
            <v>0.82252049446105957</v>
          </cell>
          <cell r="J42">
            <v>0.99145865440368652</v>
          </cell>
          <cell r="K42">
            <v>0.7930489182472229</v>
          </cell>
          <cell r="L42">
            <v>1.0457267761230469</v>
          </cell>
          <cell r="M42">
            <v>0.65724062919616699</v>
          </cell>
          <cell r="N42">
            <v>0.52747428417205811</v>
          </cell>
          <cell r="O42">
            <v>0.65196377038955688</v>
          </cell>
          <cell r="P42">
            <v>0.52691513299942017</v>
          </cell>
        </row>
        <row r="43">
          <cell r="A43">
            <v>2010</v>
          </cell>
          <cell r="B43">
            <v>1</v>
          </cell>
          <cell r="C43">
            <v>40179</v>
          </cell>
          <cell r="D43">
            <v>200</v>
          </cell>
          <cell r="E43">
            <v>1.287092924118042</v>
          </cell>
          <cell r="F43">
            <v>0.86949914693832397</v>
          </cell>
          <cell r="G43">
            <v>0.9709354043006897</v>
          </cell>
          <cell r="H43">
            <v>0.90100389719009399</v>
          </cell>
          <cell r="I43">
            <v>1.1272730827331543</v>
          </cell>
          <cell r="J43">
            <v>0.70530122518539429</v>
          </cell>
          <cell r="K43">
            <v>1.1937888860702515</v>
          </cell>
          <cell r="L43">
            <v>0.73098373413085938</v>
          </cell>
          <cell r="M43">
            <v>0.8981621265411377</v>
          </cell>
          <cell r="N43">
            <v>0.8217998743057251</v>
          </cell>
          <cell r="O43">
            <v>0.8926050066947937</v>
          </cell>
          <cell r="P43">
            <v>0.7950131893157959</v>
          </cell>
        </row>
        <row r="44">
          <cell r="A44">
            <v>2010</v>
          </cell>
          <cell r="B44">
            <v>2</v>
          </cell>
          <cell r="C44">
            <v>40269</v>
          </cell>
          <cell r="D44">
            <v>201</v>
          </cell>
          <cell r="E44">
            <v>1.1782791614532471</v>
          </cell>
          <cell r="F44">
            <v>0.94389402866363525</v>
          </cell>
          <cell r="G44">
            <v>0.82316380739212036</v>
          </cell>
          <cell r="H44">
            <v>0.69885385036468506</v>
          </cell>
          <cell r="I44">
            <v>1.3001781702041626</v>
          </cell>
          <cell r="J44">
            <v>1.2329750061035156</v>
          </cell>
          <cell r="K44">
            <v>1.3010334968566895</v>
          </cell>
          <cell r="L44">
            <v>1.2365467548370361</v>
          </cell>
          <cell r="M44">
            <v>0.79073965549468994</v>
          </cell>
          <cell r="N44">
            <v>0.63141739368438721</v>
          </cell>
          <cell r="O44">
            <v>0.79403752088546753</v>
          </cell>
          <cell r="P44">
            <v>0.64973235130310059</v>
          </cell>
        </row>
        <row r="45">
          <cell r="A45">
            <v>2010</v>
          </cell>
          <cell r="B45">
            <v>3</v>
          </cell>
          <cell r="C45">
            <v>40360</v>
          </cell>
          <cell r="D45">
            <v>202</v>
          </cell>
          <cell r="E45">
            <v>0.99018692970275879</v>
          </cell>
          <cell r="F45">
            <v>0.87441110610961914</v>
          </cell>
          <cell r="G45">
            <v>0.80924510955810547</v>
          </cell>
          <cell r="H45">
            <v>0.87466722726821899</v>
          </cell>
          <cell r="I45">
            <v>1.0675963163375854</v>
          </cell>
          <cell r="J45">
            <v>0.85189217329025269</v>
          </cell>
          <cell r="K45">
            <v>1.0667953491210938</v>
          </cell>
          <cell r="L45">
            <v>0.85721337795257568</v>
          </cell>
          <cell r="M45">
            <v>0.80462342500686646</v>
          </cell>
          <cell r="N45">
            <v>0.81509053707122803</v>
          </cell>
          <cell r="O45">
            <v>0.79808723926544189</v>
          </cell>
          <cell r="P45">
            <v>0.76071679592132568</v>
          </cell>
        </row>
        <row r="46">
          <cell r="A46">
            <v>2010</v>
          </cell>
          <cell r="B46">
            <v>4</v>
          </cell>
          <cell r="C46">
            <v>40452</v>
          </cell>
          <cell r="D46">
            <v>203</v>
          </cell>
          <cell r="E46">
            <v>0.98657751083374023</v>
          </cell>
          <cell r="F46">
            <v>0.61417770385742188</v>
          </cell>
          <cell r="G46">
            <v>0.61139577627182007</v>
          </cell>
          <cell r="H46">
            <v>0.39858412742614746</v>
          </cell>
          <cell r="I46">
            <v>1.3443167209625244</v>
          </cell>
          <cell r="J46">
            <v>1.0756748914718628</v>
          </cell>
          <cell r="K46">
            <v>1.3488658666610718</v>
          </cell>
          <cell r="L46">
            <v>1.1713672876358032</v>
          </cell>
          <cell r="M46">
            <v>0.70630085468292236</v>
          </cell>
          <cell r="N46">
            <v>0.49691629409790039</v>
          </cell>
          <cell r="O46">
            <v>0.71241265535354614</v>
          </cell>
          <cell r="P46">
            <v>0.48328804969787598</v>
          </cell>
        </row>
        <row r="47">
          <cell r="A47">
            <v>2011</v>
          </cell>
          <cell r="B47">
            <v>1</v>
          </cell>
          <cell r="C47">
            <v>40544</v>
          </cell>
          <cell r="D47">
            <v>204</v>
          </cell>
          <cell r="E47">
            <v>1.1040241718292236</v>
          </cell>
          <cell r="F47">
            <v>0.97608852386474609</v>
          </cell>
          <cell r="G47">
            <v>0.81350833177566528</v>
          </cell>
          <cell r="H47">
            <v>0.6450728178024292</v>
          </cell>
          <cell r="I47">
            <v>1.825613260269165</v>
          </cell>
          <cell r="J47">
            <v>1.7843115329742432</v>
          </cell>
          <cell r="K47">
            <v>1.565232515335083</v>
          </cell>
          <cell r="L47">
            <v>1.3940739631652832</v>
          </cell>
          <cell r="M47">
            <v>0.84963452816009521</v>
          </cell>
          <cell r="N47">
            <v>0.70013850927352905</v>
          </cell>
          <cell r="O47">
            <v>0.83747971057891846</v>
          </cell>
          <cell r="P47">
            <v>0.72752517461776733</v>
          </cell>
        </row>
        <row r="48">
          <cell r="A48">
            <v>2011</v>
          </cell>
          <cell r="B48">
            <v>2</v>
          </cell>
          <cell r="C48">
            <v>40634</v>
          </cell>
          <cell r="D48">
            <v>205</v>
          </cell>
          <cell r="E48">
            <v>0.77975267171859741</v>
          </cell>
          <cell r="F48">
            <v>0.56183749437332153</v>
          </cell>
          <cell r="G48">
            <v>0.74991750717163086</v>
          </cell>
          <cell r="H48">
            <v>0.55989539623260498</v>
          </cell>
          <cell r="I48">
            <v>1.0585801601409912</v>
          </cell>
          <cell r="J48">
            <v>0.70873737335205078</v>
          </cell>
          <cell r="K48">
            <v>1.0618723630905151</v>
          </cell>
          <cell r="L48">
            <v>0.69551897048950195</v>
          </cell>
          <cell r="M48">
            <v>0.86208391189575195</v>
          </cell>
          <cell r="N48">
            <v>0.90114003419876099</v>
          </cell>
          <cell r="O48">
            <v>0.84869211912155151</v>
          </cell>
          <cell r="P48">
            <v>0.86215192079544067</v>
          </cell>
        </row>
        <row r="49">
          <cell r="A49">
            <v>2011</v>
          </cell>
          <cell r="B49">
            <v>3</v>
          </cell>
          <cell r="C49">
            <v>40725</v>
          </cell>
          <cell r="D49">
            <v>206</v>
          </cell>
          <cell r="E49">
            <v>0.78852713108062744</v>
          </cell>
          <cell r="F49">
            <v>0.8634522557258606</v>
          </cell>
          <cell r="G49">
            <v>0.76898056268692017</v>
          </cell>
          <cell r="H49">
            <v>0.56104248762130737</v>
          </cell>
          <cell r="I49">
            <v>1.2176849842071533</v>
          </cell>
          <cell r="J49">
            <v>1.2645971775054932</v>
          </cell>
          <cell r="K49">
            <v>1.1753091812133789</v>
          </cell>
          <cell r="L49">
            <v>1.2496213912963867</v>
          </cell>
          <cell r="M49">
            <v>0.81225454807281494</v>
          </cell>
          <cell r="N49">
            <v>0.66920292377471924</v>
          </cell>
          <cell r="O49">
            <v>0.80063474178314209</v>
          </cell>
          <cell r="P49">
            <v>0.63385879993438721</v>
          </cell>
        </row>
        <row r="50">
          <cell r="A50">
            <v>2011</v>
          </cell>
          <cell r="B50">
            <v>4</v>
          </cell>
          <cell r="C50">
            <v>40817</v>
          </cell>
          <cell r="D50">
            <v>207</v>
          </cell>
          <cell r="E50">
            <v>1.1035901308059692</v>
          </cell>
          <cell r="F50">
            <v>0.94669985771179199</v>
          </cell>
          <cell r="G50">
            <v>0.80825954675674438</v>
          </cell>
          <cell r="H50">
            <v>0.65998095273971558</v>
          </cell>
          <cell r="I50">
            <v>1.2489519119262695</v>
          </cell>
          <cell r="J50">
            <v>0.97882819175720215</v>
          </cell>
          <cell r="K50">
            <v>1.2671951055526733</v>
          </cell>
          <cell r="L50">
            <v>1.0370666980743408</v>
          </cell>
          <cell r="M50">
            <v>0.87899893522262573</v>
          </cell>
          <cell r="N50">
            <v>0.65284562110900879</v>
          </cell>
          <cell r="O50">
            <v>0.86157941818237305</v>
          </cell>
          <cell r="P50">
            <v>0.64385402202606201</v>
          </cell>
        </row>
        <row r="51">
          <cell r="A51">
            <v>2012</v>
          </cell>
          <cell r="B51">
            <v>1</v>
          </cell>
          <cell r="C51">
            <v>40909</v>
          </cell>
          <cell r="D51">
            <v>208</v>
          </cell>
          <cell r="E51">
            <v>1.3500946760177612</v>
          </cell>
          <cell r="F51">
            <v>0.7798723578453064</v>
          </cell>
          <cell r="G51">
            <v>0.88872122764587402</v>
          </cell>
          <cell r="H51">
            <v>0.51354044675827026</v>
          </cell>
          <cell r="I51">
            <v>1.5440219640731812</v>
          </cell>
          <cell r="J51">
            <v>0.81188023090362549</v>
          </cell>
          <cell r="K51">
            <v>1.537263035774231</v>
          </cell>
          <cell r="L51">
            <v>0.79906666278839111</v>
          </cell>
          <cell r="M51">
            <v>0.96094053983688354</v>
          </cell>
          <cell r="N51">
            <v>0.61228179931640625</v>
          </cell>
          <cell r="O51">
            <v>0.97249144315719604</v>
          </cell>
          <cell r="P51">
            <v>0.61533766984939575</v>
          </cell>
        </row>
        <row r="52">
          <cell r="A52">
            <v>2012</v>
          </cell>
          <cell r="B52">
            <v>2</v>
          </cell>
          <cell r="C52">
            <v>41000</v>
          </cell>
          <cell r="D52">
            <v>209</v>
          </cell>
          <cell r="E52">
            <v>0.73758935928344727</v>
          </cell>
          <cell r="F52">
            <v>0.67944556474685669</v>
          </cell>
          <cell r="G52">
            <v>0.58538687229156494</v>
          </cell>
          <cell r="H52">
            <v>0.51450735330581665</v>
          </cell>
          <cell r="I52">
            <v>1.0513724088668823</v>
          </cell>
          <cell r="J52">
            <v>1.0005248785018921</v>
          </cell>
          <cell r="K52">
            <v>1.0407367944717407</v>
          </cell>
          <cell r="L52">
            <v>1.0285052061080933</v>
          </cell>
          <cell r="M52">
            <v>0.67345446348190308</v>
          </cell>
          <cell r="N52">
            <v>0.61077660322189331</v>
          </cell>
          <cell r="O52">
            <v>0.67448312044143677</v>
          </cell>
          <cell r="P52">
            <v>0.59457182884216309</v>
          </cell>
        </row>
        <row r="53">
          <cell r="A53">
            <v>2012</v>
          </cell>
          <cell r="B53">
            <v>3</v>
          </cell>
          <cell r="C53">
            <v>41091</v>
          </cell>
          <cell r="D53">
            <v>210</v>
          </cell>
          <cell r="E53">
            <v>1.0542396306991577</v>
          </cell>
          <cell r="F53">
            <v>0.97946971654891968</v>
          </cell>
          <cell r="G53">
            <v>0.67145109176635742</v>
          </cell>
          <cell r="H53">
            <v>0.64997148513793945</v>
          </cell>
          <cell r="I53">
            <v>1.2068212032318115</v>
          </cell>
          <cell r="J53">
            <v>1.165682315826416</v>
          </cell>
          <cell r="K53">
            <v>1.1972090005874634</v>
          </cell>
          <cell r="L53">
            <v>1.186521053314209</v>
          </cell>
          <cell r="M53">
            <v>0.70303577184677124</v>
          </cell>
          <cell r="N53">
            <v>0.71248328685760498</v>
          </cell>
          <cell r="O53">
            <v>0.70307588577270508</v>
          </cell>
          <cell r="P53">
            <v>0.6887592077255249</v>
          </cell>
        </row>
        <row r="54">
          <cell r="A54">
            <v>2012</v>
          </cell>
          <cell r="B54">
            <v>4</v>
          </cell>
          <cell r="C54">
            <v>41183</v>
          </cell>
          <cell r="D54">
            <v>211</v>
          </cell>
          <cell r="E54">
            <v>0.897990882396698</v>
          </cell>
          <cell r="F54">
            <v>0.79197597503662109</v>
          </cell>
          <cell r="G54">
            <v>0.80955338478088379</v>
          </cell>
          <cell r="H54">
            <v>0.7047584056854248</v>
          </cell>
          <cell r="I54">
            <v>0.99516153335571289</v>
          </cell>
          <cell r="J54">
            <v>1.0182729959487915</v>
          </cell>
          <cell r="K54">
            <v>0.98861652612686157</v>
          </cell>
          <cell r="L54">
            <v>0.97070407867431641</v>
          </cell>
          <cell r="M54">
            <v>0.91335189342498779</v>
          </cell>
          <cell r="N54">
            <v>0.81825006008148193</v>
          </cell>
          <cell r="O54">
            <v>0.91602712869644165</v>
          </cell>
          <cell r="P54">
            <v>0.81577986478805542</v>
          </cell>
        </row>
        <row r="55">
          <cell r="A55">
            <v>2013</v>
          </cell>
          <cell r="B55">
            <v>1</v>
          </cell>
          <cell r="C55">
            <v>41275</v>
          </cell>
          <cell r="D55">
            <v>212</v>
          </cell>
          <cell r="E55">
            <v>0.8578980565071106</v>
          </cell>
          <cell r="F55">
            <v>0.86120396852493286</v>
          </cell>
          <cell r="G55">
            <v>0.69415336847305298</v>
          </cell>
          <cell r="H55">
            <v>0.52343064546585083</v>
          </cell>
          <cell r="I55">
            <v>1.0776721239089966</v>
          </cell>
          <cell r="J55">
            <v>1.0821959972381592</v>
          </cell>
          <cell r="K55">
            <v>1.0335112810134888</v>
          </cell>
          <cell r="L55">
            <v>1.0557196140289307</v>
          </cell>
          <cell r="M55">
            <v>0.77051138877868652</v>
          </cell>
          <cell r="N55">
            <v>0.68260073661804199</v>
          </cell>
          <cell r="O55">
            <v>0.75281798839569092</v>
          </cell>
          <cell r="P55">
            <v>0.65047359466552734</v>
          </cell>
        </row>
        <row r="56">
          <cell r="A56">
            <v>2013</v>
          </cell>
          <cell r="B56">
            <v>2</v>
          </cell>
          <cell r="C56">
            <v>41365</v>
          </cell>
          <cell r="D56">
            <v>213</v>
          </cell>
          <cell r="E56">
            <v>0.9910275936126709</v>
          </cell>
          <cell r="F56">
            <v>0.9451642632484436</v>
          </cell>
          <cell r="G56">
            <v>0.59750837087631226</v>
          </cell>
          <cell r="H56">
            <v>0.41017749905586243</v>
          </cell>
          <cell r="I56">
            <v>1.5419111251831055</v>
          </cell>
          <cell r="J56">
            <v>1.6739678382873535</v>
          </cell>
          <cell r="K56">
            <v>1.4363170862197876</v>
          </cell>
          <cell r="L56">
            <v>1.5752415657043457</v>
          </cell>
          <cell r="M56">
            <v>0.69480562210083008</v>
          </cell>
          <cell r="N56">
            <v>0.57913339138031006</v>
          </cell>
          <cell r="O56">
            <v>0.68635600805282593</v>
          </cell>
          <cell r="P56">
            <v>0.56118392944335938</v>
          </cell>
        </row>
        <row r="57">
          <cell r="A57">
            <v>2013</v>
          </cell>
          <cell r="B57">
            <v>3</v>
          </cell>
          <cell r="C57">
            <v>41456</v>
          </cell>
          <cell r="D57">
            <v>214</v>
          </cell>
          <cell r="E57">
            <v>0.63705664873123169</v>
          </cell>
          <cell r="F57">
            <v>0.59542083740234375</v>
          </cell>
          <cell r="G57">
            <v>0.48687958717346191</v>
          </cell>
          <cell r="H57">
            <v>0.36566945910453796</v>
          </cell>
          <cell r="I57">
            <v>0.78931510448455811</v>
          </cell>
          <cell r="J57">
            <v>0.63397586345672607</v>
          </cell>
          <cell r="K57">
            <v>0.76467216014862061</v>
          </cell>
          <cell r="L57">
            <v>0.58754885196685791</v>
          </cell>
          <cell r="M57">
            <v>0.58253628015518188</v>
          </cell>
          <cell r="N57">
            <v>0.54355925321578979</v>
          </cell>
          <cell r="O57">
            <v>0.58845806121826172</v>
          </cell>
          <cell r="P57">
            <v>0.46381476521492004</v>
          </cell>
        </row>
        <row r="58">
          <cell r="A58">
            <v>2013</v>
          </cell>
          <cell r="B58">
            <v>4</v>
          </cell>
          <cell r="C58">
            <v>41548</v>
          </cell>
          <cell r="D58">
            <v>215</v>
          </cell>
          <cell r="E58">
            <v>0.71525824069976807</v>
          </cell>
          <cell r="F58">
            <v>0.69380533695220947</v>
          </cell>
          <cell r="G58">
            <v>0.63607388734817505</v>
          </cell>
          <cell r="H58">
            <v>0.42275828123092651</v>
          </cell>
          <cell r="I58">
            <v>1.0628788471221924</v>
          </cell>
          <cell r="J58">
            <v>1.3018698692321777</v>
          </cell>
          <cell r="K58">
            <v>0.98763942718505859</v>
          </cell>
          <cell r="L58">
            <v>1.2136976718902588</v>
          </cell>
          <cell r="M58">
            <v>0.72968745231628418</v>
          </cell>
          <cell r="N58">
            <v>0.57782977819442749</v>
          </cell>
          <cell r="O58">
            <v>0.72867864370346069</v>
          </cell>
          <cell r="P58">
            <v>0.63879930973052979</v>
          </cell>
        </row>
        <row r="59">
          <cell r="A59">
            <v>2014</v>
          </cell>
          <cell r="B59">
            <v>1</v>
          </cell>
          <cell r="C59">
            <v>41640</v>
          </cell>
          <cell r="D59">
            <v>216</v>
          </cell>
          <cell r="E59">
            <v>0.76426535844802856</v>
          </cell>
          <cell r="F59">
            <v>0.51783406734466553</v>
          </cell>
          <cell r="G59">
            <v>0.59292370080947876</v>
          </cell>
          <cell r="H59">
            <v>0.60784345865249634</v>
          </cell>
          <cell r="I59">
            <v>1.0492929220199585</v>
          </cell>
          <cell r="J59">
            <v>1.0185234546661377</v>
          </cell>
          <cell r="K59">
            <v>1.0396723747253418</v>
          </cell>
          <cell r="L59">
            <v>1.0299593210220337</v>
          </cell>
          <cell r="M59">
            <v>0.56853348016738892</v>
          </cell>
          <cell r="N59">
            <v>0.49498140811920166</v>
          </cell>
          <cell r="O59">
            <v>0.55470436811447144</v>
          </cell>
          <cell r="P59">
            <v>0.43338155746459961</v>
          </cell>
        </row>
        <row r="60">
          <cell r="A60">
            <v>2014</v>
          </cell>
          <cell r="B60">
            <v>2</v>
          </cell>
          <cell r="C60">
            <v>41730</v>
          </cell>
          <cell r="D60">
            <v>217</v>
          </cell>
          <cell r="E60">
            <v>0.87646782398223877</v>
          </cell>
          <cell r="F60">
            <v>0.94862407445907593</v>
          </cell>
          <cell r="G60">
            <v>0.81085109710693359</v>
          </cell>
          <cell r="H60">
            <v>0.70414578914642334</v>
          </cell>
          <cell r="I60">
            <v>1.1488324403762817</v>
          </cell>
          <cell r="J60">
            <v>1.0690768957138062</v>
          </cell>
          <cell r="K60">
            <v>1.1149320602416992</v>
          </cell>
          <cell r="L60">
            <v>1.0736597776412964</v>
          </cell>
          <cell r="M60">
            <v>0.82056987285614014</v>
          </cell>
          <cell r="N60">
            <v>0.82378280162811279</v>
          </cell>
          <cell r="O60">
            <v>0.82541370391845703</v>
          </cell>
          <cell r="P60">
            <v>0.79832547903060913</v>
          </cell>
        </row>
        <row r="61">
          <cell r="A61">
            <v>2014</v>
          </cell>
          <cell r="B61">
            <v>3</v>
          </cell>
          <cell r="C61">
            <v>41821</v>
          </cell>
          <cell r="D61">
            <v>218</v>
          </cell>
          <cell r="E61">
            <v>0.71187561750411987</v>
          </cell>
          <cell r="F61">
            <v>0.57112878561019897</v>
          </cell>
          <cell r="G61">
            <v>0.48374587297439575</v>
          </cell>
          <cell r="H61">
            <v>0.43410930037498474</v>
          </cell>
          <cell r="I61">
            <v>1.1395978927612305</v>
          </cell>
          <cell r="J61">
            <v>1.1754984855651855</v>
          </cell>
          <cell r="K61">
            <v>1.1275832653045654</v>
          </cell>
          <cell r="L61">
            <v>1.0989278554916382</v>
          </cell>
          <cell r="M61">
            <v>0.63063621520996094</v>
          </cell>
          <cell r="N61">
            <v>0.64919185638427734</v>
          </cell>
          <cell r="O61">
            <v>0.58476722240447998</v>
          </cell>
          <cell r="P61">
            <v>0.61629319190979004</v>
          </cell>
        </row>
        <row r="62">
          <cell r="A62">
            <v>2014</v>
          </cell>
          <cell r="B62">
            <v>4</v>
          </cell>
          <cell r="C62">
            <v>41913</v>
          </cell>
          <cell r="D62">
            <v>219</v>
          </cell>
          <cell r="E62">
            <v>0.46132934093475342</v>
          </cell>
          <cell r="F62">
            <v>0.34907102584838867</v>
          </cell>
          <cell r="G62">
            <v>0.38405719399452209</v>
          </cell>
          <cell r="H62">
            <v>0.30629831552505493</v>
          </cell>
          <cell r="I62">
            <v>1.2299890518188477</v>
          </cell>
          <cell r="J62">
            <v>1.3797974586486816</v>
          </cell>
          <cell r="K62">
            <v>1.1479687690734863</v>
          </cell>
          <cell r="L62">
            <v>1.2384679317474365</v>
          </cell>
          <cell r="M62">
            <v>0.45509490370750427</v>
          </cell>
          <cell r="N62">
            <v>0.40865147113800049</v>
          </cell>
          <cell r="O62">
            <v>0.4571361243724823</v>
          </cell>
          <cell r="P62">
            <v>0.43014788627624512</v>
          </cell>
        </row>
        <row r="63">
          <cell r="A63">
            <v>2015</v>
          </cell>
          <cell r="B63">
            <v>1</v>
          </cell>
          <cell r="C63">
            <v>42005</v>
          </cell>
          <cell r="D63">
            <v>220</v>
          </cell>
          <cell r="E63">
            <v>0.3404620885848999</v>
          </cell>
          <cell r="F63">
            <v>0.22470635175704956</v>
          </cell>
          <cell r="G63">
            <v>0.47372880578041077</v>
          </cell>
          <cell r="H63">
            <v>0.43619880080223083</v>
          </cell>
          <cell r="I63">
            <v>1.2992658615112305</v>
          </cell>
          <cell r="J63">
            <v>1.2091747522354126</v>
          </cell>
          <cell r="K63">
            <v>1.0757172107696533</v>
          </cell>
          <cell r="L63">
            <v>0.97956216335296631</v>
          </cell>
          <cell r="M63">
            <v>0.66529583930969238</v>
          </cell>
          <cell r="N63">
            <v>0.66953611373901367</v>
          </cell>
          <cell r="O63">
            <v>0.67710000276565552</v>
          </cell>
          <cell r="P63">
            <v>0.5226893424987793</v>
          </cell>
        </row>
        <row r="64">
          <cell r="A64">
            <v>2015</v>
          </cell>
          <cell r="B64">
            <v>2</v>
          </cell>
          <cell r="C64">
            <v>42095</v>
          </cell>
          <cell r="D64">
            <v>221</v>
          </cell>
          <cell r="E64">
            <v>0.82345682382583618</v>
          </cell>
          <cell r="F64">
            <v>0.82055795192718506</v>
          </cell>
          <cell r="G64">
            <v>0.54158705472946167</v>
          </cell>
          <cell r="H64">
            <v>0.42142254114151001</v>
          </cell>
          <cell r="I64">
            <v>0.85345673561096191</v>
          </cell>
          <cell r="J64">
            <v>0.71916854381561279</v>
          </cell>
          <cell r="K64">
            <v>0.90303415060043335</v>
          </cell>
          <cell r="L64">
            <v>0.81641268730163574</v>
          </cell>
          <cell r="M64">
            <v>0.66239356994628906</v>
          </cell>
          <cell r="N64">
            <v>0.63044953346252441</v>
          </cell>
          <cell r="O64">
            <v>0.63148558139801025</v>
          </cell>
          <cell r="P64">
            <v>0.61252874135971069</v>
          </cell>
        </row>
        <row r="65">
          <cell r="A65">
            <v>2015</v>
          </cell>
          <cell r="B65">
            <v>3</v>
          </cell>
          <cell r="C65">
            <v>42186</v>
          </cell>
          <cell r="D65">
            <v>222</v>
          </cell>
          <cell r="E65">
            <v>0.58629107475280762</v>
          </cell>
          <cell r="F65">
            <v>0.53106987476348877</v>
          </cell>
          <cell r="G65">
            <v>0.45197787880897522</v>
          </cell>
          <cell r="H65">
            <v>0.34856712818145752</v>
          </cell>
          <cell r="I65">
            <v>0.82129371166229248</v>
          </cell>
          <cell r="J65">
            <v>0.78005152940750122</v>
          </cell>
          <cell r="K65">
            <v>0.82498353719711304</v>
          </cell>
          <cell r="L65">
            <v>0.70967471599578857</v>
          </cell>
          <cell r="M65">
            <v>0.4880719780921936</v>
          </cell>
          <cell r="N65">
            <v>0.38953506946563721</v>
          </cell>
          <cell r="O65">
            <v>0.51575654745101929</v>
          </cell>
          <cell r="P65">
            <v>0.43330267071723938</v>
          </cell>
        </row>
        <row r="66">
          <cell r="A66">
            <v>2015</v>
          </cell>
          <cell r="B66">
            <v>4</v>
          </cell>
          <cell r="C66">
            <v>42278</v>
          </cell>
          <cell r="D66">
            <v>223</v>
          </cell>
          <cell r="E66">
            <v>0.7192612886428833</v>
          </cell>
          <cell r="F66">
            <v>0.71085864305496216</v>
          </cell>
          <cell r="G66">
            <v>0.41881939768791199</v>
          </cell>
          <cell r="H66">
            <v>0.3575727641582489</v>
          </cell>
          <cell r="I66">
            <v>0.83196902275085449</v>
          </cell>
          <cell r="J66">
            <v>0.87848418951034546</v>
          </cell>
          <cell r="K66">
            <v>0.69645512104034424</v>
          </cell>
          <cell r="L66">
            <v>0.58317321538925171</v>
          </cell>
          <cell r="M66">
            <v>0.41633874177932739</v>
          </cell>
          <cell r="N66">
            <v>0.49568328261375427</v>
          </cell>
          <cell r="O66">
            <v>0.44931134581565857</v>
          </cell>
          <cell r="P66">
            <v>0.44648128747940063</v>
          </cell>
        </row>
        <row r="67">
          <cell r="A67">
            <v>2016</v>
          </cell>
          <cell r="B67">
            <v>1</v>
          </cell>
          <cell r="C67">
            <v>42370</v>
          </cell>
          <cell r="D67">
            <v>224</v>
          </cell>
          <cell r="E67">
            <v>0.54643833637237549</v>
          </cell>
          <cell r="F67">
            <v>0.43735140562057495</v>
          </cell>
          <cell r="G67">
            <v>0.90084636211395264</v>
          </cell>
          <cell r="H67">
            <v>0.73527181148529053</v>
          </cell>
          <cell r="I67">
            <v>0.92332911491394043</v>
          </cell>
          <cell r="J67">
            <v>0.87418758869171143</v>
          </cell>
          <cell r="K67">
            <v>0.71028077602386475</v>
          </cell>
          <cell r="L67">
            <v>0.63317584991455078</v>
          </cell>
          <cell r="M67">
            <v>0.881064772605896</v>
          </cell>
          <cell r="N67">
            <v>0.70044404268264771</v>
          </cell>
          <cell r="O67">
            <v>0.84353119134902954</v>
          </cell>
          <cell r="P67">
            <v>0.68969464302062988</v>
          </cell>
        </row>
        <row r="68">
          <cell r="A68">
            <v>2016</v>
          </cell>
          <cell r="B68">
            <v>2</v>
          </cell>
          <cell r="C68">
            <v>42461</v>
          </cell>
          <cell r="D68">
            <v>225</v>
          </cell>
          <cell r="E68">
            <v>1.0939687490463257</v>
          </cell>
          <cell r="F68">
            <v>1.1022641658782959</v>
          </cell>
          <cell r="G68">
            <v>0.58578848838806152</v>
          </cell>
          <cell r="H68">
            <v>0.52422255277633667</v>
          </cell>
          <cell r="I68">
            <v>0.36876383423805237</v>
          </cell>
          <cell r="J68">
            <v>0.37389835715293884</v>
          </cell>
          <cell r="K68">
            <v>0.39663460850715637</v>
          </cell>
          <cell r="L68">
            <v>0.33250752091407776</v>
          </cell>
          <cell r="M68">
            <v>0.624184250831604</v>
          </cell>
          <cell r="N68">
            <v>0.61730515956878662</v>
          </cell>
          <cell r="O68">
            <v>0.53992736339569092</v>
          </cell>
          <cell r="P68">
            <v>0.53553622961044312</v>
          </cell>
        </row>
        <row r="69">
          <cell r="A69">
            <v>2016</v>
          </cell>
          <cell r="B69">
            <v>3</v>
          </cell>
          <cell r="C69">
            <v>42552</v>
          </cell>
          <cell r="D69">
            <v>226</v>
          </cell>
          <cell r="E69">
            <v>0.59183198213577271</v>
          </cell>
          <cell r="F69">
            <v>0.55557477474212646</v>
          </cell>
          <cell r="G69">
            <v>0.60227245092391968</v>
          </cell>
          <cell r="H69">
            <v>0.7128148078918457</v>
          </cell>
          <cell r="I69">
            <v>0.51431566476821899</v>
          </cell>
          <cell r="J69">
            <v>0.45666331052780151</v>
          </cell>
          <cell r="K69">
            <v>0.49808716773986816</v>
          </cell>
          <cell r="L69">
            <v>0.43387731909751892</v>
          </cell>
          <cell r="M69">
            <v>0.46828272938728333</v>
          </cell>
          <cell r="N69">
            <v>0.44172641634941101</v>
          </cell>
          <cell r="O69">
            <v>0.49990981817245483</v>
          </cell>
          <cell r="P69">
            <v>0.43726915121078491</v>
          </cell>
        </row>
        <row r="70">
          <cell r="A70">
            <v>2016</v>
          </cell>
          <cell r="B70">
            <v>4</v>
          </cell>
          <cell r="C70">
            <v>42644</v>
          </cell>
          <cell r="D70">
            <v>227</v>
          </cell>
          <cell r="E70">
            <v>0.79129678010940552</v>
          </cell>
          <cell r="F70">
            <v>0.69437682628631592</v>
          </cell>
          <cell r="G70">
            <v>0.57493358850479126</v>
          </cell>
          <cell r="H70">
            <v>0.51335573196411133</v>
          </cell>
          <cell r="I70">
            <v>1.0583043098449707</v>
          </cell>
          <cell r="J70">
            <v>0.91812419891357422</v>
          </cell>
          <cell r="K70">
            <v>0.97803431749343872</v>
          </cell>
          <cell r="L70">
            <v>0.79534435272216797</v>
          </cell>
          <cell r="M70">
            <v>0.57142144441604614</v>
          </cell>
          <cell r="N70">
            <v>0.48044037818908691</v>
          </cell>
          <cell r="O70">
            <v>0.57947403192520142</v>
          </cell>
          <cell r="P70">
            <v>0.4382297694683075</v>
          </cell>
        </row>
        <row r="71">
          <cell r="A71">
            <v>2017</v>
          </cell>
          <cell r="B71">
            <v>1</v>
          </cell>
          <cell r="C71">
            <v>42736</v>
          </cell>
          <cell r="D71">
            <v>228</v>
          </cell>
          <cell r="E71">
            <v>0.79424017667770386</v>
          </cell>
          <cell r="F71">
            <v>0.80413782596588135</v>
          </cell>
          <cell r="G71">
            <v>0.58642321825027466</v>
          </cell>
          <cell r="H71">
            <v>0.55848860740661621</v>
          </cell>
          <cell r="I71">
            <v>1.3734934329986572</v>
          </cell>
          <cell r="J71">
            <v>1.3331607580184937</v>
          </cell>
          <cell r="K71">
            <v>1.3354830741882324</v>
          </cell>
          <cell r="L71">
            <v>1.2281399965286255</v>
          </cell>
          <cell r="M71">
            <v>0.56554752588272095</v>
          </cell>
          <cell r="N71">
            <v>0.53443902730941772</v>
          </cell>
          <cell r="O71">
            <v>0.56379657983779907</v>
          </cell>
          <cell r="P71">
            <v>0.59048587083816528</v>
          </cell>
        </row>
        <row r="72">
          <cell r="A72">
            <v>2017</v>
          </cell>
          <cell r="B72">
            <v>2</v>
          </cell>
          <cell r="C72">
            <v>42826</v>
          </cell>
          <cell r="D72">
            <v>229</v>
          </cell>
          <cell r="E72">
            <v>1.0715497732162476</v>
          </cell>
          <cell r="F72">
            <v>1.0372670888900757</v>
          </cell>
          <cell r="G72">
            <v>0.82307052612304688</v>
          </cell>
          <cell r="H72">
            <v>0.67175167798995972</v>
          </cell>
          <cell r="I72">
            <v>1.2209973335266113</v>
          </cell>
          <cell r="J72">
            <v>1.1917586326599121</v>
          </cell>
          <cell r="K72">
            <v>1.149330735206604</v>
          </cell>
          <cell r="L72">
            <v>1.0418894290924072</v>
          </cell>
          <cell r="M72">
            <v>0.76392513513565063</v>
          </cell>
          <cell r="N72">
            <v>0.67674696445465088</v>
          </cell>
          <cell r="O72">
            <v>0.76695185899734497</v>
          </cell>
          <cell r="P72">
            <v>0.6283448338508606</v>
          </cell>
        </row>
        <row r="73">
          <cell r="A73">
            <v>2017</v>
          </cell>
          <cell r="B73">
            <v>3</v>
          </cell>
          <cell r="C73">
            <v>42917</v>
          </cell>
          <cell r="D73">
            <v>230</v>
          </cell>
          <cell r="E73">
            <v>0.702686607837677</v>
          </cell>
          <cell r="F73">
            <v>0.60272914171218872</v>
          </cell>
          <cell r="G73">
            <v>0.5756726861000061</v>
          </cell>
          <cell r="H73">
            <v>0.58692264556884766</v>
          </cell>
          <cell r="I73">
            <v>0.64918321371078491</v>
          </cell>
          <cell r="J73">
            <v>0.49913081526756287</v>
          </cell>
          <cell r="K73">
            <v>0.69252324104309082</v>
          </cell>
          <cell r="L73">
            <v>0.37857472896575928</v>
          </cell>
          <cell r="M73">
            <v>0.67559117078781128</v>
          </cell>
          <cell r="N73">
            <v>0.55188792943954468</v>
          </cell>
          <cell r="O73">
            <v>0.66195082664489746</v>
          </cell>
          <cell r="P73">
            <v>0.57543283700942993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year</v>
          </cell>
          <cell r="B1" t="str">
            <v>quarter</v>
          </cell>
          <cell r="E1" t="str">
            <v>inf_gap_WAGES_av</v>
          </cell>
          <cell r="F1" t="str">
            <v>inf_gap_WAGES_md</v>
          </cell>
          <cell r="G1" t="str">
            <v>inf_gap_W_DOM_av</v>
          </cell>
          <cell r="H1" t="str">
            <v>inf_gap_W_DOM_md</v>
          </cell>
        </row>
        <row r="2">
          <cell r="A2">
            <v>1999</v>
          </cell>
          <cell r="B2">
            <v>4</v>
          </cell>
        </row>
        <row r="3">
          <cell r="A3">
            <v>2000</v>
          </cell>
          <cell r="B3">
            <v>1</v>
          </cell>
        </row>
        <row r="4">
          <cell r="A4">
            <v>2000</v>
          </cell>
          <cell r="B4">
            <v>2</v>
          </cell>
        </row>
        <row r="5">
          <cell r="A5">
            <v>2000</v>
          </cell>
          <cell r="B5">
            <v>3</v>
          </cell>
        </row>
        <row r="6">
          <cell r="A6">
            <v>2000</v>
          </cell>
          <cell r="B6">
            <v>4</v>
          </cell>
        </row>
        <row r="7">
          <cell r="A7">
            <v>2001</v>
          </cell>
          <cell r="B7">
            <v>1</v>
          </cell>
        </row>
        <row r="8">
          <cell r="A8">
            <v>2001</v>
          </cell>
          <cell r="B8">
            <v>2</v>
          </cell>
        </row>
        <row r="9">
          <cell r="A9">
            <v>2001</v>
          </cell>
          <cell r="B9">
            <v>3</v>
          </cell>
        </row>
        <row r="10">
          <cell r="A10">
            <v>2001</v>
          </cell>
          <cell r="B10">
            <v>4</v>
          </cell>
        </row>
        <row r="11">
          <cell r="A11">
            <v>2002</v>
          </cell>
          <cell r="B11">
            <v>1</v>
          </cell>
        </row>
        <row r="12">
          <cell r="A12">
            <v>2002</v>
          </cell>
          <cell r="B12">
            <v>2</v>
          </cell>
        </row>
        <row r="13">
          <cell r="A13">
            <v>2002</v>
          </cell>
          <cell r="B13">
            <v>3</v>
          </cell>
        </row>
        <row r="14">
          <cell r="A14">
            <v>2002</v>
          </cell>
          <cell r="B14">
            <v>4</v>
          </cell>
        </row>
        <row r="15">
          <cell r="A15">
            <v>2003</v>
          </cell>
          <cell r="B15">
            <v>1</v>
          </cell>
        </row>
        <row r="16">
          <cell r="A16">
            <v>2003</v>
          </cell>
          <cell r="B16">
            <v>2</v>
          </cell>
        </row>
        <row r="17">
          <cell r="A17">
            <v>2003</v>
          </cell>
          <cell r="B17">
            <v>3</v>
          </cell>
        </row>
        <row r="18">
          <cell r="A18">
            <v>2003</v>
          </cell>
          <cell r="B18">
            <v>4</v>
          </cell>
          <cell r="E18">
            <v>2.2068860530853271</v>
          </cell>
          <cell r="F18">
            <v>2.66510009765625</v>
          </cell>
          <cell r="G18">
            <v>2.1765275001525879</v>
          </cell>
          <cell r="H18">
            <v>2.5507967472076416</v>
          </cell>
        </row>
        <row r="19">
          <cell r="A19">
            <v>2004</v>
          </cell>
          <cell r="B19">
            <v>1</v>
          </cell>
          <cell r="E19">
            <v>2.0422706604003906</v>
          </cell>
          <cell r="F19">
            <v>1.8679766654968262</v>
          </cell>
          <cell r="G19">
            <v>2.0528311729431152</v>
          </cell>
          <cell r="H19">
            <v>1.9369699954986572</v>
          </cell>
        </row>
        <row r="20">
          <cell r="A20">
            <v>2004</v>
          </cell>
          <cell r="B20">
            <v>2</v>
          </cell>
          <cell r="E20">
            <v>2.4155261516571045</v>
          </cell>
          <cell r="F20">
            <v>1.98414146900177</v>
          </cell>
          <cell r="G20">
            <v>2.4456477165222168</v>
          </cell>
          <cell r="H20">
            <v>1.9130798578262329</v>
          </cell>
        </row>
        <row r="21">
          <cell r="A21">
            <v>2004</v>
          </cell>
          <cell r="B21">
            <v>3</v>
          </cell>
          <cell r="E21">
            <v>2.5369985103607178</v>
          </cell>
          <cell r="F21">
            <v>3.3009648323059082</v>
          </cell>
          <cell r="G21">
            <v>2.517298698425293</v>
          </cell>
          <cell r="H21">
            <v>2.9922828674316406</v>
          </cell>
        </row>
        <row r="22">
          <cell r="A22">
            <v>2004</v>
          </cell>
          <cell r="B22">
            <v>4</v>
          </cell>
          <cell r="E22">
            <v>2.0493042469024658</v>
          </cell>
          <cell r="F22">
            <v>2.2807638645172119</v>
          </cell>
          <cell r="G22">
            <v>2.1171655654907227</v>
          </cell>
          <cell r="H22">
            <v>2.502666711807251</v>
          </cell>
        </row>
        <row r="23">
          <cell r="A23">
            <v>2005</v>
          </cell>
          <cell r="B23">
            <v>1</v>
          </cell>
          <cell r="E23">
            <v>1.0626640319824219</v>
          </cell>
          <cell r="F23">
            <v>0.71393531560897827</v>
          </cell>
          <cell r="G23">
            <v>1.1080290079116821</v>
          </cell>
          <cell r="H23">
            <v>0.75898653268814087</v>
          </cell>
        </row>
        <row r="24">
          <cell r="A24">
            <v>2005</v>
          </cell>
          <cell r="B24">
            <v>2</v>
          </cell>
          <cell r="E24">
            <v>1.4043899774551392</v>
          </cell>
          <cell r="F24">
            <v>1.1234909296035767</v>
          </cell>
          <cell r="G24">
            <v>1.4093153476715088</v>
          </cell>
          <cell r="H24">
            <v>1.1151918172836304</v>
          </cell>
        </row>
        <row r="25">
          <cell r="A25">
            <v>2005</v>
          </cell>
          <cell r="B25">
            <v>3</v>
          </cell>
          <cell r="E25">
            <v>1.253606915473938</v>
          </cell>
          <cell r="F25">
            <v>0.8058469295501709</v>
          </cell>
          <cell r="G25">
            <v>1.2351526021957397</v>
          </cell>
          <cell r="H25">
            <v>0.81749916076660156</v>
          </cell>
        </row>
        <row r="26">
          <cell r="A26">
            <v>2005</v>
          </cell>
          <cell r="B26">
            <v>4</v>
          </cell>
          <cell r="E26">
            <v>1.7801353931427002</v>
          </cell>
          <cell r="F26">
            <v>1.193842887878418</v>
          </cell>
          <cell r="G26">
            <v>1.8017153739929199</v>
          </cell>
          <cell r="H26">
            <v>1.1161813735961914</v>
          </cell>
        </row>
        <row r="27">
          <cell r="A27">
            <v>2006</v>
          </cell>
          <cell r="B27">
            <v>1</v>
          </cell>
          <cell r="E27">
            <v>1.6977124214172363</v>
          </cell>
          <cell r="F27">
            <v>1.3772211074829102</v>
          </cell>
          <cell r="G27">
            <v>1.7300347089767456</v>
          </cell>
          <cell r="H27">
            <v>1.5105977058410645</v>
          </cell>
        </row>
        <row r="28">
          <cell r="A28">
            <v>2006</v>
          </cell>
          <cell r="B28">
            <v>2</v>
          </cell>
          <cell r="E28">
            <v>1.9120510816574097</v>
          </cell>
          <cell r="F28">
            <v>1.6034055948257446</v>
          </cell>
          <cell r="G28">
            <v>1.896760106086731</v>
          </cell>
          <cell r="H28">
            <v>1.6667262315750122</v>
          </cell>
        </row>
        <row r="29">
          <cell r="A29">
            <v>2006</v>
          </cell>
          <cell r="B29">
            <v>3</v>
          </cell>
          <cell r="E29">
            <v>2.4817166328430176</v>
          </cell>
          <cell r="F29">
            <v>2.1615731716156006</v>
          </cell>
          <cell r="G29">
            <v>2.4921669960021973</v>
          </cell>
          <cell r="H29">
            <v>2.0946786403656006</v>
          </cell>
        </row>
        <row r="30">
          <cell r="A30">
            <v>2006</v>
          </cell>
          <cell r="B30">
            <v>4</v>
          </cell>
          <cell r="E30">
            <v>2.5967600345611572</v>
          </cell>
          <cell r="F30">
            <v>1.6878734827041626</v>
          </cell>
          <cell r="G30">
            <v>2.5420916080474854</v>
          </cell>
          <cell r="H30">
            <v>1.6256586313247681</v>
          </cell>
        </row>
        <row r="31">
          <cell r="A31">
            <v>2007</v>
          </cell>
          <cell r="B31">
            <v>1</v>
          </cell>
          <cell r="E31">
            <v>1.9798134565353394</v>
          </cell>
          <cell r="F31">
            <v>1.6531295776367188</v>
          </cell>
          <cell r="G31">
            <v>1.940833568572998</v>
          </cell>
          <cell r="H31">
            <v>1.8152635097503662</v>
          </cell>
        </row>
        <row r="32">
          <cell r="A32">
            <v>2007</v>
          </cell>
          <cell r="B32">
            <v>2</v>
          </cell>
          <cell r="E32">
            <v>2.2203693389892578</v>
          </cell>
          <cell r="F32">
            <v>2.2631256580352783</v>
          </cell>
          <cell r="G32">
            <v>2.28867506980896</v>
          </cell>
          <cell r="H32">
            <v>2.56050705909729</v>
          </cell>
        </row>
        <row r="33">
          <cell r="A33">
            <v>2007</v>
          </cell>
          <cell r="B33">
            <v>3</v>
          </cell>
          <cell r="E33">
            <v>2.1049675941467285</v>
          </cell>
          <cell r="F33">
            <v>1.7672579288482666</v>
          </cell>
          <cell r="G33">
            <v>2.1195042133331299</v>
          </cell>
          <cell r="H33">
            <v>1.4165375232696533</v>
          </cell>
        </row>
        <row r="34">
          <cell r="A34">
            <v>2007</v>
          </cell>
          <cell r="B34">
            <v>4</v>
          </cell>
          <cell r="E34">
            <v>1.3895255327224731</v>
          </cell>
          <cell r="F34">
            <v>1.1560436487197876</v>
          </cell>
          <cell r="G34">
            <v>1.5962058305740356</v>
          </cell>
          <cell r="H34">
            <v>0.70568197965621948</v>
          </cell>
        </row>
        <row r="35">
          <cell r="A35">
            <v>2008</v>
          </cell>
          <cell r="B35">
            <v>1</v>
          </cell>
          <cell r="E35">
            <v>1.8381708860397339</v>
          </cell>
          <cell r="F35">
            <v>0.69854456186294556</v>
          </cell>
          <cell r="G35">
            <v>1.8272708654403687</v>
          </cell>
          <cell r="H35">
            <v>0.69917124509811401</v>
          </cell>
        </row>
        <row r="36">
          <cell r="A36">
            <v>2008</v>
          </cell>
          <cell r="B36">
            <v>2</v>
          </cell>
          <cell r="E36">
            <v>2.0251200199127197</v>
          </cell>
          <cell r="F36">
            <v>1.9379994869232178</v>
          </cell>
          <cell r="G36">
            <v>2.131878137588501</v>
          </cell>
          <cell r="H36">
            <v>2.2094309329986572</v>
          </cell>
        </row>
        <row r="37">
          <cell r="A37">
            <v>2008</v>
          </cell>
          <cell r="B37">
            <v>3</v>
          </cell>
          <cell r="E37">
            <v>1.3448712825775146</v>
          </cell>
          <cell r="F37">
            <v>0.63846880197525024</v>
          </cell>
          <cell r="G37">
            <v>1.5939188003540039</v>
          </cell>
          <cell r="H37">
            <v>1.4063774347305298</v>
          </cell>
        </row>
        <row r="38">
          <cell r="A38">
            <v>2008</v>
          </cell>
          <cell r="B38">
            <v>4</v>
          </cell>
          <cell r="E38">
            <v>2.1872909069061279</v>
          </cell>
          <cell r="F38">
            <v>1.2099826335906982</v>
          </cell>
          <cell r="G38">
            <v>2.2433252334594727</v>
          </cell>
          <cell r="H38">
            <v>1.732133150100708</v>
          </cell>
        </row>
        <row r="39">
          <cell r="A39">
            <v>2009</v>
          </cell>
          <cell r="B39">
            <v>1</v>
          </cell>
          <cell r="E39">
            <v>2.066317081451416</v>
          </cell>
          <cell r="F39">
            <v>1.408549427986145</v>
          </cell>
          <cell r="G39">
            <v>2.2566697597503662</v>
          </cell>
          <cell r="H39">
            <v>1.9717665910720825</v>
          </cell>
        </row>
        <row r="40">
          <cell r="A40">
            <v>2009</v>
          </cell>
          <cell r="B40">
            <v>2</v>
          </cell>
          <cell r="E40">
            <v>1.7635763883590698</v>
          </cell>
          <cell r="F40">
            <v>2.010615348815918</v>
          </cell>
          <cell r="G40">
            <v>2.0977945327758789</v>
          </cell>
          <cell r="H40">
            <v>1.6010832786560059</v>
          </cell>
        </row>
        <row r="41">
          <cell r="A41">
            <v>2009</v>
          </cell>
          <cell r="B41">
            <v>3</v>
          </cell>
          <cell r="E41">
            <v>1.0896658897399902</v>
          </cell>
          <cell r="F41">
            <v>0.90211540460586548</v>
          </cell>
          <cell r="G41">
            <v>1.1826483011245728</v>
          </cell>
          <cell r="H41">
            <v>0.76947897672653198</v>
          </cell>
        </row>
        <row r="42">
          <cell r="A42">
            <v>2009</v>
          </cell>
          <cell r="B42">
            <v>4</v>
          </cell>
          <cell r="E42">
            <v>1.5452026128768921</v>
          </cell>
          <cell r="F42">
            <v>1.1346677541732788</v>
          </cell>
          <cell r="G42">
            <v>1.7319269180297852</v>
          </cell>
          <cell r="H42">
            <v>0.85877621173858643</v>
          </cell>
        </row>
        <row r="43">
          <cell r="A43">
            <v>2010</v>
          </cell>
          <cell r="B43">
            <v>1</v>
          </cell>
          <cell r="E43">
            <v>1.7296940088272095</v>
          </cell>
          <cell r="F43">
            <v>0.98399192094802856</v>
          </cell>
          <cell r="G43">
            <v>1.8601016998291016</v>
          </cell>
          <cell r="H43">
            <v>0.98498773574829102</v>
          </cell>
        </row>
        <row r="44">
          <cell r="A44">
            <v>2010</v>
          </cell>
          <cell r="B44">
            <v>2</v>
          </cell>
          <cell r="E44">
            <v>1.5028209686279297</v>
          </cell>
          <cell r="F44">
            <v>1.3662699460983276</v>
          </cell>
          <cell r="G44">
            <v>1.5584477186203003</v>
          </cell>
          <cell r="H44">
            <v>1.2132019996643066</v>
          </cell>
        </row>
        <row r="45">
          <cell r="A45">
            <v>2010</v>
          </cell>
          <cell r="B45">
            <v>3</v>
          </cell>
          <cell r="E45">
            <v>1.6640406847000122</v>
          </cell>
          <cell r="F45">
            <v>1.0577369928359985</v>
          </cell>
          <cell r="G45">
            <v>1.7946546077728271</v>
          </cell>
          <cell r="H45">
            <v>1.6480809450149536</v>
          </cell>
        </row>
        <row r="46">
          <cell r="A46">
            <v>2010</v>
          </cell>
          <cell r="B46">
            <v>4</v>
          </cell>
          <cell r="E46">
            <v>1.7181321382522583</v>
          </cell>
          <cell r="F46">
            <v>0.78733181953430176</v>
          </cell>
          <cell r="G46">
            <v>1.6846197843551636</v>
          </cell>
          <cell r="H46">
            <v>0.86353325843811035</v>
          </cell>
        </row>
        <row r="47">
          <cell r="A47">
            <v>2011</v>
          </cell>
          <cell r="B47">
            <v>1</v>
          </cell>
          <cell r="E47">
            <v>2.1860933303833008</v>
          </cell>
          <cell r="F47">
            <v>1.8115208148956299</v>
          </cell>
          <cell r="G47">
            <v>2.2975950241088867</v>
          </cell>
          <cell r="H47">
            <v>1.8298505544662476</v>
          </cell>
        </row>
        <row r="48">
          <cell r="A48">
            <v>2011</v>
          </cell>
          <cell r="B48">
            <v>2</v>
          </cell>
          <cell r="E48">
            <v>1.9470620155334473</v>
          </cell>
          <cell r="F48">
            <v>1.7636171579360962</v>
          </cell>
          <cell r="G48">
            <v>1.8494366407394409</v>
          </cell>
          <cell r="H48">
            <v>1.7876735925674438</v>
          </cell>
        </row>
        <row r="49">
          <cell r="A49">
            <v>2011</v>
          </cell>
          <cell r="B49">
            <v>3</v>
          </cell>
          <cell r="E49">
            <v>1.0936691761016846</v>
          </cell>
          <cell r="F49">
            <v>1.0048046112060547</v>
          </cell>
          <cell r="G49">
            <v>1.1247375011444092</v>
          </cell>
          <cell r="H49">
            <v>1.0622609853744507</v>
          </cell>
        </row>
        <row r="50">
          <cell r="A50">
            <v>2011</v>
          </cell>
          <cell r="B50">
            <v>4</v>
          </cell>
          <cell r="E50">
            <v>0.70521938800811768</v>
          </cell>
          <cell r="F50">
            <v>0.66692745685577393</v>
          </cell>
          <cell r="G50">
            <v>0.76355654001235962</v>
          </cell>
          <cell r="H50">
            <v>0.73341745138168335</v>
          </cell>
        </row>
        <row r="51">
          <cell r="A51">
            <v>2012</v>
          </cell>
          <cell r="B51">
            <v>1</v>
          </cell>
          <cell r="E51">
            <v>2.1593015193939209</v>
          </cell>
          <cell r="F51">
            <v>1.3083876371383667</v>
          </cell>
          <cell r="G51">
            <v>2.0929217338562012</v>
          </cell>
          <cell r="H51">
            <v>1.7739719152450562</v>
          </cell>
        </row>
        <row r="52">
          <cell r="A52">
            <v>2012</v>
          </cell>
          <cell r="B52">
            <v>2</v>
          </cell>
          <cell r="E52">
            <v>1.7320146560668945</v>
          </cell>
          <cell r="F52">
            <v>0.79520595073699951</v>
          </cell>
          <cell r="G52">
            <v>1.8242034912109375</v>
          </cell>
          <cell r="H52">
            <v>1.1308386325836182</v>
          </cell>
        </row>
        <row r="53">
          <cell r="A53">
            <v>2012</v>
          </cell>
          <cell r="B53">
            <v>3</v>
          </cell>
          <cell r="E53">
            <v>0.48538345098495483</v>
          </cell>
          <cell r="F53">
            <v>0.37818819284439087</v>
          </cell>
          <cell r="G53">
            <v>0.54499709606170654</v>
          </cell>
          <cell r="H53">
            <v>0.4623570442199707</v>
          </cell>
        </row>
        <row r="54">
          <cell r="A54">
            <v>2012</v>
          </cell>
          <cell r="B54">
            <v>4</v>
          </cell>
          <cell r="E54">
            <v>1.0283629894256592</v>
          </cell>
          <cell r="F54">
            <v>0.81573259830474854</v>
          </cell>
          <cell r="G54">
            <v>1.1992130279541016</v>
          </cell>
          <cell r="H54">
            <v>0.86085855960845947</v>
          </cell>
        </row>
        <row r="55">
          <cell r="A55">
            <v>2013</v>
          </cell>
          <cell r="B55">
            <v>1</v>
          </cell>
          <cell r="E55">
            <v>1.3111484050750732</v>
          </cell>
          <cell r="F55">
            <v>1.433240532875061</v>
          </cell>
          <cell r="G55">
            <v>1.4842424392700195</v>
          </cell>
          <cell r="H55">
            <v>1.5546642541885376</v>
          </cell>
        </row>
        <row r="56">
          <cell r="A56">
            <v>2013</v>
          </cell>
          <cell r="B56">
            <v>2</v>
          </cell>
          <cell r="E56">
            <v>1.5568010807037354</v>
          </cell>
          <cell r="F56">
            <v>1.3203369379043579</v>
          </cell>
          <cell r="G56">
            <v>1.5798510313034058</v>
          </cell>
          <cell r="H56">
            <v>1.5738639831542969</v>
          </cell>
        </row>
        <row r="57">
          <cell r="A57">
            <v>2013</v>
          </cell>
          <cell r="B57">
            <v>3</v>
          </cell>
          <cell r="E57">
            <v>1.4709917306900024</v>
          </cell>
          <cell r="F57">
            <v>1.2064781188964844</v>
          </cell>
          <cell r="G57">
            <v>1.6339991092681885</v>
          </cell>
          <cell r="H57">
            <v>1.1464711427688599</v>
          </cell>
        </row>
        <row r="58">
          <cell r="A58">
            <v>2013</v>
          </cell>
          <cell r="B58">
            <v>4</v>
          </cell>
          <cell r="E58">
            <v>1.0228217840194702</v>
          </cell>
          <cell r="F58">
            <v>0.75296175479888916</v>
          </cell>
          <cell r="G58">
            <v>1.148809552192688</v>
          </cell>
          <cell r="H58">
            <v>0.91174042224884033</v>
          </cell>
        </row>
        <row r="59">
          <cell r="A59">
            <v>2014</v>
          </cell>
          <cell r="B59">
            <v>1</v>
          </cell>
          <cell r="E59">
            <v>0.73444533348083496</v>
          </cell>
          <cell r="F59">
            <v>0.52624744176864624</v>
          </cell>
          <cell r="G59">
            <v>0.78462237119674683</v>
          </cell>
          <cell r="H59">
            <v>0.67062616348266602</v>
          </cell>
        </row>
        <row r="60">
          <cell r="A60">
            <v>2014</v>
          </cell>
          <cell r="B60">
            <v>2</v>
          </cell>
          <cell r="E60">
            <v>1.4643188714981079</v>
          </cell>
          <cell r="F60">
            <v>0.93768894672393799</v>
          </cell>
          <cell r="G60">
            <v>1.5928801298141479</v>
          </cell>
          <cell r="H60">
            <v>1.0753911733627319</v>
          </cell>
        </row>
        <row r="61">
          <cell r="A61">
            <v>2014</v>
          </cell>
          <cell r="B61">
            <v>3</v>
          </cell>
          <cell r="E61">
            <v>1.0837002992630005</v>
          </cell>
          <cell r="F61">
            <v>0.72325950860977173</v>
          </cell>
          <cell r="G61">
            <v>1.0462234020233154</v>
          </cell>
          <cell r="H61">
            <v>0.8840939998626709</v>
          </cell>
        </row>
        <row r="62">
          <cell r="A62">
            <v>2014</v>
          </cell>
          <cell r="B62">
            <v>4</v>
          </cell>
          <cell r="E62">
            <v>1.6195065975189209</v>
          </cell>
          <cell r="F62">
            <v>0.88695484399795532</v>
          </cell>
          <cell r="G62">
            <v>1.7733347415924072</v>
          </cell>
          <cell r="H62">
            <v>0.93546760082244873</v>
          </cell>
        </row>
        <row r="63">
          <cell r="A63">
            <v>2015</v>
          </cell>
          <cell r="B63">
            <v>1</v>
          </cell>
          <cell r="E63">
            <v>1.8591086864471436</v>
          </cell>
          <cell r="F63">
            <v>1.6392920017242432</v>
          </cell>
          <cell r="G63">
            <v>1.8814741373062134</v>
          </cell>
          <cell r="H63">
            <v>2.1255729198455811</v>
          </cell>
        </row>
        <row r="64">
          <cell r="A64">
            <v>2015</v>
          </cell>
          <cell r="B64">
            <v>2</v>
          </cell>
          <cell r="E64">
            <v>1.0390329360961914</v>
          </cell>
          <cell r="F64">
            <v>1.0661002397537231</v>
          </cell>
          <cell r="G64">
            <v>0.95615184307098389</v>
          </cell>
          <cell r="H64">
            <v>0.84693866968154907</v>
          </cell>
        </row>
        <row r="65">
          <cell r="A65">
            <v>2015</v>
          </cell>
          <cell r="B65">
            <v>3</v>
          </cell>
          <cell r="E65">
            <v>0.97029674053192139</v>
          </cell>
          <cell r="F65">
            <v>0.91494834423065186</v>
          </cell>
          <cell r="G65">
            <v>1.0814104080200195</v>
          </cell>
          <cell r="H65">
            <v>1.0010292530059814</v>
          </cell>
        </row>
        <row r="66">
          <cell r="A66">
            <v>2015</v>
          </cell>
          <cell r="B66">
            <v>4</v>
          </cell>
          <cell r="E66">
            <v>1.4837933778762817</v>
          </cell>
          <cell r="F66">
            <v>1.2291862964630127</v>
          </cell>
          <cell r="G66">
            <v>1.4647812843322754</v>
          </cell>
          <cell r="H66">
            <v>0.84544897079467773</v>
          </cell>
        </row>
        <row r="67">
          <cell r="A67">
            <v>2016</v>
          </cell>
          <cell r="B67">
            <v>1</v>
          </cell>
          <cell r="E67">
            <v>1.8488031625747681</v>
          </cell>
          <cell r="F67">
            <v>1.8209269046783447</v>
          </cell>
          <cell r="G67">
            <v>1.789100170135498</v>
          </cell>
          <cell r="H67">
            <v>1.7194486856460571</v>
          </cell>
        </row>
        <row r="68">
          <cell r="A68">
            <v>2016</v>
          </cell>
          <cell r="B68">
            <v>2</v>
          </cell>
          <cell r="E68">
            <v>1.7557210922241211</v>
          </cell>
          <cell r="F68">
            <v>1.5901740789413452</v>
          </cell>
          <cell r="G68">
            <v>1.7497050762176514</v>
          </cell>
          <cell r="H68">
            <v>1.5877236127853394</v>
          </cell>
        </row>
        <row r="69">
          <cell r="A69">
            <v>2016</v>
          </cell>
          <cell r="B69">
            <v>3</v>
          </cell>
          <cell r="E69">
            <v>1.9715002775192261</v>
          </cell>
          <cell r="F69">
            <v>1.0914555788040161</v>
          </cell>
          <cell r="G69">
            <v>1.9267640113830566</v>
          </cell>
          <cell r="H69">
            <v>1.0776259899139404</v>
          </cell>
        </row>
        <row r="70">
          <cell r="A70">
            <v>2016</v>
          </cell>
          <cell r="B70">
            <v>4</v>
          </cell>
          <cell r="E70">
            <v>1.2323694229125977</v>
          </cell>
          <cell r="F70">
            <v>0.73358839750289917</v>
          </cell>
          <cell r="G70">
            <v>1.2338130474090576</v>
          </cell>
          <cell r="H70">
            <v>0.74248212575912476</v>
          </cell>
        </row>
        <row r="71">
          <cell r="A71">
            <v>2017</v>
          </cell>
          <cell r="B71">
            <v>1</v>
          </cell>
          <cell r="E71">
            <v>1.8761992454528809</v>
          </cell>
          <cell r="F71">
            <v>1.5793893337249756</v>
          </cell>
          <cell r="G71">
            <v>1.9061179161071777</v>
          </cell>
          <cell r="H71">
            <v>1.5495498180389404</v>
          </cell>
        </row>
        <row r="72">
          <cell r="A72">
            <v>2017</v>
          </cell>
          <cell r="B72">
            <v>2</v>
          </cell>
          <cell r="E72">
            <v>2.1252303123474121</v>
          </cell>
          <cell r="F72">
            <v>1.2429914474487305</v>
          </cell>
          <cell r="G72">
            <v>2.1226761341094971</v>
          </cell>
          <cell r="H72">
            <v>1.2437472343444824</v>
          </cell>
        </row>
        <row r="73">
          <cell r="A73">
            <v>2017</v>
          </cell>
          <cell r="B73">
            <v>3</v>
          </cell>
          <cell r="E73">
            <v>0.73741215467453003</v>
          </cell>
          <cell r="F73">
            <v>0.55742406845092773</v>
          </cell>
          <cell r="G73">
            <v>0.79525822401046753</v>
          </cell>
          <cell r="H73">
            <v>0.65352737903594971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ull"/>
    </sheetNames>
    <sheetDataSet>
      <sheetData sheetId="0">
        <row r="1">
          <cell r="G1" t="str">
            <v>inf_gap_P_COM_av</v>
          </cell>
          <cell r="H1" t="str">
            <v>inf_gap_P_COM_md</v>
          </cell>
          <cell r="I1" t="str">
            <v>inf_gap_P_X_av</v>
          </cell>
          <cell r="J1" t="str">
            <v>inf_gap_P_X_md</v>
          </cell>
        </row>
        <row r="18">
          <cell r="G18">
            <v>0.98354458808898926</v>
          </cell>
          <cell r="H18">
            <v>0.81337767839431763</v>
          </cell>
          <cell r="I18">
            <v>0.95038837194442749</v>
          </cell>
          <cell r="J18">
            <v>0.75740408897399902</v>
          </cell>
        </row>
        <row r="19">
          <cell r="G19">
            <v>1.3702502250671387</v>
          </cell>
          <cell r="H19">
            <v>0.89990592002868652</v>
          </cell>
          <cell r="I19">
            <v>1.3233453035354614</v>
          </cell>
          <cell r="J19">
            <v>0.83226299285888672</v>
          </cell>
        </row>
        <row r="20">
          <cell r="G20">
            <v>1.2205722332000732</v>
          </cell>
          <cell r="H20">
            <v>0.67728883028030396</v>
          </cell>
          <cell r="I20">
            <v>1.0089932680130005</v>
          </cell>
          <cell r="J20">
            <v>0.71567344665527344</v>
          </cell>
        </row>
        <row r="21">
          <cell r="G21">
            <v>1.095005989074707</v>
          </cell>
          <cell r="H21">
            <v>1.013501763343811</v>
          </cell>
          <cell r="I21">
            <v>1.0174359083175659</v>
          </cell>
          <cell r="J21">
            <v>1.0032209157943726</v>
          </cell>
        </row>
        <row r="22">
          <cell r="G22">
            <v>0.95386892557144165</v>
          </cell>
          <cell r="H22">
            <v>0.82106292247772217</v>
          </cell>
          <cell r="I22">
            <v>1.004651665687561</v>
          </cell>
          <cell r="J22">
            <v>0.89528757333755493</v>
          </cell>
        </row>
        <row r="23">
          <cell r="G23">
            <v>0.97162514925003052</v>
          </cell>
          <cell r="H23">
            <v>0.74279886484146118</v>
          </cell>
          <cell r="I23">
            <v>0.98978078365325928</v>
          </cell>
          <cell r="J23">
            <v>0.80820631980895996</v>
          </cell>
        </row>
        <row r="24">
          <cell r="G24">
            <v>1.1140438318252563</v>
          </cell>
          <cell r="H24">
            <v>0.89847922325134277</v>
          </cell>
          <cell r="I24">
            <v>0.91832327842712402</v>
          </cell>
          <cell r="J24">
            <v>0.84632086753845215</v>
          </cell>
        </row>
        <row r="25">
          <cell r="G25">
            <v>1.0112361907958984</v>
          </cell>
          <cell r="H25">
            <v>0.89194768667221069</v>
          </cell>
          <cell r="I25">
            <v>0.90281647443771362</v>
          </cell>
          <cell r="J25">
            <v>0.8343498706817627</v>
          </cell>
        </row>
        <row r="26">
          <cell r="G26">
            <v>0.98779481649398804</v>
          </cell>
          <cell r="H26">
            <v>0.6424565315246582</v>
          </cell>
          <cell r="I26">
            <v>1.106315016746521</v>
          </cell>
          <cell r="J26">
            <v>0.81697440147399902</v>
          </cell>
        </row>
        <row r="27">
          <cell r="G27">
            <v>0.97759747505187988</v>
          </cell>
          <cell r="H27">
            <v>0.74452382326126099</v>
          </cell>
          <cell r="I27">
            <v>1.0383541584014893</v>
          </cell>
          <cell r="J27">
            <v>0.77874898910522461</v>
          </cell>
        </row>
        <row r="28">
          <cell r="G28">
            <v>1.0234693288803101</v>
          </cell>
          <cell r="H28">
            <v>0.66159212589263916</v>
          </cell>
          <cell r="I28">
            <v>1.0630730390548706</v>
          </cell>
          <cell r="J28">
            <v>0.71667420864105225</v>
          </cell>
        </row>
        <row r="29">
          <cell r="G29">
            <v>1.3201020956039429</v>
          </cell>
          <cell r="H29">
            <v>1.0131878852844238</v>
          </cell>
          <cell r="I29">
            <v>1.2912758588790894</v>
          </cell>
          <cell r="J29">
            <v>0.91807442903518677</v>
          </cell>
        </row>
        <row r="30">
          <cell r="G30">
            <v>1.7597306966781616</v>
          </cell>
          <cell r="H30">
            <v>1.5898845195770264</v>
          </cell>
          <cell r="I30">
            <v>1.6206417083740234</v>
          </cell>
          <cell r="J30">
            <v>1.3612275123596191</v>
          </cell>
        </row>
        <row r="31">
          <cell r="G31">
            <v>1.2481744289398193</v>
          </cell>
          <cell r="H31">
            <v>0.95113855600357056</v>
          </cell>
          <cell r="I31">
            <v>1.2801506519317627</v>
          </cell>
          <cell r="J31">
            <v>0.92327421903610229</v>
          </cell>
        </row>
        <row r="32">
          <cell r="G32">
            <v>1.1369967460632324</v>
          </cell>
          <cell r="H32">
            <v>0.86290311813354492</v>
          </cell>
          <cell r="I32">
            <v>1.1546144485473633</v>
          </cell>
          <cell r="J32">
            <v>0.87637519836425781</v>
          </cell>
        </row>
        <row r="33">
          <cell r="G33">
            <v>1.4791781902313232</v>
          </cell>
          <cell r="H33">
            <v>1.0526041984558105</v>
          </cell>
          <cell r="I33">
            <v>1.3573819398880005</v>
          </cell>
          <cell r="J33">
            <v>0.77266526222229004</v>
          </cell>
        </row>
        <row r="34">
          <cell r="G34">
            <v>2.5872299671173096</v>
          </cell>
          <cell r="H34">
            <v>2.3049507141113281</v>
          </cell>
          <cell r="I34">
            <v>1.9573681354522705</v>
          </cell>
          <cell r="J34">
            <v>1.5898934602737427</v>
          </cell>
        </row>
        <row r="35">
          <cell r="G35">
            <v>1.6931426525115967</v>
          </cell>
          <cell r="H35">
            <v>1.5032744407653809</v>
          </cell>
          <cell r="I35">
            <v>1.7134158611297607</v>
          </cell>
          <cell r="J35">
            <v>1.3735222816467285</v>
          </cell>
        </row>
        <row r="36">
          <cell r="G36">
            <v>1.3471288681030273</v>
          </cell>
          <cell r="H36">
            <v>0.73055964708328247</v>
          </cell>
          <cell r="I36">
            <v>1.3229062557220459</v>
          </cell>
          <cell r="J36">
            <v>0.63691431283950806</v>
          </cell>
        </row>
        <row r="37">
          <cell r="G37">
            <v>1.3368395566940308</v>
          </cell>
          <cell r="H37">
            <v>1.088188648223877</v>
          </cell>
          <cell r="I37">
            <v>1.5555678606033325</v>
          </cell>
          <cell r="J37">
            <v>1.2371723651885986</v>
          </cell>
        </row>
        <row r="38">
          <cell r="G38">
            <v>2.7422976493835449</v>
          </cell>
          <cell r="H38">
            <v>2.9983417987823486</v>
          </cell>
          <cell r="I38">
            <v>1.5450121164321899</v>
          </cell>
          <cell r="J38">
            <v>1.2646999359130859</v>
          </cell>
        </row>
        <row r="39">
          <cell r="G39">
            <v>1.2965669631958008</v>
          </cell>
          <cell r="H39">
            <v>1.0396015644073486</v>
          </cell>
          <cell r="I39">
            <v>1.2873537540435791</v>
          </cell>
          <cell r="J39">
            <v>1.239588737487793</v>
          </cell>
        </row>
        <row r="40">
          <cell r="G40">
            <v>1.7096227407455444</v>
          </cell>
          <cell r="H40">
            <v>1.5948697328567505</v>
          </cell>
          <cell r="I40">
            <v>1.7573882341384888</v>
          </cell>
          <cell r="J40">
            <v>1.5953476428985596</v>
          </cell>
        </row>
        <row r="41">
          <cell r="G41">
            <v>1.465846061706543</v>
          </cell>
          <cell r="H41">
            <v>1.1416714191436768</v>
          </cell>
          <cell r="I41">
            <v>1.4744596481323242</v>
          </cell>
          <cell r="J41">
            <v>1.0099751949310303</v>
          </cell>
        </row>
        <row r="42">
          <cell r="G42">
            <v>0.89515471458435059</v>
          </cell>
          <cell r="H42">
            <v>0.64252382516860962</v>
          </cell>
          <cell r="I42">
            <v>1.1073126792907715</v>
          </cell>
          <cell r="J42">
            <v>0.8403778076171875</v>
          </cell>
        </row>
        <row r="43">
          <cell r="G43">
            <v>1.015600323677063</v>
          </cell>
          <cell r="H43">
            <v>0.77427935600280762</v>
          </cell>
          <cell r="I43">
            <v>1.3243186473846436</v>
          </cell>
          <cell r="J43">
            <v>0.96452510356903076</v>
          </cell>
        </row>
        <row r="44">
          <cell r="G44">
            <v>1.1874936819076538</v>
          </cell>
          <cell r="H44">
            <v>1.0197060108184814</v>
          </cell>
          <cell r="I44">
            <v>1.0519070625305176</v>
          </cell>
          <cell r="J44">
            <v>0.9010460376739502</v>
          </cell>
        </row>
        <row r="45">
          <cell r="G45">
            <v>1.0657916069030762</v>
          </cell>
          <cell r="H45">
            <v>0.8888012170791626</v>
          </cell>
          <cell r="I45">
            <v>1.2322571277618408</v>
          </cell>
          <cell r="J45">
            <v>1.0161882638931274</v>
          </cell>
        </row>
        <row r="46">
          <cell r="G46">
            <v>1.2533695697784424</v>
          </cell>
          <cell r="H46">
            <v>0.97458839416503906</v>
          </cell>
          <cell r="I46">
            <v>0.99219661951065063</v>
          </cell>
          <cell r="J46">
            <v>0.69069206714630127</v>
          </cell>
        </row>
        <row r="47">
          <cell r="G47">
            <v>1.454781174659729</v>
          </cell>
          <cell r="H47">
            <v>0.90178537368774414</v>
          </cell>
          <cell r="I47">
            <v>1.6267046928405762</v>
          </cell>
          <cell r="J47">
            <v>1.2657486200332642</v>
          </cell>
        </row>
        <row r="48">
          <cell r="G48">
            <v>0.97665071487426758</v>
          </cell>
          <cell r="H48">
            <v>0.71235501766204834</v>
          </cell>
          <cell r="I48">
            <v>1.1596542596817017</v>
          </cell>
          <cell r="J48">
            <v>0.76204383373260498</v>
          </cell>
        </row>
        <row r="49">
          <cell r="G49">
            <v>1.0236167907714844</v>
          </cell>
          <cell r="H49">
            <v>0.76495254039764404</v>
          </cell>
          <cell r="I49">
            <v>0.90901130437850952</v>
          </cell>
          <cell r="J49">
            <v>0.76803851127624512</v>
          </cell>
        </row>
        <row r="50">
          <cell r="G50">
            <v>1.2661243677139282</v>
          </cell>
          <cell r="H50">
            <v>1.0679295063018799</v>
          </cell>
          <cell r="I50">
            <v>1.1181672811508179</v>
          </cell>
          <cell r="J50">
            <v>0.88508182764053345</v>
          </cell>
        </row>
        <row r="51">
          <cell r="G51">
            <v>1.7239372730255127</v>
          </cell>
          <cell r="H51">
            <v>1.310645580291748</v>
          </cell>
          <cell r="I51">
            <v>1.1961090564727783</v>
          </cell>
          <cell r="J51">
            <v>0.81533396244049072</v>
          </cell>
        </row>
        <row r="52">
          <cell r="G52">
            <v>1.2010583877563477</v>
          </cell>
          <cell r="H52">
            <v>1.0807056427001953</v>
          </cell>
          <cell r="I52">
            <v>0.94232338666915894</v>
          </cell>
          <cell r="J52">
            <v>0.70162057876586914</v>
          </cell>
        </row>
        <row r="53">
          <cell r="G53">
            <v>1.1046799421310425</v>
          </cell>
          <cell r="H53">
            <v>0.89408040046691895</v>
          </cell>
          <cell r="I53">
            <v>1.0710922479629517</v>
          </cell>
          <cell r="J53">
            <v>0.87293779850006104</v>
          </cell>
        </row>
        <row r="54">
          <cell r="G54">
            <v>0.92497289180755615</v>
          </cell>
          <cell r="H54">
            <v>0.87633466720581055</v>
          </cell>
          <cell r="I54">
            <v>0.85389930009841919</v>
          </cell>
          <cell r="J54">
            <v>0.76560842990875244</v>
          </cell>
        </row>
        <row r="55">
          <cell r="G55">
            <v>1.1316661834716797</v>
          </cell>
          <cell r="H55">
            <v>1.0496315956115723</v>
          </cell>
          <cell r="I55">
            <v>1.0879393815994263</v>
          </cell>
          <cell r="J55">
            <v>1.0544334650039673</v>
          </cell>
        </row>
        <row r="56">
          <cell r="G56">
            <v>1.3450431823730469</v>
          </cell>
          <cell r="H56">
            <v>1.3341392278671265</v>
          </cell>
          <cell r="I56">
            <v>0.7697874903678894</v>
          </cell>
          <cell r="J56">
            <v>0.73701471090316772</v>
          </cell>
        </row>
        <row r="57">
          <cell r="G57">
            <v>0.64375144243240356</v>
          </cell>
          <cell r="H57">
            <v>0.61981987953186035</v>
          </cell>
          <cell r="I57">
            <v>0.58620756864547729</v>
          </cell>
          <cell r="J57">
            <v>0.53999125957489014</v>
          </cell>
        </row>
        <row r="58">
          <cell r="G58">
            <v>0.81127756834030151</v>
          </cell>
          <cell r="H58">
            <v>0.7400134801864624</v>
          </cell>
          <cell r="I58">
            <v>0.70703768730163574</v>
          </cell>
          <cell r="J58">
            <v>0.71570587158203125</v>
          </cell>
        </row>
        <row r="59">
          <cell r="G59">
            <v>0.8356398344039917</v>
          </cell>
          <cell r="H59">
            <v>0.80660057067871094</v>
          </cell>
          <cell r="I59">
            <v>0.75960671901702881</v>
          </cell>
          <cell r="J59">
            <v>0.52608245611190796</v>
          </cell>
        </row>
        <row r="60">
          <cell r="G60">
            <v>0.99284625053405762</v>
          </cell>
          <cell r="H60">
            <v>0.8142198920249939</v>
          </cell>
          <cell r="I60">
            <v>0.77892088890075684</v>
          </cell>
          <cell r="J60">
            <v>0.65830814838409424</v>
          </cell>
        </row>
        <row r="61">
          <cell r="G61">
            <v>0.87393540143966675</v>
          </cell>
          <cell r="H61">
            <v>0.70011156797409058</v>
          </cell>
          <cell r="I61">
            <v>0.62176185846328735</v>
          </cell>
          <cell r="J61">
            <v>0.45304024219512939</v>
          </cell>
        </row>
        <row r="62">
          <cell r="G62">
            <v>0.80941575765609741</v>
          </cell>
          <cell r="H62">
            <v>0.7891387939453125</v>
          </cell>
          <cell r="I62">
            <v>0.52909821271896362</v>
          </cell>
          <cell r="J62">
            <v>0.42210155725479126</v>
          </cell>
        </row>
        <row r="63">
          <cell r="G63">
            <v>0.79884696006774902</v>
          </cell>
          <cell r="H63">
            <v>0.66130030155181885</v>
          </cell>
          <cell r="I63">
            <v>0.43564882874488831</v>
          </cell>
          <cell r="J63">
            <v>0.24326813220977783</v>
          </cell>
        </row>
        <row r="64">
          <cell r="G64">
            <v>1.1796554327011108</v>
          </cell>
          <cell r="H64">
            <v>1.0005297660827637</v>
          </cell>
          <cell r="I64">
            <v>0.8044012188911438</v>
          </cell>
          <cell r="J64">
            <v>0.65532839298248291</v>
          </cell>
        </row>
        <row r="65">
          <cell r="G65">
            <v>0.81368416547775269</v>
          </cell>
          <cell r="H65">
            <v>0.71083509922027588</v>
          </cell>
          <cell r="I65">
            <v>0.7995154857635498</v>
          </cell>
          <cell r="J65">
            <v>0.6122022271156311</v>
          </cell>
        </row>
        <row r="66">
          <cell r="G66">
            <v>0.61953306198120117</v>
          </cell>
          <cell r="H66">
            <v>0.55147123336791992</v>
          </cell>
          <cell r="I66">
            <v>0.96452468633651733</v>
          </cell>
          <cell r="J66">
            <v>0.99125486612319946</v>
          </cell>
        </row>
        <row r="67">
          <cell r="G67">
            <v>0.59545713663101196</v>
          </cell>
          <cell r="H67">
            <v>0.52507305145263672</v>
          </cell>
          <cell r="I67">
            <v>0.78639912605285645</v>
          </cell>
          <cell r="J67">
            <v>0.72263842821121216</v>
          </cell>
        </row>
        <row r="68">
          <cell r="G68">
            <v>0.44104096293449402</v>
          </cell>
          <cell r="H68">
            <v>0.35689106583595276</v>
          </cell>
          <cell r="I68">
            <v>1.170817494392395</v>
          </cell>
          <cell r="J68">
            <v>1.0585441589355469</v>
          </cell>
        </row>
        <row r="69">
          <cell r="G69">
            <v>0.6255878210067749</v>
          </cell>
          <cell r="H69">
            <v>0.64377832412719727</v>
          </cell>
          <cell r="I69">
            <v>0.62069112062454224</v>
          </cell>
          <cell r="J69">
            <v>0.53993165493011475</v>
          </cell>
        </row>
        <row r="70">
          <cell r="G70">
            <v>1.0449762344360352</v>
          </cell>
          <cell r="H70">
            <v>1.0839316844940186</v>
          </cell>
          <cell r="I70">
            <v>0.96053928136825562</v>
          </cell>
          <cell r="J70">
            <v>0.8200344443321228</v>
          </cell>
        </row>
        <row r="71">
          <cell r="G71">
            <v>1.5485568046569824</v>
          </cell>
          <cell r="H71">
            <v>1.3304970264434814</v>
          </cell>
          <cell r="I71">
            <v>1.1640046834945679</v>
          </cell>
          <cell r="J71">
            <v>1.0043765306472778</v>
          </cell>
        </row>
        <row r="72">
          <cell r="G72">
            <v>1.4293431043624878</v>
          </cell>
          <cell r="H72">
            <v>1.468482494354248</v>
          </cell>
          <cell r="I72">
            <v>1.059959888458252</v>
          </cell>
          <cell r="J72">
            <v>1.0700969696044922</v>
          </cell>
        </row>
        <row r="73">
          <cell r="G73">
            <v>0.62841570377349854</v>
          </cell>
          <cell r="H73">
            <v>0.51255202293395996</v>
          </cell>
          <cell r="I73">
            <v>0.68300408124923706</v>
          </cell>
          <cell r="J73">
            <v>0.63697105646133423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ull"/>
    </sheetNames>
    <sheetDataSet>
      <sheetData sheetId="0">
        <row r="1">
          <cell r="A1" t="str">
            <v>year</v>
          </cell>
          <cell r="B1" t="str">
            <v>quarter</v>
          </cell>
          <cell r="C1" t="str">
            <v>WOil_qoq</v>
          </cell>
          <cell r="D1" t="str">
            <v>WComXEn_qoq</v>
          </cell>
          <cell r="E1" t="str">
            <v>W_Slack_OECD</v>
          </cell>
          <cell r="F1" t="str">
            <v>W_Slack_IMF</v>
          </cell>
          <cell r="G1" t="str">
            <v>W_Slack</v>
          </cell>
          <cell r="H1" t="str">
            <v>GVC_PC</v>
          </cell>
        </row>
        <row r="2">
          <cell r="A2">
            <v>1990</v>
          </cell>
          <cell r="B2">
            <v>1</v>
          </cell>
          <cell r="C2">
            <v>3.4272871017456055</v>
          </cell>
          <cell r="D2">
            <v>5.8999825268983841E-2</v>
          </cell>
          <cell r="E2">
            <v>-1.5994999408721924</v>
          </cell>
          <cell r="F2">
            <v>-0.99674999713897705</v>
          </cell>
        </row>
        <row r="3">
          <cell r="A3">
            <v>1990</v>
          </cell>
          <cell r="B3">
            <v>2</v>
          </cell>
          <cell r="C3">
            <v>-19.158929824829102</v>
          </cell>
          <cell r="D3">
            <v>4.658137321472168</v>
          </cell>
          <cell r="E3">
            <v>-1.5540000200271606</v>
          </cell>
          <cell r="F3">
            <v>-0.95550000667572021</v>
          </cell>
        </row>
        <row r="4">
          <cell r="A4">
            <v>1990</v>
          </cell>
          <cell r="B4">
            <v>3</v>
          </cell>
          <cell r="C4">
            <v>64.877410888671875</v>
          </cell>
          <cell r="D4">
            <v>0.45066097378730774</v>
          </cell>
          <cell r="E4">
            <v>-1.5084999799728394</v>
          </cell>
          <cell r="F4">
            <v>-0.91425001621246338</v>
          </cell>
        </row>
        <row r="5">
          <cell r="A5">
            <v>1990</v>
          </cell>
          <cell r="B5">
            <v>4</v>
          </cell>
          <cell r="C5">
            <v>22.867214202880859</v>
          </cell>
          <cell r="D5">
            <v>-2.3556020259857178</v>
          </cell>
          <cell r="E5">
            <v>-1.4630000591278076</v>
          </cell>
          <cell r="F5">
            <v>-0.87300002574920654</v>
          </cell>
        </row>
        <row r="6">
          <cell r="A6">
            <v>1991</v>
          </cell>
          <cell r="B6">
            <v>1</v>
          </cell>
          <cell r="C6">
            <v>-36.123668670654297</v>
          </cell>
          <cell r="D6">
            <v>-2.1826410293579102</v>
          </cell>
          <cell r="E6">
            <v>-1.0752500295639038</v>
          </cell>
          <cell r="F6">
            <v>-0.54350000619888306</v>
          </cell>
        </row>
        <row r="7">
          <cell r="A7">
            <v>1991</v>
          </cell>
          <cell r="B7">
            <v>2</v>
          </cell>
          <cell r="C7">
            <v>-9.0852041244506836</v>
          </cell>
          <cell r="D7">
            <v>-3.8167877197265625</v>
          </cell>
          <cell r="E7">
            <v>-0.6875</v>
          </cell>
          <cell r="F7">
            <v>-0.21400000154972076</v>
          </cell>
        </row>
        <row r="8">
          <cell r="A8">
            <v>1991</v>
          </cell>
          <cell r="B8">
            <v>3</v>
          </cell>
          <cell r="C8">
            <v>5.5360689163208008</v>
          </cell>
          <cell r="D8">
            <v>-4.4567222595214844</v>
          </cell>
          <cell r="E8">
            <v>-0.29975000023841858</v>
          </cell>
          <cell r="F8">
            <v>0.11550000309944153</v>
          </cell>
        </row>
        <row r="9">
          <cell r="A9">
            <v>1991</v>
          </cell>
          <cell r="B9">
            <v>4</v>
          </cell>
          <cell r="C9">
            <v>3.4522349834442139</v>
          </cell>
          <cell r="D9">
            <v>-0.70285409688949585</v>
          </cell>
          <cell r="E9">
            <v>8.7999999523162842E-2</v>
          </cell>
          <cell r="F9">
            <v>0.44499999284744263</v>
          </cell>
        </row>
        <row r="10">
          <cell r="A10">
            <v>1992</v>
          </cell>
          <cell r="B10">
            <v>1</v>
          </cell>
          <cell r="C10">
            <v>-12.781394958496094</v>
          </cell>
          <cell r="D10">
            <v>0</v>
          </cell>
          <cell r="E10">
            <v>0.29624998569488525</v>
          </cell>
          <cell r="F10">
            <v>0.56749999523162842</v>
          </cell>
          <cell r="G10">
            <v>-0.45557624101638794</v>
          </cell>
        </row>
        <row r="11">
          <cell r="A11">
            <v>1992</v>
          </cell>
          <cell r="B11">
            <v>2</v>
          </cell>
          <cell r="C11">
            <v>11.38538932800293</v>
          </cell>
          <cell r="D11">
            <v>1.3514237403869629</v>
          </cell>
          <cell r="E11">
            <v>0.50449997186660767</v>
          </cell>
          <cell r="F11">
            <v>0.68999999761581421</v>
          </cell>
          <cell r="G11">
            <v>-0.38863307237625122</v>
          </cell>
        </row>
        <row r="12">
          <cell r="A12">
            <v>1992</v>
          </cell>
          <cell r="B12">
            <v>3</v>
          </cell>
          <cell r="C12">
            <v>0.46714437007904053</v>
          </cell>
          <cell r="D12">
            <v>3.4919724464416504</v>
          </cell>
          <cell r="E12">
            <v>0.71275001764297485</v>
          </cell>
          <cell r="F12">
            <v>0.8125</v>
          </cell>
          <cell r="G12">
            <v>-0.28493720293045044</v>
          </cell>
        </row>
        <row r="13">
          <cell r="A13">
            <v>1992</v>
          </cell>
          <cell r="B13">
            <v>4</v>
          </cell>
          <cell r="C13">
            <v>-4.3819999694824219</v>
          </cell>
          <cell r="D13">
            <v>-3.8036596775054932</v>
          </cell>
          <cell r="E13">
            <v>0.92100000381469727</v>
          </cell>
          <cell r="F13">
            <v>0.93500000238418579</v>
          </cell>
          <cell r="G13">
            <v>-0.14839445054531097</v>
          </cell>
        </row>
        <row r="14">
          <cell r="A14">
            <v>1993</v>
          </cell>
          <cell r="B14">
            <v>1</v>
          </cell>
          <cell r="C14">
            <v>-5.1379604339599609</v>
          </cell>
          <cell r="D14">
            <v>-6.3778489828109741E-2</v>
          </cell>
          <cell r="E14">
            <v>1.2654999494552612</v>
          </cell>
          <cell r="F14">
            <v>1.2450000047683716</v>
          </cell>
          <cell r="G14">
            <v>0.31330791115760803</v>
          </cell>
        </row>
        <row r="15">
          <cell r="A15">
            <v>1993</v>
          </cell>
          <cell r="B15">
            <v>2</v>
          </cell>
          <cell r="C15">
            <v>0.32949215173721313</v>
          </cell>
          <cell r="D15">
            <v>2.1698164939880371</v>
          </cell>
          <cell r="E15">
            <v>1.6100000143051147</v>
          </cell>
          <cell r="F15">
            <v>1.5549999475479126</v>
          </cell>
          <cell r="G15">
            <v>0.75294208526611328</v>
          </cell>
        </row>
        <row r="16">
          <cell r="A16">
            <v>1993</v>
          </cell>
          <cell r="B16">
            <v>3</v>
          </cell>
          <cell r="C16">
            <v>-9.7393159866333008</v>
          </cell>
          <cell r="D16">
            <v>-0.18740925192832947</v>
          </cell>
          <cell r="E16">
            <v>1.9544999599456787</v>
          </cell>
          <cell r="F16">
            <v>1.8650000095367432</v>
          </cell>
          <cell r="G16">
            <v>1.1683019399642944</v>
          </cell>
        </row>
        <row r="17">
          <cell r="A17">
            <v>1993</v>
          </cell>
          <cell r="B17">
            <v>4</v>
          </cell>
          <cell r="C17">
            <v>-7.9813299179077148</v>
          </cell>
          <cell r="D17">
            <v>-1.5018583536148071</v>
          </cell>
          <cell r="E17">
            <v>2.2990000247955322</v>
          </cell>
          <cell r="F17">
            <v>2.1749999523162842</v>
          </cell>
          <cell r="G17">
            <v>1.5571808815002441</v>
          </cell>
        </row>
        <row r="18">
          <cell r="A18">
            <v>1994</v>
          </cell>
          <cell r="B18">
            <v>1</v>
          </cell>
          <cell r="C18">
            <v>-7.9709668159484863</v>
          </cell>
          <cell r="D18">
            <v>4.066063404083252</v>
          </cell>
          <cell r="E18">
            <v>2.1584999561309814</v>
          </cell>
          <cell r="F18">
            <v>1.9954999685287476</v>
          </cell>
          <cell r="G18">
            <v>1.5490138530731201</v>
          </cell>
        </row>
        <row r="19">
          <cell r="A19">
            <v>1994</v>
          </cell>
          <cell r="B19">
            <v>2</v>
          </cell>
          <cell r="C19">
            <v>14.960563659667969</v>
          </cell>
          <cell r="D19">
            <v>5.372368335723877</v>
          </cell>
          <cell r="E19">
            <v>2.0179998874664307</v>
          </cell>
          <cell r="F19">
            <v>1.8159999847412109</v>
          </cell>
          <cell r="G19">
            <v>1.5089863538742065</v>
          </cell>
        </row>
        <row r="20">
          <cell r="A20">
            <v>1994</v>
          </cell>
          <cell r="B20">
            <v>3</v>
          </cell>
          <cell r="C20">
            <v>4.5869340896606445</v>
          </cell>
          <cell r="D20">
            <v>4.1715497970581055</v>
          </cell>
          <cell r="E20">
            <v>1.877500057220459</v>
          </cell>
          <cell r="F20">
            <v>1.6365000009536743</v>
          </cell>
          <cell r="G20">
            <v>1.4369475841522217</v>
          </cell>
        </row>
        <row r="21">
          <cell r="A21">
            <v>1994</v>
          </cell>
          <cell r="B21">
            <v>4</v>
          </cell>
          <cell r="C21">
            <v>-1.5479928255081177</v>
          </cell>
          <cell r="D21">
            <v>2.1690742969512939</v>
          </cell>
          <cell r="E21">
            <v>1.7369999885559082</v>
          </cell>
          <cell r="F21">
            <v>1.4570000171661377</v>
          </cell>
          <cell r="G21">
            <v>1.3327462673187256</v>
          </cell>
        </row>
        <row r="22">
          <cell r="A22">
            <v>1995</v>
          </cell>
          <cell r="B22">
            <v>1</v>
          </cell>
          <cell r="C22">
            <v>2.13669753074646</v>
          </cell>
          <cell r="D22">
            <v>2.6669673919677734</v>
          </cell>
          <cell r="E22">
            <v>1.7224999666213989</v>
          </cell>
          <cell r="F22">
            <v>1.3865000009536743</v>
          </cell>
          <cell r="G22">
            <v>1.3436050415039062</v>
          </cell>
        </row>
        <row r="23">
          <cell r="A23">
            <v>1995</v>
          </cell>
          <cell r="B23">
            <v>2</v>
          </cell>
          <cell r="C23">
            <v>7.1839308738708496</v>
          </cell>
          <cell r="D23">
            <v>0.5835224986076355</v>
          </cell>
          <cell r="E23">
            <v>1.7079999446868896</v>
          </cell>
          <cell r="F23">
            <v>1.3159999847412109</v>
          </cell>
          <cell r="G23">
            <v>1.345660924911499</v>
          </cell>
        </row>
        <row r="24">
          <cell r="A24">
            <v>1995</v>
          </cell>
          <cell r="B24">
            <v>3</v>
          </cell>
          <cell r="C24">
            <v>-10.421736717224121</v>
          </cell>
          <cell r="D24">
            <v>-0.26360902190208435</v>
          </cell>
          <cell r="E24">
            <v>1.6935000419616699</v>
          </cell>
          <cell r="F24">
            <v>1.2454999685287476</v>
          </cell>
          <cell r="G24">
            <v>1.3386783599853516</v>
          </cell>
        </row>
        <row r="25">
          <cell r="A25">
            <v>1995</v>
          </cell>
          <cell r="B25">
            <v>4</v>
          </cell>
          <cell r="C25">
            <v>4.6248340606689453</v>
          </cell>
          <cell r="D25">
            <v>-2.2725663185119629</v>
          </cell>
          <cell r="E25">
            <v>1.6790000200271606</v>
          </cell>
          <cell r="F25">
            <v>1.1749999523162842</v>
          </cell>
          <cell r="G25">
            <v>1.3224219083786011</v>
          </cell>
          <cell r="H25">
            <v>-3.2388195991516113</v>
          </cell>
        </row>
        <row r="26">
          <cell r="A26">
            <v>1996</v>
          </cell>
          <cell r="B26">
            <v>1</v>
          </cell>
          <cell r="C26">
            <v>9.4303092956542969</v>
          </cell>
          <cell r="D26">
            <v>-5.4085791110992432E-2</v>
          </cell>
          <cell r="E26">
            <v>1.5870000123977661</v>
          </cell>
          <cell r="F26">
            <v>1.1237499713897705</v>
          </cell>
          <cell r="G26">
            <v>1.2632195949554443</v>
          </cell>
          <cell r="H26">
            <v>-3.1264264583587646</v>
          </cell>
        </row>
        <row r="27">
          <cell r="A27">
            <v>1996</v>
          </cell>
          <cell r="B27">
            <v>2</v>
          </cell>
          <cell r="C27">
            <v>5.0447821617126465</v>
          </cell>
          <cell r="D27">
            <v>4.9238333702087402</v>
          </cell>
          <cell r="E27">
            <v>1.4950000047683716</v>
          </cell>
          <cell r="F27">
            <v>1.0724999904632568</v>
          </cell>
          <cell r="G27">
            <v>1.2022929191589355</v>
          </cell>
          <cell r="H27">
            <v>-2.4657399654388428</v>
          </cell>
        </row>
        <row r="28">
          <cell r="A28">
            <v>1996</v>
          </cell>
          <cell r="B28">
            <v>3</v>
          </cell>
          <cell r="C28">
            <v>7.1783738136291504</v>
          </cell>
          <cell r="D28">
            <v>-4.3318061828613281</v>
          </cell>
          <cell r="E28">
            <v>1.4029999971389771</v>
          </cell>
          <cell r="F28">
            <v>1.0212500095367432</v>
          </cell>
          <cell r="G28">
            <v>1.139564037322998</v>
          </cell>
          <cell r="H28">
            <v>-2.1018295288085938</v>
          </cell>
        </row>
        <row r="29">
          <cell r="A29">
            <v>1996</v>
          </cell>
          <cell r="B29">
            <v>4</v>
          </cell>
          <cell r="C29">
            <v>12.741230010986328</v>
          </cell>
          <cell r="D29">
            <v>-4.3125796318054199</v>
          </cell>
          <cell r="E29">
            <v>1.3109999895095825</v>
          </cell>
          <cell r="F29">
            <v>0.97000002861022949</v>
          </cell>
          <cell r="G29">
            <v>1.0749549865722656</v>
          </cell>
          <cell r="H29">
            <v>-2.2927117347717285</v>
          </cell>
        </row>
        <row r="30">
          <cell r="A30">
            <v>1997</v>
          </cell>
          <cell r="B30">
            <v>1</v>
          </cell>
          <cell r="C30">
            <v>-10.155516624450684</v>
          </cell>
          <cell r="D30">
            <v>4.0562844276428223</v>
          </cell>
          <cell r="E30">
            <v>1.0974999666213989</v>
          </cell>
          <cell r="F30">
            <v>0.80650001764297485</v>
          </cell>
          <cell r="G30">
            <v>0.90231209993362427</v>
          </cell>
          <cell r="H30">
            <v>-2.7709276676177979</v>
          </cell>
        </row>
        <row r="31">
          <cell r="A31">
            <v>1997</v>
          </cell>
          <cell r="B31">
            <v>2</v>
          </cell>
          <cell r="C31">
            <v>-14.735603332519531</v>
          </cell>
          <cell r="D31">
            <v>0.10829640179872513</v>
          </cell>
          <cell r="E31">
            <v>0.88400000333786011</v>
          </cell>
          <cell r="F31">
            <v>0.64300000667572021</v>
          </cell>
          <cell r="G31">
            <v>0.73853391408920288</v>
          </cell>
          <cell r="H31">
            <v>-2.5208029747009277</v>
          </cell>
        </row>
        <row r="32">
          <cell r="A32">
            <v>1997</v>
          </cell>
          <cell r="B32">
            <v>3</v>
          </cell>
          <cell r="C32">
            <v>2.5109200477600098</v>
          </cell>
          <cell r="D32">
            <v>-4.7593960762023926</v>
          </cell>
          <cell r="E32">
            <v>0.67049998044967651</v>
          </cell>
          <cell r="F32">
            <v>0.47949999570846558</v>
          </cell>
          <cell r="G32">
            <v>0.58405709266662598</v>
          </cell>
          <cell r="H32">
            <v>-2.3549637794494629</v>
          </cell>
        </row>
        <row r="33">
          <cell r="A33">
            <v>1997</v>
          </cell>
          <cell r="B33">
            <v>4</v>
          </cell>
          <cell r="C33">
            <v>1.2608834505081177</v>
          </cell>
          <cell r="D33">
            <v>-3.8045692443847656</v>
          </cell>
          <cell r="E33">
            <v>0.45699998736381531</v>
          </cell>
          <cell r="F33">
            <v>0.31600001454353333</v>
          </cell>
          <cell r="G33">
            <v>0.43931826949119568</v>
          </cell>
          <cell r="H33">
            <v>-2.2875902652740479</v>
          </cell>
        </row>
        <row r="34">
          <cell r="A34">
            <v>1998</v>
          </cell>
          <cell r="B34">
            <v>1</v>
          </cell>
          <cell r="C34">
            <v>-24.653209686279297</v>
          </cell>
          <cell r="D34">
            <v>-4.8996787071228027</v>
          </cell>
          <cell r="E34">
            <v>0.45350000262260437</v>
          </cell>
          <cell r="F34">
            <v>0.34024998545646667</v>
          </cell>
          <cell r="G34">
            <v>0.48610514402389526</v>
          </cell>
          <cell r="H34">
            <v>-2.2775695323944092</v>
          </cell>
        </row>
        <row r="35">
          <cell r="A35">
            <v>1998</v>
          </cell>
          <cell r="B35">
            <v>2</v>
          </cell>
          <cell r="C35">
            <v>-5.3350863456726074</v>
          </cell>
          <cell r="D35">
            <v>0.18624599277973175</v>
          </cell>
          <cell r="E35">
            <v>0.44999998807907104</v>
          </cell>
          <cell r="F35">
            <v>0.36449998617172241</v>
          </cell>
          <cell r="G35">
            <v>0.53005731105804443</v>
          </cell>
          <cell r="H35">
            <v>-2.2147998809814453</v>
          </cell>
        </row>
        <row r="36">
          <cell r="A36">
            <v>1998</v>
          </cell>
          <cell r="B36">
            <v>3</v>
          </cell>
          <cell r="C36">
            <v>-6.9075965881347656</v>
          </cell>
          <cell r="D36">
            <v>-6.3816471099853516</v>
          </cell>
          <cell r="E36">
            <v>0.44650000333786011</v>
          </cell>
          <cell r="F36">
            <v>0.38874998688697815</v>
          </cell>
          <cell r="G36">
            <v>0.57123130559921265</v>
          </cell>
          <cell r="H36">
            <v>-2.4219305515289307</v>
          </cell>
        </row>
        <row r="37">
          <cell r="A37">
            <v>1998</v>
          </cell>
          <cell r="B37">
            <v>4</v>
          </cell>
          <cell r="C37">
            <v>-10.099226951599121</v>
          </cell>
          <cell r="D37">
            <v>-3.9047565460205078</v>
          </cell>
          <cell r="E37">
            <v>0.44299998879432678</v>
          </cell>
          <cell r="F37">
            <v>0.41299998760223389</v>
          </cell>
          <cell r="G37">
            <v>0.60968387126922607</v>
          </cell>
          <cell r="H37">
            <v>-2.4890172481536865</v>
          </cell>
        </row>
        <row r="38">
          <cell r="A38">
            <v>1999</v>
          </cell>
          <cell r="B38">
            <v>1</v>
          </cell>
          <cell r="C38">
            <v>0.9831240177154541</v>
          </cell>
          <cell r="D38">
            <v>-2.8925893306732178</v>
          </cell>
          <cell r="E38">
            <v>0.32449999451637268</v>
          </cell>
          <cell r="F38">
            <v>0.2370000034570694</v>
          </cell>
          <cell r="G38">
            <v>0.42172402143478394</v>
          </cell>
          <cell r="H38">
            <v>-2.3692009449005127</v>
          </cell>
        </row>
        <row r="39">
          <cell r="A39">
            <v>1999</v>
          </cell>
          <cell r="B39">
            <v>2</v>
          </cell>
          <cell r="C39">
            <v>36.854557037353516</v>
          </cell>
          <cell r="D39">
            <v>-1.205579400062561</v>
          </cell>
          <cell r="E39">
            <v>0.20600000023841858</v>
          </cell>
          <cell r="F39">
            <v>6.1000000685453415E-2</v>
          </cell>
          <cell r="G39">
            <v>0.23739950358867645</v>
          </cell>
          <cell r="H39">
            <v>-1.9587051868438721</v>
          </cell>
        </row>
        <row r="40">
          <cell r="A40">
            <v>1999</v>
          </cell>
          <cell r="B40">
            <v>3</v>
          </cell>
          <cell r="C40">
            <v>33.333560943603516</v>
          </cell>
          <cell r="D40">
            <v>1.4356837272644043</v>
          </cell>
          <cell r="E40">
            <v>8.7499998509883881E-2</v>
          </cell>
          <cell r="F40">
            <v>-0.11500000208616257</v>
          </cell>
          <cell r="G40">
            <v>5.6545916944742203E-2</v>
          </cell>
          <cell r="H40">
            <v>-1.8401261568069458</v>
          </cell>
        </row>
        <row r="41">
          <cell r="A41">
            <v>1999</v>
          </cell>
          <cell r="B41">
            <v>4</v>
          </cell>
          <cell r="C41">
            <v>16.510297775268555</v>
          </cell>
          <cell r="D41">
            <v>2.7600829601287842</v>
          </cell>
          <cell r="E41">
            <v>-3.0999999493360519E-2</v>
          </cell>
          <cell r="F41">
            <v>-0.29100000858306885</v>
          </cell>
          <cell r="G41">
            <v>-0.12100114673376083</v>
          </cell>
          <cell r="H41">
            <v>-1.6933258771896362</v>
          </cell>
        </row>
        <row r="42">
          <cell r="A42">
            <v>2000</v>
          </cell>
          <cell r="B42">
            <v>1</v>
          </cell>
          <cell r="C42">
            <v>12.116673469543457</v>
          </cell>
          <cell r="D42">
            <v>3.0303466320037842</v>
          </cell>
          <cell r="E42">
            <v>-0.35374999046325684</v>
          </cell>
          <cell r="F42">
            <v>-0.58275002241134644</v>
          </cell>
          <cell r="G42">
            <v>-0.432016521692276</v>
          </cell>
          <cell r="H42">
            <v>-1.3789995908737183</v>
          </cell>
        </row>
        <row r="43">
          <cell r="A43">
            <v>2000</v>
          </cell>
          <cell r="B43">
            <v>2</v>
          </cell>
          <cell r="C43">
            <v>-0.594166100025177</v>
          </cell>
          <cell r="D43">
            <v>0.33415469527244568</v>
          </cell>
          <cell r="E43">
            <v>-0.67650002241134644</v>
          </cell>
          <cell r="F43">
            <v>-0.87449997663497925</v>
          </cell>
          <cell r="G43">
            <v>-0.72965425252914429</v>
          </cell>
          <cell r="H43">
            <v>-1.1141842603683472</v>
          </cell>
        </row>
        <row r="44">
          <cell r="A44">
            <v>2000</v>
          </cell>
          <cell r="B44">
            <v>3</v>
          </cell>
          <cell r="C44">
            <v>14.595141410827637</v>
          </cell>
          <cell r="D44">
            <v>-2.5316414833068848</v>
          </cell>
          <cell r="E44">
            <v>-0.99924999475479126</v>
          </cell>
          <cell r="F44">
            <v>-1.1662499904632568</v>
          </cell>
          <cell r="G44">
            <v>-1.0132817029953003</v>
          </cell>
          <cell r="H44">
            <v>-1.1837066411972046</v>
          </cell>
        </row>
        <row r="45">
          <cell r="A45">
            <v>2000</v>
          </cell>
          <cell r="B45">
            <v>4</v>
          </cell>
          <cell r="C45">
            <v>-3.0970923900604248</v>
          </cell>
          <cell r="D45">
            <v>-2.1872143745422363</v>
          </cell>
          <cell r="E45">
            <v>-1.3220000267028809</v>
          </cell>
          <cell r="F45">
            <v>-1.4579999446868896</v>
          </cell>
          <cell r="G45">
            <v>-1.2822662591934204</v>
          </cell>
          <cell r="H45">
            <v>-1.3626488447189331</v>
          </cell>
        </row>
        <row r="46">
          <cell r="A46">
            <v>2001</v>
          </cell>
          <cell r="B46">
            <v>1</v>
          </cell>
          <cell r="C46">
            <v>-12.952919960021973</v>
          </cell>
          <cell r="D46">
            <v>1.4674539566040039</v>
          </cell>
          <cell r="E46">
            <v>-1.0127500295639038</v>
          </cell>
          <cell r="F46">
            <v>-1.1757500171661377</v>
          </cell>
          <cell r="G46">
            <v>-1.0335711240768433</v>
          </cell>
          <cell r="H46">
            <v>-1.0885894298553467</v>
          </cell>
        </row>
        <row r="47">
          <cell r="A47">
            <v>2001</v>
          </cell>
          <cell r="B47">
            <v>2</v>
          </cell>
          <cell r="C47">
            <v>5.4110627174377441</v>
          </cell>
          <cell r="D47">
            <v>1.1019601821899414</v>
          </cell>
          <cell r="E47">
            <v>-0.70349997282028198</v>
          </cell>
          <cell r="F47">
            <v>-0.89349997043609619</v>
          </cell>
          <cell r="G47">
            <v>-0.78494513034820557</v>
          </cell>
          <cell r="H47">
            <v>3.4159626811742783E-2</v>
          </cell>
        </row>
        <row r="48">
          <cell r="A48">
            <v>2001</v>
          </cell>
          <cell r="B48">
            <v>3</v>
          </cell>
          <cell r="C48">
            <v>-7.2231717109680176</v>
          </cell>
          <cell r="D48">
            <v>-3.8147454261779785</v>
          </cell>
          <cell r="E48">
            <v>-0.39425000548362732</v>
          </cell>
          <cell r="F48">
            <v>-0.61124998331069946</v>
          </cell>
          <cell r="G48">
            <v>-0.53638744354248047</v>
          </cell>
          <cell r="H48">
            <v>1.0006201267242432</v>
          </cell>
        </row>
        <row r="49">
          <cell r="A49">
            <v>2001</v>
          </cell>
          <cell r="B49">
            <v>4</v>
          </cell>
          <cell r="C49">
            <v>-23.527778625488281</v>
          </cell>
          <cell r="D49">
            <v>-6.798912525177002</v>
          </cell>
          <cell r="E49">
            <v>-8.5000000894069672E-2</v>
          </cell>
          <cell r="F49">
            <v>-0.32899999618530273</v>
          </cell>
          <cell r="G49">
            <v>-0.28789710998535156</v>
          </cell>
        </row>
        <row r="50">
          <cell r="A50">
            <v>2002</v>
          </cell>
          <cell r="B50">
            <v>1</v>
          </cell>
          <cell r="C50">
            <v>9.2159557342529297</v>
          </cell>
          <cell r="D50">
            <v>2.6596674919128418</v>
          </cell>
          <cell r="E50">
            <v>7.2750002145767212E-2</v>
          </cell>
          <cell r="F50">
            <v>-0.13850000500679016</v>
          </cell>
          <cell r="G50">
            <v>-0.16139319539070129</v>
          </cell>
          <cell r="H50">
            <v>0.37242621183395386</v>
          </cell>
        </row>
        <row r="51">
          <cell r="A51">
            <v>2002</v>
          </cell>
          <cell r="B51">
            <v>2</v>
          </cell>
          <cell r="C51">
            <v>18.549034118652344</v>
          </cell>
          <cell r="D51">
            <v>3.5528779029846191</v>
          </cell>
          <cell r="E51">
            <v>0.2304999977350235</v>
          </cell>
          <cell r="F51">
            <v>5.2000001072883606E-2</v>
          </cell>
          <cell r="G51">
            <v>-3.3883899450302124E-2</v>
          </cell>
          <cell r="H51">
            <v>-0.67064756155014038</v>
          </cell>
        </row>
        <row r="52">
          <cell r="A52">
            <v>2002</v>
          </cell>
          <cell r="B52">
            <v>3</v>
          </cell>
          <cell r="C52">
            <v>7.4907054901123047</v>
          </cell>
          <cell r="D52">
            <v>5.9328527450561523</v>
          </cell>
          <cell r="E52">
            <v>0.38824999332427979</v>
          </cell>
          <cell r="F52">
            <v>0.24250000715255737</v>
          </cell>
          <cell r="G52">
            <v>9.4637051224708557E-2</v>
          </cell>
          <cell r="H52">
            <v>-1.4511189460754395</v>
          </cell>
        </row>
        <row r="53">
          <cell r="A53">
            <v>2002</v>
          </cell>
          <cell r="B53">
            <v>4</v>
          </cell>
          <cell r="C53">
            <v>-0.7179681658744812</v>
          </cell>
          <cell r="D53">
            <v>1.2146214246749878</v>
          </cell>
          <cell r="E53">
            <v>0.54600000381469727</v>
          </cell>
          <cell r="F53">
            <v>0.43299999833106995</v>
          </cell>
          <cell r="G53">
            <v>0.22417590022087097</v>
          </cell>
          <cell r="H53">
            <v>-1.1440502405166626</v>
          </cell>
        </row>
        <row r="54">
          <cell r="A54">
            <v>2003</v>
          </cell>
          <cell r="B54">
            <v>1</v>
          </cell>
          <cell r="C54">
            <v>17.890691757202148</v>
          </cell>
          <cell r="D54">
            <v>0.46661236882209778</v>
          </cell>
          <cell r="E54">
            <v>0.56375002861022949</v>
          </cell>
          <cell r="F54">
            <v>0.5027499794960022</v>
          </cell>
          <cell r="G54">
            <v>0.24977134168148041</v>
          </cell>
          <cell r="H54">
            <v>-0.64702218770980835</v>
          </cell>
        </row>
        <row r="55">
          <cell r="A55">
            <v>2003</v>
          </cell>
          <cell r="B55">
            <v>2</v>
          </cell>
          <cell r="C55">
            <v>-16.973428726196289</v>
          </cell>
          <cell r="D55">
            <v>-1.6589170694351196</v>
          </cell>
          <cell r="E55">
            <v>0.58149999380111694</v>
          </cell>
          <cell r="F55">
            <v>0.57249999046325684</v>
          </cell>
          <cell r="G55">
            <v>0.2819962203502655</v>
          </cell>
          <cell r="H55">
            <v>-0.454835444688797</v>
          </cell>
        </row>
        <row r="56">
          <cell r="A56">
            <v>2003</v>
          </cell>
          <cell r="B56">
            <v>3</v>
          </cell>
          <cell r="C56">
            <v>8.7123422622680664</v>
          </cell>
          <cell r="D56">
            <v>0.40479087829589844</v>
          </cell>
          <cell r="E56">
            <v>0.59925001859664917</v>
          </cell>
          <cell r="F56">
            <v>0.64225000143051147</v>
          </cell>
          <cell r="G56">
            <v>0.32087132334709167</v>
          </cell>
          <cell r="H56">
            <v>-0.53416287899017334</v>
          </cell>
        </row>
        <row r="57">
          <cell r="A57">
            <v>2003</v>
          </cell>
          <cell r="B57">
            <v>4</v>
          </cell>
          <cell r="C57">
            <v>3.3039252758026123</v>
          </cell>
          <cell r="D57">
            <v>8.4006071090698242</v>
          </cell>
          <cell r="E57">
            <v>0.61699998378753662</v>
          </cell>
          <cell r="F57">
            <v>0.71200001239776611</v>
          </cell>
          <cell r="G57">
            <v>0.36641746759414673</v>
          </cell>
          <cell r="H57">
            <v>-0.84204351902008057</v>
          </cell>
        </row>
        <row r="58">
          <cell r="A58">
            <v>2004</v>
          </cell>
          <cell r="B58">
            <v>1</v>
          </cell>
          <cell r="C58">
            <v>8.6197290420532227</v>
          </cell>
          <cell r="D58">
            <v>8.8654556274414062</v>
          </cell>
          <cell r="E58">
            <v>0.34474998712539673</v>
          </cell>
          <cell r="F58">
            <v>0.49474999308586121</v>
          </cell>
          <cell r="G58">
            <v>0.22909916937351227</v>
          </cell>
          <cell r="H58">
            <v>-0.58626103401184082</v>
          </cell>
        </row>
        <row r="59">
          <cell r="A59">
            <v>2004</v>
          </cell>
          <cell r="B59">
            <v>2</v>
          </cell>
          <cell r="C59">
            <v>11.03697395324707</v>
          </cell>
          <cell r="D59">
            <v>2.1070461273193359</v>
          </cell>
          <cell r="E59">
            <v>7.2499997913837433E-2</v>
          </cell>
          <cell r="F59">
            <v>0.27750000357627869</v>
          </cell>
          <cell r="G59">
            <v>8.9491091668605804E-2</v>
          </cell>
          <cell r="H59">
            <v>-0.21353298425674438</v>
          </cell>
        </row>
        <row r="60">
          <cell r="A60">
            <v>2004</v>
          </cell>
          <cell r="B60">
            <v>3</v>
          </cell>
          <cell r="C60">
            <v>16.757509231567383</v>
          </cell>
          <cell r="D60">
            <v>-3.1232836246490479</v>
          </cell>
          <cell r="E60">
            <v>-0.19975000619888306</v>
          </cell>
          <cell r="F60">
            <v>6.0249999165534973E-2</v>
          </cell>
          <cell r="G60">
            <v>-5.2602812647819519E-2</v>
          </cell>
          <cell r="H60">
            <v>0.15143276751041412</v>
          </cell>
        </row>
        <row r="61">
          <cell r="A61">
            <v>2004</v>
          </cell>
          <cell r="B61">
            <v>4</v>
          </cell>
          <cell r="C61">
            <v>6.7091455459594727</v>
          </cell>
          <cell r="D61">
            <v>-1.5544115304946899</v>
          </cell>
          <cell r="E61">
            <v>-0.47200000286102295</v>
          </cell>
          <cell r="F61">
            <v>-0.15700000524520874</v>
          </cell>
          <cell r="G61">
            <v>-0.1973785012960434</v>
          </cell>
          <cell r="H61">
            <v>0.19029638171195984</v>
          </cell>
        </row>
        <row r="62">
          <cell r="A62">
            <v>2005</v>
          </cell>
          <cell r="B62">
            <v>1</v>
          </cell>
          <cell r="C62">
            <v>8.0005922317504883</v>
          </cell>
          <cell r="D62">
            <v>6.7252292633056641</v>
          </cell>
          <cell r="E62">
            <v>-0.66250002384185791</v>
          </cell>
          <cell r="F62">
            <v>-0.30550000071525574</v>
          </cell>
          <cell r="G62">
            <v>-0.35800725221633911</v>
          </cell>
          <cell r="H62">
            <v>8.2063399255275726E-2</v>
          </cell>
        </row>
        <row r="63">
          <cell r="A63">
            <v>2005</v>
          </cell>
          <cell r="B63">
            <v>2</v>
          </cell>
          <cell r="C63">
            <v>8.239532470703125</v>
          </cell>
          <cell r="D63">
            <v>1.0958476066589355</v>
          </cell>
          <cell r="E63">
            <v>-0.8529999852180481</v>
          </cell>
          <cell r="F63">
            <v>-0.45399999618530273</v>
          </cell>
          <cell r="G63">
            <v>-0.51650679111480713</v>
          </cell>
          <cell r="H63">
            <v>2.6550548151135445E-2</v>
          </cell>
        </row>
        <row r="64">
          <cell r="A64">
            <v>2005</v>
          </cell>
          <cell r="B64">
            <v>3</v>
          </cell>
          <cell r="C64">
            <v>19.06608772277832</v>
          </cell>
          <cell r="D64">
            <v>0.86763334274291992</v>
          </cell>
          <cell r="E64">
            <v>-1.0434999465942383</v>
          </cell>
          <cell r="F64">
            <v>-0.60250002145767212</v>
          </cell>
          <cell r="G64">
            <v>-0.67267733812332153</v>
          </cell>
          <cell r="H64">
            <v>0.47169876098632812</v>
          </cell>
        </row>
        <row r="65">
          <cell r="A65">
            <v>2005</v>
          </cell>
          <cell r="B65">
            <v>4</v>
          </cell>
          <cell r="C65">
            <v>-7.4664902687072754</v>
          </cell>
          <cell r="D65">
            <v>2.3634448051452637</v>
          </cell>
          <cell r="E65">
            <v>-1.2339999675750732</v>
          </cell>
          <cell r="F65">
            <v>-0.75099998712539673</v>
          </cell>
          <cell r="G65">
            <v>-0.82631903886795044</v>
          </cell>
          <cell r="H65">
            <v>0.64241743087768555</v>
          </cell>
        </row>
        <row r="66">
          <cell r="A66">
            <v>2006</v>
          </cell>
          <cell r="B66">
            <v>1</v>
          </cell>
          <cell r="C66">
            <v>8.5674047470092773</v>
          </cell>
          <cell r="D66">
            <v>8.4519033432006836</v>
          </cell>
          <cell r="E66">
            <v>-1.4854999780654907</v>
          </cell>
          <cell r="F66">
            <v>-0.98000001907348633</v>
          </cell>
          <cell r="G66">
            <v>-1.0404840707778931</v>
          </cell>
          <cell r="H66">
            <v>0.73901373147964478</v>
          </cell>
        </row>
        <row r="67">
          <cell r="A67">
            <v>2006</v>
          </cell>
          <cell r="B67">
            <v>2</v>
          </cell>
          <cell r="C67">
            <v>12.598811149597168</v>
          </cell>
          <cell r="D67">
            <v>12.294051170349121</v>
          </cell>
          <cell r="E67">
            <v>-1.7369999885559082</v>
          </cell>
          <cell r="F67">
            <v>-1.2089999914169312</v>
          </cell>
          <cell r="G67">
            <v>-1.2441726922988892</v>
          </cell>
          <cell r="H67">
            <v>0.44831538200378418</v>
          </cell>
        </row>
        <row r="68">
          <cell r="A68">
            <v>2006</v>
          </cell>
          <cell r="B68">
            <v>3</v>
          </cell>
          <cell r="C68">
            <v>0.12443383783102036</v>
          </cell>
          <cell r="D68">
            <v>1.7243870496749878</v>
          </cell>
          <cell r="E68">
            <v>-1.9884999990463257</v>
          </cell>
          <cell r="F68">
            <v>-1.437999963760376</v>
          </cell>
          <cell r="G68">
            <v>-1.4367350339889526</v>
          </cell>
          <cell r="H68">
            <v>0.71124899387359619</v>
          </cell>
        </row>
        <row r="69">
          <cell r="A69">
            <v>2006</v>
          </cell>
          <cell r="B69">
            <v>4</v>
          </cell>
          <cell r="C69">
            <v>-14.277562141418457</v>
          </cell>
          <cell r="D69">
            <v>2.584486722946167</v>
          </cell>
          <cell r="E69">
            <v>-2.2400000095367432</v>
          </cell>
          <cell r="F69">
            <v>-1.6670000553131104</v>
          </cell>
          <cell r="G69">
            <v>-1.6175214052200317</v>
          </cell>
          <cell r="H69">
            <v>0.95627665519714355</v>
          </cell>
        </row>
        <row r="70">
          <cell r="A70">
            <v>2007</v>
          </cell>
          <cell r="B70">
            <v>1</v>
          </cell>
          <cell r="C70">
            <v>-3.2114777565002441</v>
          </cell>
          <cell r="D70">
            <v>2.9739470481872559</v>
          </cell>
          <cell r="E70">
            <v>-2.3680000305175781</v>
          </cell>
          <cell r="F70">
            <v>-1.8420000076293945</v>
          </cell>
          <cell r="G70">
            <v>-1.7586238384246826</v>
          </cell>
          <cell r="H70">
            <v>1.2072888612747192</v>
          </cell>
        </row>
        <row r="71">
          <cell r="A71">
            <v>2007</v>
          </cell>
          <cell r="B71">
            <v>2</v>
          </cell>
          <cell r="C71">
            <v>18.731565475463867</v>
          </cell>
          <cell r="D71">
            <v>7.100461483001709</v>
          </cell>
          <cell r="E71">
            <v>-2.4960000514984131</v>
          </cell>
          <cell r="F71">
            <v>-2.0169999599456787</v>
          </cell>
          <cell r="G71">
            <v>-1.8963271379470825</v>
          </cell>
          <cell r="H71">
            <v>1.2381882667541504</v>
          </cell>
        </row>
        <row r="72">
          <cell r="A72">
            <v>2007</v>
          </cell>
          <cell r="B72">
            <v>3</v>
          </cell>
          <cell r="C72">
            <v>9.2874727249145508</v>
          </cell>
          <cell r="D72">
            <v>-1.7232297658920288</v>
          </cell>
          <cell r="E72">
            <v>-2.624000072479248</v>
          </cell>
          <cell r="F72">
            <v>-2.1919999122619629</v>
          </cell>
          <cell r="G72">
            <v>-2.0305047035217285</v>
          </cell>
          <cell r="H72">
            <v>1.218003511428833</v>
          </cell>
        </row>
        <row r="73">
          <cell r="A73">
            <v>2007</v>
          </cell>
          <cell r="B73">
            <v>4</v>
          </cell>
          <cell r="C73">
            <v>18.15369987487793</v>
          </cell>
          <cell r="D73">
            <v>1.4098415374755859</v>
          </cell>
          <cell r="E73">
            <v>-2.752000093460083</v>
          </cell>
          <cell r="F73">
            <v>-2.3670001029968262</v>
          </cell>
          <cell r="G73">
            <v>-2.1610293388366699</v>
          </cell>
          <cell r="H73">
            <v>1.4795523881912231</v>
          </cell>
        </row>
        <row r="74">
          <cell r="A74">
            <v>2008</v>
          </cell>
          <cell r="B74">
            <v>1</v>
          </cell>
          <cell r="C74">
            <v>9.4587068557739258</v>
          </cell>
          <cell r="D74">
            <v>12.890078544616699</v>
          </cell>
          <cell r="E74">
            <v>-2.3082499504089355</v>
          </cell>
          <cell r="F74">
            <v>-1.9802500009536743</v>
          </cell>
          <cell r="G74">
            <v>-1.4459491968154907</v>
          </cell>
          <cell r="H74">
            <v>1.4144288301467896</v>
          </cell>
        </row>
        <row r="75">
          <cell r="A75">
            <v>2008</v>
          </cell>
          <cell r="B75">
            <v>2</v>
          </cell>
          <cell r="C75">
            <v>25.233528137207031</v>
          </cell>
          <cell r="D75">
            <v>3.8615808486938477</v>
          </cell>
          <cell r="E75">
            <v>-1.8645000457763672</v>
          </cell>
          <cell r="F75">
            <v>-1.593500018119812</v>
          </cell>
          <cell r="G75">
            <v>-0.7707555890083313</v>
          </cell>
          <cell r="H75">
            <v>1.8791284561157227</v>
          </cell>
        </row>
        <row r="76">
          <cell r="A76">
            <v>2008</v>
          </cell>
          <cell r="B76">
            <v>3</v>
          </cell>
          <cell r="C76">
            <v>-5.766514778137207</v>
          </cell>
          <cell r="D76">
            <v>-4.9996461868286133</v>
          </cell>
          <cell r="E76">
            <v>-1.4207500219345093</v>
          </cell>
          <cell r="F76">
            <v>-1.2067500352859497</v>
          </cell>
          <cell r="G76">
            <v>-0.1391780823469162</v>
          </cell>
          <cell r="H76">
            <v>1.8454900979995728</v>
          </cell>
        </row>
        <row r="77">
          <cell r="A77">
            <v>2008</v>
          </cell>
          <cell r="B77">
            <v>4</v>
          </cell>
          <cell r="C77">
            <v>-52.218894958496094</v>
          </cell>
          <cell r="D77">
            <v>-26.214712142944336</v>
          </cell>
          <cell r="E77">
            <v>-0.97699999809265137</v>
          </cell>
          <cell r="F77">
            <v>-0.81999999284744263</v>
          </cell>
          <cell r="G77">
            <v>0.44505387544631958</v>
          </cell>
          <cell r="H77">
            <v>2.2299354076385498</v>
          </cell>
        </row>
        <row r="78">
          <cell r="A78">
            <v>2009</v>
          </cell>
          <cell r="B78">
            <v>1</v>
          </cell>
          <cell r="C78">
            <v>-18.709531784057617</v>
          </cell>
          <cell r="D78">
            <v>-3.8862998485565186</v>
          </cell>
          <cell r="E78">
            <v>0.27875000238418579</v>
          </cell>
          <cell r="F78">
            <v>0.36500000953674316</v>
          </cell>
          <cell r="G78">
            <v>1.1636072397232056</v>
          </cell>
          <cell r="H78">
            <v>0.79113250970840454</v>
          </cell>
        </row>
        <row r="79">
          <cell r="A79">
            <v>2009</v>
          </cell>
          <cell r="B79">
            <v>2</v>
          </cell>
          <cell r="C79">
            <v>32.100616455078125</v>
          </cell>
          <cell r="D79">
            <v>8.8005905151367188</v>
          </cell>
          <cell r="E79">
            <v>1.5345000028610229</v>
          </cell>
          <cell r="F79">
            <v>1.5499999523162842</v>
          </cell>
          <cell r="G79">
            <v>1.8630290031433105</v>
          </cell>
          <cell r="H79">
            <v>8.4562398493289948E-2</v>
          </cell>
        </row>
        <row r="80">
          <cell r="A80">
            <v>2009</v>
          </cell>
          <cell r="B80">
            <v>3</v>
          </cell>
          <cell r="C80">
            <v>16.190130233764648</v>
          </cell>
          <cell r="D80">
            <v>8.2204132080078125</v>
          </cell>
          <cell r="E80">
            <v>2.7902500629425049</v>
          </cell>
          <cell r="F80">
            <v>2.7349998950958252</v>
          </cell>
          <cell r="G80">
            <v>2.543215274810791</v>
          </cell>
          <cell r="H80">
            <v>-1.1170178651809692</v>
          </cell>
        </row>
        <row r="81">
          <cell r="A81">
            <v>2009</v>
          </cell>
          <cell r="B81">
            <v>4</v>
          </cell>
          <cell r="C81">
            <v>9.4282941818237305</v>
          </cell>
          <cell r="D81">
            <v>5.5356888771057129</v>
          </cell>
          <cell r="E81">
            <v>4.0460000038146973</v>
          </cell>
          <cell r="F81">
            <v>3.9200000762939453</v>
          </cell>
          <cell r="G81">
            <v>3.2040619850158691</v>
          </cell>
          <cell r="H81">
            <v>-0.85692834854125977</v>
          </cell>
        </row>
        <row r="82">
          <cell r="A82">
            <v>2010</v>
          </cell>
          <cell r="B82">
            <v>1</v>
          </cell>
          <cell r="C82">
            <v>2.1707510948181152</v>
          </cell>
          <cell r="D82">
            <v>6.9676804542541504</v>
          </cell>
          <cell r="E82">
            <v>3.7000000476837158</v>
          </cell>
          <cell r="F82">
            <v>3.5032498836517334</v>
          </cell>
          <cell r="G82">
            <v>2.6098880767822266</v>
          </cell>
          <cell r="H82">
            <v>-0.64243721961975098</v>
          </cell>
        </row>
        <row r="83">
          <cell r="A83">
            <v>2010</v>
          </cell>
          <cell r="B83">
            <v>2</v>
          </cell>
          <cell r="C83">
            <v>2.9639303684234619</v>
          </cell>
          <cell r="D83">
            <v>3.6867249011993408</v>
          </cell>
          <cell r="E83">
            <v>3.3540000915527344</v>
          </cell>
          <cell r="F83">
            <v>3.0864999294281006</v>
          </cell>
          <cell r="G83">
            <v>2.0677552223205566</v>
          </cell>
          <cell r="H83">
            <v>-0.10960815101861954</v>
          </cell>
        </row>
        <row r="84">
          <cell r="A84">
            <v>2010</v>
          </cell>
          <cell r="B84">
            <v>3</v>
          </cell>
          <cell r="C84">
            <v>-2.1521968841552734</v>
          </cell>
          <cell r="D84">
            <v>2.2087187767028809</v>
          </cell>
          <cell r="E84">
            <v>3.0079998970031738</v>
          </cell>
          <cell r="F84">
            <v>2.6697499752044678</v>
          </cell>
          <cell r="G84">
            <v>1.5819354057312012</v>
          </cell>
          <cell r="H84">
            <v>-0.29483306407928467</v>
          </cell>
        </row>
        <row r="85">
          <cell r="A85">
            <v>2010</v>
          </cell>
          <cell r="B85">
            <v>4</v>
          </cell>
          <cell r="C85">
            <v>12.557559967041016</v>
          </cell>
          <cell r="D85">
            <v>13.104045867919922</v>
          </cell>
          <cell r="E85">
            <v>2.6619999408721924</v>
          </cell>
          <cell r="F85">
            <v>2.253000020980835</v>
          </cell>
          <cell r="G85">
            <v>1.1567012071609497</v>
          </cell>
          <cell r="H85">
            <v>0.27687951922416687</v>
          </cell>
        </row>
        <row r="86">
          <cell r="A86">
            <v>2011</v>
          </cell>
          <cell r="B86">
            <v>1</v>
          </cell>
          <cell r="C86">
            <v>21.387348175048828</v>
          </cell>
          <cell r="D86">
            <v>11.883917808532715</v>
          </cell>
          <cell r="E86">
            <v>2.5517499446868896</v>
          </cell>
          <cell r="F86">
            <v>2.1459999084472656</v>
          </cell>
          <cell r="G86">
            <v>1.2095481157302856</v>
          </cell>
          <cell r="H86">
            <v>0.85633933544158936</v>
          </cell>
        </row>
        <row r="87">
          <cell r="A87">
            <v>2011</v>
          </cell>
          <cell r="B87">
            <v>2</v>
          </cell>
          <cell r="C87">
            <v>11.814319610595703</v>
          </cell>
          <cell r="D87">
            <v>-0.56062954664230347</v>
          </cell>
          <cell r="E87">
            <v>2.4414999485015869</v>
          </cell>
          <cell r="F87">
            <v>2.0390000343322754</v>
          </cell>
          <cell r="G87">
            <v>1.2583791017532349</v>
          </cell>
          <cell r="H87">
            <v>1.1649695634841919</v>
          </cell>
        </row>
        <row r="88">
          <cell r="A88">
            <v>2011</v>
          </cell>
          <cell r="B88">
            <v>3</v>
          </cell>
          <cell r="C88">
            <v>-3.425715446472168</v>
          </cell>
          <cell r="D88">
            <v>-4.4279799461364746</v>
          </cell>
          <cell r="E88">
            <v>2.3312499523162842</v>
          </cell>
          <cell r="F88">
            <v>1.9320000410079956</v>
          </cell>
          <cell r="G88">
            <v>1.3027718067169189</v>
          </cell>
          <cell r="H88">
            <v>1.1708509922027588</v>
          </cell>
        </row>
        <row r="89">
          <cell r="A89">
            <v>2011</v>
          </cell>
          <cell r="B89">
            <v>4</v>
          </cell>
          <cell r="C89">
            <v>-3.4790480136871338</v>
          </cell>
          <cell r="D89">
            <v>-12.103572845458984</v>
          </cell>
          <cell r="E89">
            <v>2.2209999561309814</v>
          </cell>
          <cell r="F89">
            <v>1.8250000476837158</v>
          </cell>
          <cell r="G89">
            <v>1.3423043489456177</v>
          </cell>
          <cell r="H89">
            <v>1.3116161823272705</v>
          </cell>
        </row>
        <row r="90">
          <cell r="A90">
            <v>2012</v>
          </cell>
          <cell r="B90">
            <v>1</v>
          </cell>
          <cell r="C90">
            <v>8.3122291564941406</v>
          </cell>
          <cell r="D90">
            <v>2.843742847442627</v>
          </cell>
          <cell r="E90">
            <v>2.2829999923706055</v>
          </cell>
          <cell r="F90">
            <v>1.8507499694824219</v>
          </cell>
          <cell r="G90">
            <v>1.5155618190765381</v>
          </cell>
          <cell r="H90">
            <v>1.3364883661270142</v>
          </cell>
        </row>
        <row r="91">
          <cell r="A91">
            <v>2012</v>
          </cell>
          <cell r="B91">
            <v>2</v>
          </cell>
          <cell r="C91">
            <v>-8.5014638900756836</v>
          </cell>
          <cell r="D91">
            <v>-1.6776578426361084</v>
          </cell>
          <cell r="E91">
            <v>2.3450000286102295</v>
          </cell>
          <cell r="F91">
            <v>1.8765000104904175</v>
          </cell>
          <cell r="G91">
            <v>1.6576755046844482</v>
          </cell>
          <cell r="H91">
            <v>1.549075722694397</v>
          </cell>
        </row>
        <row r="92">
          <cell r="A92">
            <v>2012</v>
          </cell>
          <cell r="B92">
            <v>3</v>
          </cell>
          <cell r="C92">
            <v>1.1037631034851074</v>
          </cell>
          <cell r="D92">
            <v>0.6637120246887207</v>
          </cell>
          <cell r="E92">
            <v>2.4070000648498535</v>
          </cell>
          <cell r="F92">
            <v>1.9022500514984131</v>
          </cell>
          <cell r="G92">
            <v>1.7676897048950195</v>
          </cell>
          <cell r="H92">
            <v>1.5536991357803345</v>
          </cell>
        </row>
        <row r="93">
          <cell r="A93">
            <v>2012</v>
          </cell>
          <cell r="B93">
            <v>4</v>
          </cell>
          <cell r="C93">
            <v>0.43191584944725037</v>
          </cell>
          <cell r="D93">
            <v>-0.69084477424621582</v>
          </cell>
          <cell r="E93">
            <v>2.4690001010894775</v>
          </cell>
          <cell r="F93">
            <v>1.9279999732971191</v>
          </cell>
          <cell r="G93">
            <v>1.8446482419967651</v>
          </cell>
          <cell r="H93">
            <v>1.326988697052002</v>
          </cell>
        </row>
        <row r="94">
          <cell r="A94">
            <v>2013</v>
          </cell>
          <cell r="B94">
            <v>1</v>
          </cell>
          <cell r="C94">
            <v>2.1858935356140137</v>
          </cell>
          <cell r="D94">
            <v>2.8131742477416992</v>
          </cell>
          <cell r="E94">
            <v>2.4820001125335693</v>
          </cell>
          <cell r="F94">
            <v>1.9152499437332153</v>
          </cell>
          <cell r="G94">
            <v>1.7124117612838745</v>
          </cell>
          <cell r="H94">
            <v>1.2571179866790771</v>
          </cell>
        </row>
        <row r="95">
          <cell r="A95">
            <v>2013</v>
          </cell>
          <cell r="B95">
            <v>2</v>
          </cell>
          <cell r="C95">
            <v>-8.8148651123046875</v>
          </cell>
          <cell r="D95">
            <v>-2.9207839965820312</v>
          </cell>
          <cell r="E95">
            <v>2.494999885559082</v>
          </cell>
          <cell r="F95">
            <v>1.9025000333786011</v>
          </cell>
          <cell r="G95">
            <v>1.5904098749160767</v>
          </cell>
          <cell r="H95">
            <v>1.313351035118103</v>
          </cell>
        </row>
        <row r="96">
          <cell r="A96">
            <v>2013</v>
          </cell>
          <cell r="B96">
            <v>3</v>
          </cell>
          <cell r="C96">
            <v>7.4998588562011719</v>
          </cell>
          <cell r="D96">
            <v>-2.0897612571716309</v>
          </cell>
          <cell r="E96">
            <v>2.5079998970031738</v>
          </cell>
          <cell r="F96">
            <v>1.8897500038146973</v>
          </cell>
          <cell r="G96">
            <v>1.4789222478866577</v>
          </cell>
          <cell r="H96">
            <v>1.5602054595947266</v>
          </cell>
        </row>
        <row r="97">
          <cell r="A97">
            <v>2013</v>
          </cell>
          <cell r="B97">
            <v>4</v>
          </cell>
          <cell r="C97">
            <v>-0.96133816242218018</v>
          </cell>
          <cell r="D97">
            <v>-1.0996537208557129</v>
          </cell>
          <cell r="E97">
            <v>2.5209999084472656</v>
          </cell>
          <cell r="F97">
            <v>1.8769999742507935</v>
          </cell>
          <cell r="G97">
            <v>1.3782284259796143</v>
          </cell>
          <cell r="H97">
            <v>1.6006873846054077</v>
          </cell>
        </row>
        <row r="98">
          <cell r="A98">
            <v>2014</v>
          </cell>
          <cell r="B98">
            <v>1</v>
          </cell>
          <cell r="C98">
            <v>-0.95522725582122803</v>
          </cell>
          <cell r="D98">
            <v>1.5368061065673828</v>
          </cell>
          <cell r="E98">
            <v>2.3945000171661377</v>
          </cell>
          <cell r="F98">
            <v>1.7587499618530273</v>
          </cell>
          <cell r="G98">
            <v>1.2636083364486694</v>
          </cell>
          <cell r="H98">
            <v>1.5867979526519775</v>
          </cell>
        </row>
        <row r="99">
          <cell r="A99">
            <v>2014</v>
          </cell>
          <cell r="B99">
            <v>2</v>
          </cell>
          <cell r="C99">
            <v>1.4177303314208984</v>
          </cell>
          <cell r="D99">
            <v>0.77293843030929565</v>
          </cell>
          <cell r="E99">
            <v>2.2679998874664307</v>
          </cell>
          <cell r="F99">
            <v>1.6404999494552612</v>
          </cell>
          <cell r="G99">
            <v>1.1639924049377441</v>
          </cell>
          <cell r="H99">
            <v>1.5485167503356934</v>
          </cell>
        </row>
        <row r="100">
          <cell r="A100">
            <v>2014</v>
          </cell>
          <cell r="B100">
            <v>3</v>
          </cell>
          <cell r="C100">
            <v>-7.1805253028869629</v>
          </cell>
          <cell r="D100">
            <v>-4.2503337860107422</v>
          </cell>
          <cell r="E100">
            <v>2.1414999961853027</v>
          </cell>
          <cell r="F100">
            <v>1.5222500562667847</v>
          </cell>
          <cell r="G100">
            <v>1.0794389247894287</v>
          </cell>
          <cell r="H100">
            <v>1.5299664735794067</v>
          </cell>
        </row>
        <row r="101">
          <cell r="A101">
            <v>2014</v>
          </cell>
          <cell r="B101">
            <v>4</v>
          </cell>
          <cell r="C101">
            <v>-24.964729309082031</v>
          </cell>
          <cell r="D101">
            <v>-5.1736745834350586</v>
          </cell>
          <cell r="E101">
            <v>2.0150001049041748</v>
          </cell>
          <cell r="F101">
            <v>1.4040000438690186</v>
          </cell>
          <cell r="G101">
            <v>1.0100057125091553</v>
          </cell>
          <cell r="H101">
            <v>1.6391607522964478</v>
          </cell>
        </row>
        <row r="102">
          <cell r="A102">
            <v>2015</v>
          </cell>
          <cell r="B102">
            <v>1</v>
          </cell>
          <cell r="C102">
            <v>-29.431549072265625</v>
          </cell>
          <cell r="D102">
            <v>-6.7227673530578613</v>
          </cell>
          <cell r="E102">
            <v>1.8507499694824219</v>
          </cell>
          <cell r="F102">
            <v>1.2680000066757202</v>
          </cell>
          <cell r="G102">
            <v>0.93915474414825439</v>
          </cell>
          <cell r="H102">
            <v>1.708954930305481</v>
          </cell>
        </row>
        <row r="103">
          <cell r="A103">
            <v>2015</v>
          </cell>
          <cell r="B103">
            <v>2</v>
          </cell>
          <cell r="C103">
            <v>14.423874855041504</v>
          </cell>
          <cell r="D103">
            <v>-2.8305883407592773</v>
          </cell>
          <cell r="E103">
            <v>1.6864999532699585</v>
          </cell>
          <cell r="F103">
            <v>1.1319999694824219</v>
          </cell>
          <cell r="G103">
            <v>0.86466306447982788</v>
          </cell>
          <cell r="H103">
            <v>1.4809805154800415</v>
          </cell>
        </row>
        <row r="104">
          <cell r="A104">
            <v>2015</v>
          </cell>
          <cell r="B104">
            <v>3</v>
          </cell>
          <cell r="C104">
            <v>-18.575979232788086</v>
          </cell>
          <cell r="D104">
            <v>-5.3200039863586426</v>
          </cell>
          <cell r="E104">
            <v>1.5222500562667847</v>
          </cell>
          <cell r="F104">
            <v>0.99599999189376831</v>
          </cell>
          <cell r="G104">
            <v>0.78652721643447876</v>
          </cell>
          <cell r="H104">
            <v>1.238229513168335</v>
          </cell>
        </row>
        <row r="105">
          <cell r="A105">
            <v>2015</v>
          </cell>
          <cell r="B105">
            <v>4</v>
          </cell>
          <cell r="C105">
            <v>-13.264814376831055</v>
          </cell>
          <cell r="D105">
            <v>-5.7012777328491211</v>
          </cell>
          <cell r="E105">
            <v>1.3580000400543213</v>
          </cell>
          <cell r="F105">
            <v>0.86000001430511475</v>
          </cell>
          <cell r="G105">
            <v>0.70474338531494141</v>
          </cell>
          <cell r="H105">
            <v>0.97935211658477783</v>
          </cell>
        </row>
        <row r="106">
          <cell r="A106">
            <v>2016</v>
          </cell>
          <cell r="B106">
            <v>1</v>
          </cell>
          <cell r="C106">
            <v>-22.660867691040039</v>
          </cell>
          <cell r="D106">
            <v>0.13018874824047089</v>
          </cell>
          <cell r="E106">
            <v>1.3232500553131104</v>
          </cell>
          <cell r="F106">
            <v>0.83649998903274536</v>
          </cell>
          <cell r="G106">
            <v>0.66876322031021118</v>
          </cell>
          <cell r="H106">
            <v>1.3616704940795898</v>
          </cell>
        </row>
        <row r="107">
          <cell r="A107">
            <v>2016</v>
          </cell>
          <cell r="B107">
            <v>2</v>
          </cell>
          <cell r="C107">
            <v>35.097507476806641</v>
          </cell>
          <cell r="D107">
            <v>7.2114934921264648</v>
          </cell>
          <cell r="E107">
            <v>1.2884999513626099</v>
          </cell>
          <cell r="F107">
            <v>0.81300002336502075</v>
          </cell>
          <cell r="G107">
            <v>0.63608217239379883</v>
          </cell>
          <cell r="H107">
            <v>1.066922664642334</v>
          </cell>
        </row>
        <row r="108">
          <cell r="A108">
            <v>2016</v>
          </cell>
          <cell r="B108">
            <v>3</v>
          </cell>
          <cell r="C108">
            <v>0.57844454050064087</v>
          </cell>
          <cell r="D108">
            <v>0.52651786804199219</v>
          </cell>
          <cell r="E108">
            <v>1.2537499666213989</v>
          </cell>
          <cell r="F108">
            <v>0.78949999809265137</v>
          </cell>
          <cell r="G108">
            <v>0.60665500164031982</v>
          </cell>
          <cell r="H108">
            <v>0.96135419607162476</v>
          </cell>
        </row>
        <row r="109">
          <cell r="A109">
            <v>2016</v>
          </cell>
          <cell r="B109">
            <v>4</v>
          </cell>
          <cell r="C109">
            <v>7.4257526397705078</v>
          </cell>
          <cell r="D109">
            <v>1.8537521362304688</v>
          </cell>
          <cell r="E109">
            <v>1.218999981880188</v>
          </cell>
          <cell r="F109">
            <v>0.76599997282028198</v>
          </cell>
          <cell r="G109">
            <v>0.5804363489151001</v>
          </cell>
          <cell r="H109">
            <v>0.83862149715423584</v>
          </cell>
        </row>
        <row r="110">
          <cell r="A110">
            <v>2017</v>
          </cell>
          <cell r="B110">
            <v>1</v>
          </cell>
          <cell r="C110">
            <v>9.1352481842041016</v>
          </cell>
          <cell r="D110">
            <v>5.8175754547119141</v>
          </cell>
          <cell r="E110">
            <v>1.0302499532699585</v>
          </cell>
          <cell r="F110">
            <v>0.5975000262260437</v>
          </cell>
          <cell r="G110">
            <v>0.42787447571754456</v>
          </cell>
          <cell r="H110">
            <v>1.1295188665390015</v>
          </cell>
        </row>
        <row r="111">
          <cell r="A111">
            <v>2017</v>
          </cell>
          <cell r="B111">
            <v>2</v>
          </cell>
          <cell r="C111">
            <v>-7.4701600074768066</v>
          </cell>
          <cell r="D111">
            <v>-2.1871345043182373</v>
          </cell>
          <cell r="E111">
            <v>0.84149998426437378</v>
          </cell>
          <cell r="F111">
            <v>0.42899999022483826</v>
          </cell>
          <cell r="G111">
            <v>0.2828369140625</v>
          </cell>
          <cell r="H111">
            <v>1.1279939413070679</v>
          </cell>
        </row>
        <row r="112">
          <cell r="A112">
            <v>2017</v>
          </cell>
          <cell r="B112">
            <v>3</v>
          </cell>
          <cell r="C112">
            <v>4.9124431610107422</v>
          </cell>
          <cell r="D112">
            <v>2.2509627342224121</v>
          </cell>
          <cell r="E112">
            <v>0.65275001525878906</v>
          </cell>
          <cell r="F112">
            <v>0.26050001382827759</v>
          </cell>
          <cell r="G112">
            <v>0.14545536041259766</v>
          </cell>
          <cell r="H112">
            <v>0.83966326713562012</v>
          </cell>
        </row>
        <row r="113">
          <cell r="A113">
            <v>2017</v>
          </cell>
          <cell r="B113">
            <v>4</v>
          </cell>
          <cell r="C113">
            <v>18.076570510864258</v>
          </cell>
          <cell r="D113">
            <v>0.8556830883026123</v>
          </cell>
          <cell r="E113">
            <v>0.46399998664855957</v>
          </cell>
          <cell r="F113">
            <v>9.2000000178813934E-2</v>
          </cell>
          <cell r="G113">
            <v>1.5861243009567261E-2</v>
          </cell>
          <cell r="H113">
            <v>0.70252496004104614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CPI_Pre"/>
      <sheetName val="PCPI_Post"/>
      <sheetName val="CCPI_Pre"/>
      <sheetName val="CCPI_Post"/>
      <sheetName val="Wages_Pre"/>
      <sheetName val="Wages_Post"/>
    </sheetNames>
    <sheetDataSet>
      <sheetData sheetId="0">
        <row r="1">
          <cell r="A1" t="str">
            <v>BASE CASE - CPI - PRE-CRISIS</v>
          </cell>
        </row>
        <row r="2">
          <cell r="A2" t="str">
            <v>R2_w</v>
          </cell>
          <cell r="B2" t="str">
            <v>N</v>
          </cell>
          <cell r="C2" t="str">
            <v>Chi2-global vars</v>
          </cell>
          <cell r="D2" t="str">
            <v>Chi2-prob</v>
          </cell>
        </row>
        <row r="3">
          <cell r="A3">
            <v>0.41364910583914338</v>
          </cell>
          <cell r="B3">
            <v>1404</v>
          </cell>
          <cell r="C3">
            <v>32.383504804873539</v>
          </cell>
          <cell r="D3">
            <v>5.0679209806835868E-11</v>
          </cell>
        </row>
        <row r="4">
          <cell r="C4" t="str">
            <v>Robust</v>
          </cell>
        </row>
        <row r="5">
          <cell r="A5" t="str">
            <v>PCPI_qA</v>
          </cell>
          <cell r="B5" t="str">
            <v>Coef.</v>
          </cell>
          <cell r="C5" t="str">
            <v>Std. Err.</v>
          </cell>
          <cell r="D5" t="str">
            <v>t</v>
          </cell>
          <cell r="E5" t="str">
            <v>P&gt;|t|</v>
          </cell>
        </row>
        <row r="6">
          <cell r="A6" t="str">
            <v>InfExp</v>
          </cell>
          <cell r="B6">
            <v>0.74064140000000001</v>
          </cell>
          <cell r="C6">
            <v>0.16275719999999999</v>
          </cell>
          <cell r="E6">
            <v>0</v>
          </cell>
        </row>
        <row r="7">
          <cell r="A7" t="str">
            <v>PCPI_4lag</v>
          </cell>
          <cell r="B7">
            <v>0.5885901</v>
          </cell>
          <cell r="C7">
            <v>6.7310900000000007E-2</v>
          </cell>
          <cell r="E7">
            <v>0</v>
          </cell>
        </row>
        <row r="8">
          <cell r="A8" t="str">
            <v>slack_1</v>
          </cell>
          <cell r="B8">
            <v>-0.1880085</v>
          </cell>
          <cell r="C8">
            <v>6.06463E-2</v>
          </cell>
          <cell r="E8">
            <v>4.0000000000000001E-3</v>
          </cell>
        </row>
        <row r="9">
          <cell r="A9" t="str">
            <v>RER_qo8q</v>
          </cell>
          <cell r="B9">
            <v>-2.72214E-2</v>
          </cell>
          <cell r="C9">
            <v>1.0544899999999999E-2</v>
          </cell>
          <cell r="E9">
            <v>1.4999999999999999E-2</v>
          </cell>
        </row>
        <row r="10">
          <cell r="A10" t="str">
            <v>W_Slack</v>
          </cell>
          <cell r="B10">
            <v>-0.40967540000000002</v>
          </cell>
          <cell r="C10">
            <v>9.1700500000000004E-2</v>
          </cell>
          <cell r="E10">
            <v>0</v>
          </cell>
        </row>
        <row r="11">
          <cell r="A11" t="str">
            <v>WOil_relPCPI</v>
          </cell>
          <cell r="B11">
            <v>3.0344900000000001E-2</v>
          </cell>
          <cell r="C11">
            <v>3.6533E-3</v>
          </cell>
          <cell r="E11">
            <v>0</v>
          </cell>
        </row>
        <row r="12">
          <cell r="A12" t="str">
            <v>WComXEn_relPCPI~g</v>
          </cell>
          <cell r="B12">
            <v>4.1733999999999999E-3</v>
          </cell>
          <cell r="C12">
            <v>1.3393199999999999E-2</v>
          </cell>
          <cell r="E12">
            <v>0.75800000000000001</v>
          </cell>
        </row>
        <row r="13">
          <cell r="A13" t="str">
            <v>GVC_PC_lag</v>
          </cell>
          <cell r="B13">
            <v>-0.25793070000000001</v>
          </cell>
          <cell r="C13">
            <v>6.8184099999999997E-2</v>
          </cell>
          <cell r="E13">
            <v>1E-3</v>
          </cell>
        </row>
        <row r="14">
          <cell r="A14" t="str">
            <v>_cons</v>
          </cell>
          <cell r="B14">
            <v>-0.93771610000000005</v>
          </cell>
          <cell r="C14">
            <v>0.32147160000000002</v>
          </cell>
          <cell r="E14">
            <v>7.0000000000000001E-3</v>
          </cell>
        </row>
        <row r="21">
          <cell r="A21" t="str">
            <v xml:space="preserve"> REPLACE SLACK WITH -UNGAP - CPI - PRE-CRISIS</v>
          </cell>
        </row>
        <row r="22">
          <cell r="A22" t="str">
            <v>R2_w</v>
          </cell>
        </row>
        <row r="23">
          <cell r="A23">
            <v>0.41644610529856152</v>
          </cell>
          <cell r="B23">
            <v>1360</v>
          </cell>
          <cell r="C23">
            <v>50.895246026206223</v>
          </cell>
          <cell r="D23">
            <v>3.422591018108802E-13</v>
          </cell>
        </row>
        <row r="24">
          <cell r="C24" t="str">
            <v>Robust</v>
          </cell>
        </row>
        <row r="25">
          <cell r="A25" t="str">
            <v>PCPI_qA</v>
          </cell>
          <cell r="B25" t="str">
            <v>Coef.</v>
          </cell>
          <cell r="C25" t="str">
            <v>Std. Err.</v>
          </cell>
          <cell r="D25" t="str">
            <v>t</v>
          </cell>
          <cell r="E25" t="str">
            <v>P&gt;|t|</v>
          </cell>
        </row>
        <row r="26">
          <cell r="A26" t="str">
            <v>InfExp</v>
          </cell>
          <cell r="B26">
            <v>0.79355509999999996</v>
          </cell>
          <cell r="C26">
            <v>0.1459637</v>
          </cell>
          <cell r="E26">
            <v>0</v>
          </cell>
        </row>
        <row r="27">
          <cell r="A27" t="str">
            <v>PCPI_4lag</v>
          </cell>
          <cell r="B27">
            <v>0.58251730000000002</v>
          </cell>
          <cell r="C27">
            <v>6.7907800000000004E-2</v>
          </cell>
          <cell r="E27">
            <v>0</v>
          </cell>
        </row>
        <row r="28">
          <cell r="A28" t="str">
            <v>negUnGap</v>
          </cell>
          <cell r="B28">
            <v>-0.14140330000000001</v>
          </cell>
          <cell r="C28">
            <v>8.0018599999999995E-2</v>
          </cell>
          <cell r="E28">
            <v>8.7999999999999995E-2</v>
          </cell>
        </row>
        <row r="29">
          <cell r="A29" t="str">
            <v>RER_qo8q</v>
          </cell>
          <cell r="B29">
            <v>-2.0968400000000002E-2</v>
          </cell>
          <cell r="C29">
            <v>1.16918E-2</v>
          </cell>
          <cell r="E29">
            <v>8.4000000000000005E-2</v>
          </cell>
        </row>
        <row r="30">
          <cell r="A30" t="str">
            <v>W_Slack</v>
          </cell>
          <cell r="B30">
            <v>-0.4812283</v>
          </cell>
          <cell r="C30">
            <v>0.10603079999999999</v>
          </cell>
          <cell r="E30">
            <v>0</v>
          </cell>
        </row>
        <row r="31">
          <cell r="A31" t="str">
            <v>WOil_relPCPI</v>
          </cell>
          <cell r="B31">
            <v>2.98309E-2</v>
          </cell>
          <cell r="C31">
            <v>3.9264E-3</v>
          </cell>
          <cell r="E31">
            <v>0</v>
          </cell>
        </row>
        <row r="32">
          <cell r="A32" t="str">
            <v>WComXEn_relPCPI~g</v>
          </cell>
          <cell r="B32">
            <v>-5.8179E-3</v>
          </cell>
          <cell r="C32">
            <v>1.0360299999999999E-2</v>
          </cell>
          <cell r="E32">
            <v>0.57899999999999996</v>
          </cell>
        </row>
        <row r="33">
          <cell r="A33" t="str">
            <v>GVC_PC_lag</v>
          </cell>
          <cell r="B33">
            <v>-0.28179110000000002</v>
          </cell>
          <cell r="C33">
            <v>6.71823E-2</v>
          </cell>
          <cell r="E33">
            <v>0</v>
          </cell>
        </row>
        <row r="34">
          <cell r="A34" t="str">
            <v>_cons</v>
          </cell>
          <cell r="B34">
            <v>-1.0246010000000001</v>
          </cell>
          <cell r="C34">
            <v>0.2996065</v>
          </cell>
          <cell r="E34">
            <v>2E-3</v>
          </cell>
        </row>
        <row r="41">
          <cell r="A41" t="str">
            <v xml:space="preserve"> REPLACE SLACK_1 WITH SLACK_2 - CPI - PRE-CRISIS</v>
          </cell>
        </row>
        <row r="42">
          <cell r="A42" t="str">
            <v>R2_w</v>
          </cell>
        </row>
        <row r="43">
          <cell r="A43">
            <v>0.33858870986822032</v>
          </cell>
          <cell r="B43">
            <v>1128</v>
          </cell>
          <cell r="C43">
            <v>31.640326120411299</v>
          </cell>
          <cell r="D43">
            <v>1.39492514717277E-9</v>
          </cell>
        </row>
        <row r="44">
          <cell r="C44" t="str">
            <v>Robust</v>
          </cell>
        </row>
        <row r="45">
          <cell r="A45" t="str">
            <v>PCPI_qA</v>
          </cell>
          <cell r="B45" t="str">
            <v>Coef.</v>
          </cell>
          <cell r="C45" t="str">
            <v>Std. Err.</v>
          </cell>
          <cell r="D45" t="str">
            <v>t</v>
          </cell>
          <cell r="E45" t="str">
            <v>P&gt;|t|</v>
          </cell>
        </row>
        <row r="46">
          <cell r="A46" t="str">
            <v>InfExp</v>
          </cell>
          <cell r="B46">
            <v>0.89861480000000005</v>
          </cell>
          <cell r="C46">
            <v>0.18346899999999999</v>
          </cell>
          <cell r="E46">
            <v>0</v>
          </cell>
        </row>
        <row r="47">
          <cell r="A47" t="str">
            <v>PCPI_4lag</v>
          </cell>
          <cell r="B47">
            <v>0.52028920000000001</v>
          </cell>
          <cell r="C47">
            <v>9.6956600000000004E-2</v>
          </cell>
          <cell r="E47">
            <v>0</v>
          </cell>
        </row>
        <row r="48">
          <cell r="A48" t="str">
            <v>slack_2</v>
          </cell>
          <cell r="B48">
            <v>-0.2037823</v>
          </cell>
          <cell r="C48">
            <v>8.0329999999999999E-2</v>
          </cell>
          <cell r="E48">
            <v>1.7999999999999999E-2</v>
          </cell>
        </row>
        <row r="49">
          <cell r="A49" t="str">
            <v>RER_qo8q</v>
          </cell>
          <cell r="B49">
            <v>-1.55722E-2</v>
          </cell>
          <cell r="C49">
            <v>1.05574E-2</v>
          </cell>
          <cell r="E49">
            <v>0.154</v>
          </cell>
        </row>
        <row r="50">
          <cell r="A50" t="str">
            <v>W_Slack</v>
          </cell>
          <cell r="B50">
            <v>-0.36948690000000001</v>
          </cell>
          <cell r="C50">
            <v>0.1093093</v>
          </cell>
          <cell r="E50">
            <v>3.0000000000000001E-3</v>
          </cell>
        </row>
        <row r="51">
          <cell r="A51" t="str">
            <v>WOil_relPCPI</v>
          </cell>
          <cell r="B51">
            <v>2.88577E-2</v>
          </cell>
          <cell r="C51">
            <v>3.5179E-3</v>
          </cell>
          <cell r="E51">
            <v>0</v>
          </cell>
        </row>
        <row r="52">
          <cell r="A52" t="str">
            <v>WComXEn_relPCPI~g</v>
          </cell>
          <cell r="B52">
            <v>-2.0202700000000001E-2</v>
          </cell>
          <cell r="C52">
            <v>8.3043000000000006E-3</v>
          </cell>
          <cell r="E52">
            <v>2.3E-2</v>
          </cell>
        </row>
        <row r="53">
          <cell r="A53" t="str">
            <v>GVC_PC_lag</v>
          </cell>
          <cell r="B53">
            <v>-0.18936600000000001</v>
          </cell>
          <cell r="C53">
            <v>6.8038199999999993E-2</v>
          </cell>
          <cell r="E53">
            <v>1.0999999999999999E-2</v>
          </cell>
        </row>
        <row r="54">
          <cell r="A54" t="str">
            <v>_cons</v>
          </cell>
          <cell r="B54">
            <v>-1.155049</v>
          </cell>
          <cell r="C54">
            <v>0.51651959999999997</v>
          </cell>
          <cell r="E54">
            <v>3.5000000000000003E-2</v>
          </cell>
        </row>
        <row r="61">
          <cell r="A61" t="str">
            <v xml:space="preserve"> REPLACE W_SLACK WITH W_Slack_IMF  - CPI - PRE-CRISIS</v>
          </cell>
        </row>
        <row r="62">
          <cell r="A62" t="str">
            <v>R2_w</v>
          </cell>
        </row>
        <row r="63">
          <cell r="A63">
            <v>0.41221219020510347</v>
          </cell>
          <cell r="B63">
            <v>1404</v>
          </cell>
          <cell r="C63">
            <v>34.557496552745398</v>
          </cell>
          <cell r="D63">
            <v>2.3009758105477402E-11</v>
          </cell>
        </row>
        <row r="64">
          <cell r="C64" t="str">
            <v>Robust</v>
          </cell>
        </row>
        <row r="65">
          <cell r="A65" t="str">
            <v>PCPI_qA</v>
          </cell>
          <cell r="B65" t="str">
            <v>Coef.</v>
          </cell>
          <cell r="C65" t="str">
            <v>Std. Err.</v>
          </cell>
          <cell r="D65" t="str">
            <v>t</v>
          </cell>
          <cell r="E65" t="str">
            <v>P&gt;|t|</v>
          </cell>
        </row>
        <row r="66">
          <cell r="A66" t="str">
            <v>InfExp</v>
          </cell>
          <cell r="B66">
            <v>0.72573520000000002</v>
          </cell>
          <cell r="C66">
            <v>0.16257540000000001</v>
          </cell>
          <cell r="E66">
            <v>0</v>
          </cell>
        </row>
        <row r="67">
          <cell r="A67" t="str">
            <v>PCPI_4lag</v>
          </cell>
          <cell r="B67">
            <v>0.58862619999999999</v>
          </cell>
          <cell r="C67">
            <v>6.7183300000000001E-2</v>
          </cell>
          <cell r="E67">
            <v>0</v>
          </cell>
        </row>
        <row r="68">
          <cell r="A68" t="str">
            <v>slack_1</v>
          </cell>
          <cell r="B68">
            <v>-0.1927219</v>
          </cell>
          <cell r="C68">
            <v>6.0247099999999998E-2</v>
          </cell>
          <cell r="E68">
            <v>3.0000000000000001E-3</v>
          </cell>
        </row>
        <row r="69">
          <cell r="A69" t="str">
            <v>RER_qo8q</v>
          </cell>
          <cell r="B69">
            <v>-2.73943E-2</v>
          </cell>
          <cell r="C69">
            <v>1.05767E-2</v>
          </cell>
          <cell r="E69">
            <v>1.4999999999999999E-2</v>
          </cell>
        </row>
        <row r="70">
          <cell r="A70" t="str">
            <v>W_Slack_IMF</v>
          </cell>
          <cell r="B70">
            <v>-0.31338129999999997</v>
          </cell>
          <cell r="C70">
            <v>6.7028500000000005E-2</v>
          </cell>
          <cell r="E70">
            <v>0</v>
          </cell>
        </row>
        <row r="71">
          <cell r="A71" t="str">
            <v>WOil_relPCPI</v>
          </cell>
          <cell r="B71">
            <v>3.0372400000000001E-2</v>
          </cell>
          <cell r="C71">
            <v>3.6583000000000002E-3</v>
          </cell>
          <cell r="E71">
            <v>0</v>
          </cell>
        </row>
        <row r="72">
          <cell r="A72" t="str">
            <v>WComXEn_relPCPI~g</v>
          </cell>
          <cell r="B72">
            <v>8.0540000000000004E-3</v>
          </cell>
          <cell r="C72">
            <v>1.35338E-2</v>
          </cell>
          <cell r="E72">
            <v>0.55600000000000005</v>
          </cell>
        </row>
        <row r="73">
          <cell r="A73" t="str">
            <v>GVC_PC_lag</v>
          </cell>
          <cell r="B73">
            <v>-0.2015594</v>
          </cell>
          <cell r="C73">
            <v>5.8307100000000001E-2</v>
          </cell>
          <cell r="E73">
            <v>2E-3</v>
          </cell>
        </row>
        <row r="74">
          <cell r="A74" t="str">
            <v>_cons</v>
          </cell>
          <cell r="B74">
            <v>-0.84078989999999998</v>
          </cell>
          <cell r="C74">
            <v>0.3227487</v>
          </cell>
          <cell r="E74">
            <v>1.4E-2</v>
          </cell>
        </row>
        <row r="81">
          <cell r="A81" t="str">
            <v xml:space="preserve"> REPLACE W_SLACK WITH W_Slack_OECD - CPI - PRE-CRISIS</v>
          </cell>
        </row>
        <row r="82">
          <cell r="A82" t="str">
            <v>R2_w</v>
          </cell>
        </row>
        <row r="83">
          <cell r="A83">
            <v>0.41147277134664262</v>
          </cell>
          <cell r="B83">
            <v>1404</v>
          </cell>
          <cell r="C83">
            <v>31.954511327229305</v>
          </cell>
          <cell r="D83">
            <v>5.9532441497605523E-11</v>
          </cell>
        </row>
        <row r="84">
          <cell r="C84" t="str">
            <v>Robust</v>
          </cell>
        </row>
        <row r="85">
          <cell r="A85" t="str">
            <v>PCPI_qA</v>
          </cell>
          <cell r="B85" t="str">
            <v>Coef.</v>
          </cell>
          <cell r="C85" t="str">
            <v>Std. Err.</v>
          </cell>
          <cell r="D85" t="str">
            <v>t</v>
          </cell>
          <cell r="E85" t="str">
            <v>P&gt;|t|</v>
          </cell>
        </row>
        <row r="86">
          <cell r="A86" t="str">
            <v>InfExp</v>
          </cell>
          <cell r="B86">
            <v>0.70845009999999997</v>
          </cell>
          <cell r="C86">
            <v>0.15848870000000001</v>
          </cell>
          <cell r="E86">
            <v>0</v>
          </cell>
        </row>
        <row r="87">
          <cell r="A87" t="str">
            <v>PCPI_4lag</v>
          </cell>
          <cell r="B87">
            <v>0.59493529999999994</v>
          </cell>
          <cell r="C87">
            <v>6.5984100000000004E-2</v>
          </cell>
          <cell r="E87">
            <v>0</v>
          </cell>
        </row>
        <row r="88">
          <cell r="A88" t="str">
            <v>slack_1</v>
          </cell>
          <cell r="B88">
            <v>-0.1976311</v>
          </cell>
          <cell r="C88">
            <v>5.8784999999999997E-2</v>
          </cell>
          <cell r="E88">
            <v>2E-3</v>
          </cell>
        </row>
        <row r="89">
          <cell r="A89" t="str">
            <v>RER_qo8q</v>
          </cell>
          <cell r="B89">
            <v>-2.8677999999999999E-2</v>
          </cell>
          <cell r="C89">
            <v>1.0279699999999999E-2</v>
          </cell>
          <cell r="E89">
            <v>8.9999999999999993E-3</v>
          </cell>
        </row>
        <row r="90">
          <cell r="A90" t="str">
            <v>W_Slack_OECD</v>
          </cell>
          <cell r="B90">
            <v>-0.27173049999999999</v>
          </cell>
          <cell r="C90">
            <v>5.8783099999999998E-2</v>
          </cell>
          <cell r="E90">
            <v>0</v>
          </cell>
        </row>
        <row r="91">
          <cell r="A91" t="str">
            <v>WOil_relPCPI</v>
          </cell>
          <cell r="B91">
            <v>3.04684E-2</v>
          </cell>
          <cell r="C91">
            <v>3.6430999999999998E-3</v>
          </cell>
          <cell r="E91">
            <v>0</v>
          </cell>
        </row>
        <row r="92">
          <cell r="A92" t="str">
            <v>WComXEn_relPCPI~g</v>
          </cell>
          <cell r="B92">
            <v>5.5763999999999996E-3</v>
          </cell>
          <cell r="C92">
            <v>1.3377E-2</v>
          </cell>
          <cell r="E92">
            <v>0.68</v>
          </cell>
        </row>
        <row r="93">
          <cell r="A93" t="str">
            <v>GVC_PC_lag</v>
          </cell>
          <cell r="B93">
            <v>-0.2293018</v>
          </cell>
          <cell r="C93">
            <v>6.3670699999999997E-2</v>
          </cell>
          <cell r="E93">
            <v>1E-3</v>
          </cell>
        </row>
        <row r="94">
          <cell r="A94" t="str">
            <v>_cons</v>
          </cell>
          <cell r="B94">
            <v>-0.84193609999999997</v>
          </cell>
          <cell r="C94">
            <v>0.31924140000000001</v>
          </cell>
          <cell r="E94">
            <v>1.2999999999999999E-2</v>
          </cell>
        </row>
        <row r="101">
          <cell r="A101" t="str">
            <v xml:space="preserve"> REPLACE GVC_1 WITH LN_GVC_INTERTR - CPI - PRE-CRISIS</v>
          </cell>
        </row>
        <row r="102">
          <cell r="A102" t="str">
            <v>R2_w</v>
          </cell>
        </row>
        <row r="103">
          <cell r="A103">
            <v>0.40827960725341028</v>
          </cell>
          <cell r="B103">
            <v>1404</v>
          </cell>
          <cell r="C103">
            <v>27.588568281685987</v>
          </cell>
          <cell r="D103">
            <v>3.4212488195816986E-10</v>
          </cell>
        </row>
        <row r="104">
          <cell r="C104" t="str">
            <v>Robust</v>
          </cell>
        </row>
        <row r="105">
          <cell r="A105" t="str">
            <v>PCPI_qA</v>
          </cell>
          <cell r="B105" t="str">
            <v>Coef.</v>
          </cell>
          <cell r="C105" t="str">
            <v>Std. Err.</v>
          </cell>
          <cell r="D105" t="str">
            <v>t</v>
          </cell>
          <cell r="E105" t="str">
            <v>P&gt;|t|</v>
          </cell>
        </row>
        <row r="106">
          <cell r="A106" t="str">
            <v>InfExp</v>
          </cell>
          <cell r="B106">
            <v>0.75327149999999998</v>
          </cell>
          <cell r="C106">
            <v>0.16147900000000001</v>
          </cell>
          <cell r="E106">
            <v>0</v>
          </cell>
        </row>
        <row r="107">
          <cell r="A107" t="str">
            <v>PCPI_4lag</v>
          </cell>
          <cell r="B107">
            <v>0.59023859999999995</v>
          </cell>
          <cell r="C107">
            <v>6.9577899999999998E-2</v>
          </cell>
          <cell r="E107">
            <v>0</v>
          </cell>
        </row>
        <row r="108">
          <cell r="A108" t="str">
            <v>slack_1</v>
          </cell>
          <cell r="B108">
            <v>-0.1900105</v>
          </cell>
          <cell r="C108">
            <v>5.9832400000000001E-2</v>
          </cell>
          <cell r="E108">
            <v>4.0000000000000001E-3</v>
          </cell>
        </row>
        <row r="109">
          <cell r="A109" t="str">
            <v>RER_qo8q</v>
          </cell>
          <cell r="B109">
            <v>-2.97299E-2</v>
          </cell>
          <cell r="C109">
            <v>1.0301599999999999E-2</v>
          </cell>
          <cell r="E109">
            <v>7.0000000000000001E-3</v>
          </cell>
        </row>
        <row r="110">
          <cell r="A110" t="str">
            <v>W_Slack</v>
          </cell>
          <cell r="B110">
            <v>-0.29387829999999998</v>
          </cell>
          <cell r="C110">
            <v>7.8496399999999994E-2</v>
          </cell>
          <cell r="E110">
            <v>1E-3</v>
          </cell>
        </row>
        <row r="111">
          <cell r="A111" t="str">
            <v>WOil_relPCPI</v>
          </cell>
          <cell r="B111">
            <v>3.1168600000000001E-2</v>
          </cell>
          <cell r="C111">
            <v>3.6549999999999998E-3</v>
          </cell>
          <cell r="E111">
            <v>0</v>
          </cell>
        </row>
        <row r="112">
          <cell r="A112" t="str">
            <v>WComXEn_relPCPI~g</v>
          </cell>
          <cell r="B112">
            <v>4.0651000000000003E-3</v>
          </cell>
          <cell r="C112">
            <v>1.37188E-2</v>
          </cell>
          <cell r="E112">
            <v>0.76900000000000002</v>
          </cell>
        </row>
        <row r="113">
          <cell r="A113" t="str">
            <v>GVC_InterTr_lag</v>
          </cell>
          <cell r="B113">
            <v>-2.0396610000000002</v>
          </cell>
          <cell r="C113">
            <v>0.82688779999999995</v>
          </cell>
          <cell r="E113">
            <v>0.02</v>
          </cell>
        </row>
        <row r="114">
          <cell r="A114" t="str">
            <v>_cons</v>
          </cell>
          <cell r="B114">
            <v>3.1238600000000001</v>
          </cell>
          <cell r="C114">
            <v>1.539185</v>
          </cell>
          <cell r="E114">
            <v>5.1999999999999998E-2</v>
          </cell>
        </row>
        <row r="121">
          <cell r="A121" t="str">
            <v>REPLACE GVC_1 WITH GR IN CHINA EXPORTS - CPI - PRE-CRISIS</v>
          </cell>
        </row>
        <row r="122">
          <cell r="A122" t="str">
            <v>R2_w</v>
          </cell>
        </row>
        <row r="123">
          <cell r="A123">
            <v>0.40583673595741687</v>
          </cell>
          <cell r="B123">
            <v>1404</v>
          </cell>
          <cell r="C123">
            <v>29.982390651178306</v>
          </cell>
          <cell r="D123">
            <v>6.3030054082047064E-10</v>
          </cell>
        </row>
        <row r="124">
          <cell r="C124" t="str">
            <v>Robust</v>
          </cell>
        </row>
        <row r="125">
          <cell r="A125" t="str">
            <v>PCPI_qA</v>
          </cell>
          <cell r="B125" t="str">
            <v>Coef.</v>
          </cell>
          <cell r="C125" t="str">
            <v>Std. Err.</v>
          </cell>
          <cell r="D125" t="str">
            <v>t</v>
          </cell>
          <cell r="E125" t="str">
            <v>P&gt;|t|</v>
          </cell>
        </row>
        <row r="126">
          <cell r="A126" t="str">
            <v>InfExp</v>
          </cell>
          <cell r="B126">
            <v>0.80035920000000005</v>
          </cell>
          <cell r="C126">
            <v>0.165987</v>
          </cell>
          <cell r="E126">
            <v>0</v>
          </cell>
        </row>
        <row r="127">
          <cell r="A127" t="str">
            <v>PCPI_4lag</v>
          </cell>
          <cell r="B127">
            <v>0.59384150000000002</v>
          </cell>
          <cell r="C127">
            <v>7.5205800000000003E-2</v>
          </cell>
          <cell r="E127">
            <v>0</v>
          </cell>
        </row>
        <row r="128">
          <cell r="A128" t="str">
            <v>slack_1</v>
          </cell>
          <cell r="B128">
            <v>-0.19129850000000001</v>
          </cell>
          <cell r="C128">
            <v>5.9046899999999999E-2</v>
          </cell>
          <cell r="E128">
            <v>3.0000000000000001E-3</v>
          </cell>
        </row>
        <row r="129">
          <cell r="A129" t="str">
            <v>RER_qo8q</v>
          </cell>
          <cell r="B129">
            <v>-3.4297399999999999E-2</v>
          </cell>
          <cell r="C129">
            <v>1.12236E-2</v>
          </cell>
          <cell r="E129">
            <v>5.0000000000000001E-3</v>
          </cell>
        </row>
        <row r="130">
          <cell r="A130" t="str">
            <v>W_Slack</v>
          </cell>
          <cell r="B130">
            <v>-0.17399609999999999</v>
          </cell>
          <cell r="C130">
            <v>0.11605840000000001</v>
          </cell>
          <cell r="E130">
            <v>0.14499999999999999</v>
          </cell>
        </row>
        <row r="131">
          <cell r="A131" t="str">
            <v>WOil_relPCPI</v>
          </cell>
          <cell r="B131">
            <v>3.1489400000000001E-2</v>
          </cell>
          <cell r="C131">
            <v>3.6370999999999999E-3</v>
          </cell>
          <cell r="E131">
            <v>0</v>
          </cell>
        </row>
        <row r="132">
          <cell r="A132" t="str">
            <v>WComXEn_relPCPI~g</v>
          </cell>
          <cell r="B132">
            <v>-3.9541999999999997E-3</v>
          </cell>
          <cell r="C132">
            <v>1.19211E-2</v>
          </cell>
          <cell r="E132">
            <v>0.74299999999999999</v>
          </cell>
        </row>
        <row r="133">
          <cell r="A133" t="str">
            <v>ExpChina4Q</v>
          </cell>
          <cell r="B133">
            <v>-2.3100000000000001E-14</v>
          </cell>
          <cell r="C133">
            <v>3.8299999999999998E-14</v>
          </cell>
          <cell r="E133">
            <v>0.55100000000000005</v>
          </cell>
        </row>
        <row r="134">
          <cell r="A134" t="str">
            <v>_cons</v>
          </cell>
          <cell r="B134">
            <v>-0.72080659999999996</v>
          </cell>
          <cell r="C134">
            <v>0.31704379999999999</v>
          </cell>
          <cell r="E134">
            <v>3.1E-2</v>
          </cell>
        </row>
        <row r="141">
          <cell r="A141" t="str">
            <v>INTERACT DOMESTIC SLACK WITH TRADE OPENNESS - CPI - PRE-CRISIS</v>
          </cell>
        </row>
        <row r="142">
          <cell r="A142" t="str">
            <v>R2_w</v>
          </cell>
        </row>
        <row r="143">
          <cell r="A143">
            <v>0.36419782931524414</v>
          </cell>
          <cell r="B143">
            <v>1350</v>
          </cell>
          <cell r="C143">
            <v>37.257421201927812</v>
          </cell>
          <cell r="D143">
            <v>1.5584034023772607E-11</v>
          </cell>
        </row>
        <row r="144">
          <cell r="C144" t="str">
            <v>Robust</v>
          </cell>
        </row>
        <row r="145">
          <cell r="A145" t="str">
            <v>PCPI_qA</v>
          </cell>
          <cell r="B145" t="str">
            <v>Coef.</v>
          </cell>
          <cell r="C145" t="str">
            <v>Std. Err.</v>
          </cell>
          <cell r="D145" t="str">
            <v>t</v>
          </cell>
          <cell r="E145" t="str">
            <v>P&gt;|t|</v>
          </cell>
        </row>
        <row r="146">
          <cell r="A146" t="str">
            <v>InfExp</v>
          </cell>
          <cell r="B146">
            <v>0.6932796</v>
          </cell>
          <cell r="C146">
            <v>0.2070582</v>
          </cell>
          <cell r="E146">
            <v>2E-3</v>
          </cell>
        </row>
        <row r="147">
          <cell r="A147" t="str">
            <v>PCPI_4lag</v>
          </cell>
          <cell r="B147">
            <v>0.5621486</v>
          </cell>
          <cell r="C147">
            <v>8.1032599999999996E-2</v>
          </cell>
          <cell r="E147">
            <v>0</v>
          </cell>
        </row>
        <row r="148">
          <cell r="A148" t="str">
            <v>slack_Tradesh</v>
          </cell>
          <cell r="B148">
            <v>-0.1946165</v>
          </cell>
          <cell r="C148">
            <v>7.2056200000000001E-2</v>
          </cell>
          <cell r="E148">
            <v>1.2E-2</v>
          </cell>
        </row>
        <row r="149">
          <cell r="A149" t="str">
            <v>RER_qo8q</v>
          </cell>
          <cell r="B149">
            <v>-2.8336199999999999E-2</v>
          </cell>
          <cell r="C149">
            <v>1.0127300000000001E-2</v>
          </cell>
          <cell r="E149">
            <v>8.9999999999999993E-3</v>
          </cell>
        </row>
        <row r="150">
          <cell r="A150" t="str">
            <v>W_Slack</v>
          </cell>
          <cell r="B150">
            <v>-0.43483640000000001</v>
          </cell>
          <cell r="C150">
            <v>8.8635099999999994E-2</v>
          </cell>
          <cell r="E150">
            <v>0</v>
          </cell>
        </row>
        <row r="151">
          <cell r="A151" t="str">
            <v>WOil_relPCPI</v>
          </cell>
          <cell r="B151">
            <v>3.08907E-2</v>
          </cell>
          <cell r="C151">
            <v>3.8048000000000001E-3</v>
          </cell>
          <cell r="E151">
            <v>0</v>
          </cell>
        </row>
        <row r="152">
          <cell r="A152" t="str">
            <v>WComXEn_relPCPI~g</v>
          </cell>
          <cell r="B152">
            <v>2.0422999999999999E-3</v>
          </cell>
          <cell r="C152">
            <v>1.34082E-2</v>
          </cell>
          <cell r="E152">
            <v>0.88</v>
          </cell>
        </row>
        <row r="153">
          <cell r="A153" t="str">
            <v>GVC_PC_lag</v>
          </cell>
          <cell r="B153">
            <v>-0.25311070000000002</v>
          </cell>
          <cell r="C153">
            <v>7.1620100000000006E-2</v>
          </cell>
          <cell r="E153">
            <v>1E-3</v>
          </cell>
        </row>
        <row r="154">
          <cell r="A154" t="str">
            <v>_cons</v>
          </cell>
          <cell r="B154">
            <v>-0.77468820000000005</v>
          </cell>
          <cell r="C154">
            <v>0.3440706</v>
          </cell>
          <cell r="E154">
            <v>3.2000000000000001E-2</v>
          </cell>
        </row>
        <row r="161">
          <cell r="A161" t="str">
            <v xml:space="preserve"> INTERACT DOMESTIC SLACK WITH GVC MEASURE- CPI - PRE-CRISIS</v>
          </cell>
        </row>
        <row r="162">
          <cell r="A162" t="str">
            <v>R2_w</v>
          </cell>
        </row>
        <row r="163">
          <cell r="A163">
            <v>0.40358035105506096</v>
          </cell>
          <cell r="B163">
            <v>1404</v>
          </cell>
          <cell r="C163">
            <v>38.518570266649832</v>
          </cell>
          <cell r="D163">
            <v>6.0436364568835707E-12</v>
          </cell>
        </row>
        <row r="164">
          <cell r="C164" t="str">
            <v>Robust</v>
          </cell>
        </row>
        <row r="165">
          <cell r="A165" t="str">
            <v>PCPI_qA</v>
          </cell>
          <cell r="B165" t="str">
            <v>Coef.</v>
          </cell>
          <cell r="C165" t="str">
            <v>Std. Err.</v>
          </cell>
          <cell r="D165" t="str">
            <v>t</v>
          </cell>
          <cell r="E165" t="str">
            <v>P&gt;|t|</v>
          </cell>
        </row>
        <row r="166">
          <cell r="A166" t="str">
            <v>InfExp</v>
          </cell>
          <cell r="B166">
            <v>0.7270607</v>
          </cell>
          <cell r="C166">
            <v>0.16737299999999999</v>
          </cell>
          <cell r="E166">
            <v>0</v>
          </cell>
        </row>
        <row r="167">
          <cell r="A167" t="str">
            <v>PCPI_4lag</v>
          </cell>
          <cell r="B167">
            <v>0.62377110000000002</v>
          </cell>
          <cell r="C167">
            <v>7.4969300000000003E-2</v>
          </cell>
          <cell r="E167">
            <v>0</v>
          </cell>
        </row>
        <row r="168">
          <cell r="A168" t="str">
            <v>slack_GVC</v>
          </cell>
          <cell r="B168">
            <v>2.4955999999999999E-2</v>
          </cell>
          <cell r="C168">
            <v>2.5081900000000001E-2</v>
          </cell>
          <cell r="E168">
            <v>0.32800000000000001</v>
          </cell>
        </row>
        <row r="169">
          <cell r="A169" t="str">
            <v>RER_qo8q</v>
          </cell>
          <cell r="B169">
            <v>-1.96186E-2</v>
          </cell>
          <cell r="C169">
            <v>8.9288000000000006E-3</v>
          </cell>
          <cell r="E169">
            <v>3.5999999999999997E-2</v>
          </cell>
        </row>
        <row r="170">
          <cell r="A170" t="str">
            <v>W_Slack</v>
          </cell>
          <cell r="B170">
            <v>-0.54444789999999998</v>
          </cell>
          <cell r="C170">
            <v>8.0222699999999994E-2</v>
          </cell>
          <cell r="E170">
            <v>0</v>
          </cell>
        </row>
        <row r="171">
          <cell r="A171" t="str">
            <v>WOil_relPCPI</v>
          </cell>
          <cell r="B171">
            <v>3.0386E-2</v>
          </cell>
          <cell r="C171">
            <v>3.8438999999999999E-3</v>
          </cell>
          <cell r="E171">
            <v>0</v>
          </cell>
        </row>
        <row r="172">
          <cell r="A172" t="str">
            <v>WComXEn_relPCPI~g</v>
          </cell>
          <cell r="B172">
            <v>2.4424999999999998E-3</v>
          </cell>
          <cell r="C172">
            <v>1.36093E-2</v>
          </cell>
          <cell r="E172">
            <v>0.85899999999999999</v>
          </cell>
        </row>
        <row r="173">
          <cell r="A173" t="str">
            <v>GVC_PC_lag</v>
          </cell>
          <cell r="B173">
            <v>-0.2599861</v>
          </cell>
          <cell r="C173">
            <v>6.8959800000000002E-2</v>
          </cell>
          <cell r="E173">
            <v>1E-3</v>
          </cell>
        </row>
        <row r="174">
          <cell r="A174" t="str">
            <v>_cons</v>
          </cell>
          <cell r="B174">
            <v>-0.99663599999999997</v>
          </cell>
          <cell r="C174">
            <v>0.29673080000000002</v>
          </cell>
          <cell r="E174">
            <v>2E-3</v>
          </cell>
        </row>
        <row r="181">
          <cell r="A181" t="str">
            <v xml:space="preserve"> EXCLUDE 2008 FROM LAST DECADE  - CPI - PRE-CRISIS</v>
          </cell>
        </row>
        <row r="182">
          <cell r="A182" t="str">
            <v>R2_w</v>
          </cell>
        </row>
        <row r="183">
          <cell r="A183">
            <v>0.41364910583914338</v>
          </cell>
          <cell r="B183">
            <v>1404</v>
          </cell>
          <cell r="C183">
            <v>32.383504804873539</v>
          </cell>
          <cell r="D183">
            <v>5.0679209806835868E-11</v>
          </cell>
        </row>
        <row r="184">
          <cell r="C184" t="str">
            <v>Robust</v>
          </cell>
        </row>
        <row r="185">
          <cell r="A185" t="str">
            <v>PCPI_qA</v>
          </cell>
          <cell r="B185" t="str">
            <v>Coef.</v>
          </cell>
          <cell r="C185" t="str">
            <v>Std. Err.</v>
          </cell>
          <cell r="D185" t="str">
            <v>t</v>
          </cell>
          <cell r="E185" t="str">
            <v>P&gt;|t|</v>
          </cell>
        </row>
        <row r="186">
          <cell r="A186" t="str">
            <v>InfExp</v>
          </cell>
          <cell r="B186">
            <v>0.74064140000000001</v>
          </cell>
          <cell r="C186">
            <v>0.16275719999999999</v>
          </cell>
          <cell r="E186">
            <v>0</v>
          </cell>
        </row>
        <row r="187">
          <cell r="A187" t="str">
            <v>PCPI_4lag</v>
          </cell>
          <cell r="B187">
            <v>0.5885901</v>
          </cell>
          <cell r="C187">
            <v>6.7310900000000007E-2</v>
          </cell>
          <cell r="E187">
            <v>0</v>
          </cell>
        </row>
        <row r="188">
          <cell r="A188" t="str">
            <v>slack_1</v>
          </cell>
          <cell r="B188">
            <v>-0.1880085</v>
          </cell>
          <cell r="C188">
            <v>6.06463E-2</v>
          </cell>
          <cell r="E188">
            <v>4.0000000000000001E-3</v>
          </cell>
        </row>
        <row r="189">
          <cell r="A189" t="str">
            <v>RER_qo8q</v>
          </cell>
          <cell r="B189">
            <v>-2.72214E-2</v>
          </cell>
          <cell r="C189">
            <v>1.0544899999999999E-2</v>
          </cell>
          <cell r="E189">
            <v>1.4999999999999999E-2</v>
          </cell>
        </row>
        <row r="190">
          <cell r="A190" t="str">
            <v>W_Slack</v>
          </cell>
          <cell r="B190">
            <v>-0.40967540000000002</v>
          </cell>
          <cell r="C190">
            <v>9.1700500000000004E-2</v>
          </cell>
          <cell r="E190">
            <v>0</v>
          </cell>
        </row>
        <row r="191">
          <cell r="A191" t="str">
            <v>WOil_relPCPI</v>
          </cell>
          <cell r="B191">
            <v>3.0344900000000001E-2</v>
          </cell>
          <cell r="C191">
            <v>3.6533E-3</v>
          </cell>
          <cell r="E191">
            <v>0</v>
          </cell>
        </row>
        <row r="192">
          <cell r="A192" t="str">
            <v>WComXEn_relPCPI~g</v>
          </cell>
          <cell r="B192">
            <v>4.1733999999999999E-3</v>
          </cell>
          <cell r="C192">
            <v>1.3393199999999999E-2</v>
          </cell>
          <cell r="E192">
            <v>0.75800000000000001</v>
          </cell>
        </row>
        <row r="193">
          <cell r="A193" t="str">
            <v>GVC_PC_lag</v>
          </cell>
          <cell r="B193">
            <v>-0.25793070000000001</v>
          </cell>
          <cell r="C193">
            <v>6.8184099999999997E-2</v>
          </cell>
          <cell r="E193">
            <v>1E-3</v>
          </cell>
        </row>
        <row r="194">
          <cell r="A194" t="str">
            <v>_cons</v>
          </cell>
          <cell r="B194">
            <v>-0.93771610000000005</v>
          </cell>
          <cell r="C194">
            <v>0.32147160000000002</v>
          </cell>
          <cell r="E194">
            <v>7.0000000000000001E-3</v>
          </cell>
        </row>
        <row r="201">
          <cell r="A201" t="str">
            <v xml:space="preserve"> EXCLUDE 2008&amp; 2009 FROM LAST DECADE - CPI - PRE-CRISIS</v>
          </cell>
        </row>
        <row r="202">
          <cell r="A202" t="str">
            <v>R2_w</v>
          </cell>
        </row>
        <row r="203">
          <cell r="A203">
            <v>0.41364910583914338</v>
          </cell>
          <cell r="B203">
            <v>1404</v>
          </cell>
          <cell r="C203">
            <v>32.383504804873539</v>
          </cell>
          <cell r="D203">
            <v>5.0679209806835868E-11</v>
          </cell>
        </row>
        <row r="204">
          <cell r="C204" t="str">
            <v>Robust</v>
          </cell>
        </row>
        <row r="205">
          <cell r="A205" t="str">
            <v>PCPI_qA</v>
          </cell>
          <cell r="B205" t="str">
            <v>Coef.</v>
          </cell>
          <cell r="C205" t="str">
            <v>Std. Err.</v>
          </cell>
          <cell r="D205" t="str">
            <v>t</v>
          </cell>
          <cell r="E205" t="str">
            <v>P&gt;|t|</v>
          </cell>
        </row>
        <row r="206">
          <cell r="A206" t="str">
            <v>InfExp</v>
          </cell>
          <cell r="B206">
            <v>0.74064140000000001</v>
          </cell>
          <cell r="C206">
            <v>0.16275719999999999</v>
          </cell>
          <cell r="E206">
            <v>0</v>
          </cell>
        </row>
        <row r="207">
          <cell r="A207" t="str">
            <v>PCPI_4lag</v>
          </cell>
          <cell r="B207">
            <v>0.5885901</v>
          </cell>
          <cell r="C207">
            <v>6.7310900000000007E-2</v>
          </cell>
          <cell r="E207">
            <v>0</v>
          </cell>
        </row>
        <row r="208">
          <cell r="A208" t="str">
            <v>slack_1</v>
          </cell>
          <cell r="B208">
            <v>-0.1880085</v>
          </cell>
          <cell r="C208">
            <v>6.06463E-2</v>
          </cell>
          <cell r="E208">
            <v>4.0000000000000001E-3</v>
          </cell>
        </row>
        <row r="209">
          <cell r="A209" t="str">
            <v>RER_qo8q</v>
          </cell>
          <cell r="B209">
            <v>-2.72214E-2</v>
          </cell>
          <cell r="C209">
            <v>1.0544899999999999E-2</v>
          </cell>
          <cell r="E209">
            <v>1.4999999999999999E-2</v>
          </cell>
        </row>
        <row r="210">
          <cell r="A210" t="str">
            <v>W_Slack</v>
          </cell>
          <cell r="B210">
            <v>-0.40967540000000002</v>
          </cell>
          <cell r="C210">
            <v>9.1700500000000004E-2</v>
          </cell>
          <cell r="E210">
            <v>0</v>
          </cell>
        </row>
        <row r="211">
          <cell r="A211" t="str">
            <v>WOil_relPCPI</v>
          </cell>
          <cell r="B211">
            <v>3.0344900000000001E-2</v>
          </cell>
          <cell r="C211">
            <v>3.6533E-3</v>
          </cell>
          <cell r="E211">
            <v>0</v>
          </cell>
        </row>
        <row r="212">
          <cell r="A212" t="str">
            <v>WComXEn_relPCPI~g</v>
          </cell>
          <cell r="B212">
            <v>4.1733999999999999E-3</v>
          </cell>
          <cell r="C212">
            <v>1.3393199999999999E-2</v>
          </cell>
          <cell r="E212">
            <v>0.75800000000000001</v>
          </cell>
        </row>
        <row r="213">
          <cell r="A213" t="str">
            <v>GVC_PC_lag</v>
          </cell>
          <cell r="B213">
            <v>-0.25793070000000001</v>
          </cell>
          <cell r="C213">
            <v>6.8184099999999997E-2</v>
          </cell>
          <cell r="E213">
            <v>1E-3</v>
          </cell>
        </row>
        <row r="214">
          <cell r="A214" t="str">
            <v>_cons</v>
          </cell>
          <cell r="B214">
            <v>-0.93771610000000005</v>
          </cell>
          <cell r="C214">
            <v>0.32147160000000002</v>
          </cell>
          <cell r="E214">
            <v>7.0000000000000001E-3</v>
          </cell>
        </row>
        <row r="221">
          <cell r="A221" t="str">
            <v xml:space="preserve"> JUST AES - CPI - PRE-CRISIS</v>
          </cell>
        </row>
        <row r="222">
          <cell r="A222" t="str">
            <v>R2_w</v>
          </cell>
        </row>
        <row r="223">
          <cell r="A223">
            <v>0.27521228252763097</v>
          </cell>
          <cell r="B223">
            <v>1263</v>
          </cell>
          <cell r="C223">
            <v>30.581059535307531</v>
          </cell>
          <cell r="D223">
            <v>4.1981189841931757E-10</v>
          </cell>
        </row>
        <row r="224">
          <cell r="C224" t="str">
            <v>Robust</v>
          </cell>
        </row>
        <row r="225">
          <cell r="A225" t="str">
            <v>PCPI_qA</v>
          </cell>
          <cell r="B225" t="str">
            <v>Coef.</v>
          </cell>
          <cell r="C225" t="str">
            <v>Std. Err.</v>
          </cell>
          <cell r="D225" t="str">
            <v>t</v>
          </cell>
          <cell r="E225" t="str">
            <v>P&gt;|t|</v>
          </cell>
        </row>
        <row r="226">
          <cell r="A226" t="str">
            <v>InfExp</v>
          </cell>
          <cell r="B226">
            <v>0.63996839999999999</v>
          </cell>
          <cell r="C226">
            <v>0.2072175</v>
          </cell>
          <cell r="E226">
            <v>5.0000000000000001E-3</v>
          </cell>
        </row>
        <row r="227">
          <cell r="A227" t="str">
            <v>PCPI_4lag</v>
          </cell>
          <cell r="B227">
            <v>0.4527796</v>
          </cell>
          <cell r="C227">
            <v>5.5286500000000002E-2</v>
          </cell>
          <cell r="E227">
            <v>0</v>
          </cell>
        </row>
        <row r="228">
          <cell r="A228" t="str">
            <v>slack_1</v>
          </cell>
          <cell r="B228">
            <v>-0.21009990000000001</v>
          </cell>
          <cell r="C228">
            <v>6.7883399999999997E-2</v>
          </cell>
          <cell r="E228">
            <v>5.0000000000000001E-3</v>
          </cell>
        </row>
        <row r="229">
          <cell r="A229" t="str">
            <v>RER_qo8q</v>
          </cell>
          <cell r="B229">
            <v>-2.2431599999999999E-2</v>
          </cell>
          <cell r="C229">
            <v>1.0244100000000001E-2</v>
          </cell>
          <cell r="E229">
            <v>3.7999999999999999E-2</v>
          </cell>
        </row>
        <row r="230">
          <cell r="A230" t="str">
            <v>W_Slack</v>
          </cell>
          <cell r="B230">
            <v>-0.40375610000000001</v>
          </cell>
          <cell r="C230">
            <v>9.1135999999999995E-2</v>
          </cell>
          <cell r="E230">
            <v>0</v>
          </cell>
        </row>
        <row r="231">
          <cell r="A231" t="str">
            <v>WOil_relPCPI</v>
          </cell>
          <cell r="B231">
            <v>2.92053E-2</v>
          </cell>
          <cell r="C231">
            <v>3.3595999999999999E-3</v>
          </cell>
          <cell r="E231">
            <v>0</v>
          </cell>
        </row>
        <row r="232">
          <cell r="A232" t="str">
            <v>WComXEn_relPCPI~g</v>
          </cell>
          <cell r="B232">
            <v>-3.1798999999999998E-3</v>
          </cell>
          <cell r="C232">
            <v>1.32748E-2</v>
          </cell>
          <cell r="E232">
            <v>0.81299999999999994</v>
          </cell>
        </row>
        <row r="233">
          <cell r="A233" t="str">
            <v>GVC_PC_lag</v>
          </cell>
          <cell r="B233">
            <v>-0.19735539999999999</v>
          </cell>
          <cell r="C233">
            <v>7.1795300000000006E-2</v>
          </cell>
          <cell r="E233">
            <v>1.0999999999999999E-2</v>
          </cell>
        </row>
        <row r="234">
          <cell r="A234" t="str">
            <v>_cons</v>
          </cell>
          <cell r="B234">
            <v>-0.42543170000000002</v>
          </cell>
          <cell r="C234">
            <v>0.37156509999999998</v>
          </cell>
          <cell r="E234">
            <v>0.26300000000000001</v>
          </cell>
        </row>
        <row r="241">
          <cell r="A241" t="str">
            <v>JUST EMS- - CPI - PRE-CRISIS</v>
          </cell>
        </row>
        <row r="242">
          <cell r="A242" t="str">
            <v>R2_w</v>
          </cell>
        </row>
        <row r="243">
          <cell r="A243">
            <v>0.751261293993019</v>
          </cell>
          <cell r="B243">
            <v>141</v>
          </cell>
          <cell r="C243">
            <v>9.2363014616385684</v>
          </cell>
          <cell r="D243">
            <v>9.7691534754773213E-2</v>
          </cell>
        </row>
        <row r="244">
          <cell r="C244" t="str">
            <v>Robust</v>
          </cell>
        </row>
        <row r="245">
          <cell r="A245" t="str">
            <v>PCPI_qA</v>
          </cell>
          <cell r="B245" t="str">
            <v>Coef.</v>
          </cell>
          <cell r="C245" t="str">
            <v>Std. Err.</v>
          </cell>
          <cell r="D245" t="str">
            <v>t</v>
          </cell>
          <cell r="E245" t="str">
            <v>P&gt;|t|</v>
          </cell>
        </row>
        <row r="246">
          <cell r="A246" t="str">
            <v>InfExp</v>
          </cell>
          <cell r="B246">
            <v>1.2575259999999999</v>
          </cell>
          <cell r="C246">
            <v>0.13991219999999999</v>
          </cell>
          <cell r="E246">
            <v>1.2E-2</v>
          </cell>
        </row>
        <row r="247">
          <cell r="A247" t="str">
            <v>PCPI_4lag</v>
          </cell>
          <cell r="B247">
            <v>0.49389379999999999</v>
          </cell>
          <cell r="C247">
            <v>0.1138169</v>
          </cell>
          <cell r="E247">
            <v>4.9000000000000002E-2</v>
          </cell>
        </row>
        <row r="248">
          <cell r="A248" t="str">
            <v>slack_1</v>
          </cell>
          <cell r="B248">
            <v>-0.52593579999999995</v>
          </cell>
          <cell r="C248">
            <v>0.1628513</v>
          </cell>
          <cell r="E248">
            <v>8.4000000000000005E-2</v>
          </cell>
        </row>
        <row r="249">
          <cell r="A249" t="str">
            <v>RER_qo8q</v>
          </cell>
          <cell r="B249">
            <v>-5.2957200000000003E-2</v>
          </cell>
          <cell r="C249">
            <v>4.1831E-2</v>
          </cell>
          <cell r="E249">
            <v>0.33300000000000002</v>
          </cell>
        </row>
        <row r="250">
          <cell r="A250" t="str">
            <v>W_Slack</v>
          </cell>
          <cell r="B250">
            <v>-0.15076110000000001</v>
          </cell>
          <cell r="C250">
            <v>0.70386090000000001</v>
          </cell>
          <cell r="E250">
            <v>0.85</v>
          </cell>
        </row>
        <row r="251">
          <cell r="A251" t="str">
            <v>WOil_relPCPI</v>
          </cell>
          <cell r="B251">
            <v>2.0330999999999998E-2</v>
          </cell>
          <cell r="C251">
            <v>2.03985E-2</v>
          </cell>
          <cell r="E251">
            <v>0.42399999999999999</v>
          </cell>
        </row>
        <row r="252">
          <cell r="A252" t="str">
            <v>WComXEn_relPCPI~g</v>
          </cell>
          <cell r="B252">
            <v>6.6543900000000003E-2</v>
          </cell>
          <cell r="C252">
            <v>1.5413100000000001E-2</v>
          </cell>
          <cell r="E252">
            <v>0.05</v>
          </cell>
        </row>
        <row r="253">
          <cell r="A253" t="str">
            <v>GVC_PC_lag</v>
          </cell>
          <cell r="B253">
            <v>-0.87560329999999997</v>
          </cell>
          <cell r="C253">
            <v>0.55773729999999999</v>
          </cell>
          <cell r="E253">
            <v>0.25700000000000001</v>
          </cell>
        </row>
        <row r="254">
          <cell r="A254" t="str">
            <v>_cons</v>
          </cell>
          <cell r="B254">
            <v>-1.2104280000000001</v>
          </cell>
          <cell r="C254">
            <v>0.70490870000000005</v>
          </cell>
          <cell r="E254">
            <v>0.22800000000000001</v>
          </cell>
        </row>
        <row r="261">
          <cell r="A261" t="str">
            <v xml:space="preserve"> SPLINE MEASURE FOR SLACK - CPI - PRE-CRISIS</v>
          </cell>
        </row>
        <row r="262">
          <cell r="A262" t="str">
            <v>R2_w</v>
          </cell>
        </row>
        <row r="263">
          <cell r="A263">
            <v>0.41365093590552582</v>
          </cell>
          <cell r="B263">
            <v>1404</v>
          </cell>
          <cell r="C263">
            <v>32.187472392787775</v>
          </cell>
          <cell r="D263">
            <v>5.4536364170537489E-11</v>
          </cell>
        </row>
        <row r="264">
          <cell r="C264" t="str">
            <v>Robust</v>
          </cell>
        </row>
        <row r="265">
          <cell r="A265" t="str">
            <v>PCPI_qA</v>
          </cell>
          <cell r="B265" t="str">
            <v>Coef.</v>
          </cell>
          <cell r="C265" t="str">
            <v>Std. Err.</v>
          </cell>
          <cell r="D265" t="str">
            <v>t</v>
          </cell>
          <cell r="E265" t="str">
            <v>P&gt;|t|</v>
          </cell>
        </row>
        <row r="266">
          <cell r="A266" t="str">
            <v>InfExp</v>
          </cell>
          <cell r="B266">
            <v>0.74098240000000004</v>
          </cell>
          <cell r="C266">
            <v>0.1649274</v>
          </cell>
          <cell r="E266">
            <v>0</v>
          </cell>
        </row>
        <row r="267">
          <cell r="A267" t="str">
            <v>PCPI_4lag</v>
          </cell>
          <cell r="B267">
            <v>0.58867290000000005</v>
          </cell>
          <cell r="C267">
            <v>6.6592499999999999E-2</v>
          </cell>
          <cell r="E267">
            <v>0</v>
          </cell>
        </row>
        <row r="268">
          <cell r="A268" t="str">
            <v>slack_1</v>
          </cell>
          <cell r="B268">
            <v>-0.18454029999999999</v>
          </cell>
          <cell r="C268">
            <v>0.1064083</v>
          </cell>
          <cell r="E268">
            <v>9.2999999999999999E-2</v>
          </cell>
        </row>
        <row r="269">
          <cell r="A269" t="str">
            <v>RER_qo8q</v>
          </cell>
          <cell r="B269">
            <v>-2.7205699999999999E-2</v>
          </cell>
          <cell r="C269">
            <v>1.0640999999999999E-2</v>
          </cell>
          <cell r="E269">
            <v>1.6E-2</v>
          </cell>
        </row>
        <row r="270">
          <cell r="A270" t="str">
            <v>W_Slack</v>
          </cell>
          <cell r="B270">
            <v>-0.40943740000000001</v>
          </cell>
          <cell r="C270">
            <v>8.974E-2</v>
          </cell>
          <cell r="E270">
            <v>0</v>
          </cell>
        </row>
        <row r="271">
          <cell r="A271" t="str">
            <v>WOil_relPCPI</v>
          </cell>
          <cell r="B271">
            <v>3.03545E-2</v>
          </cell>
          <cell r="C271">
            <v>3.5546000000000002E-3</v>
          </cell>
          <cell r="E271">
            <v>0</v>
          </cell>
        </row>
        <row r="272">
          <cell r="A272" t="str">
            <v>WComXEn_relPCPI~g</v>
          </cell>
          <cell r="B272">
            <v>4.1438999999999998E-3</v>
          </cell>
          <cell r="C272">
            <v>1.33299E-2</v>
          </cell>
          <cell r="E272">
            <v>0.75800000000000001</v>
          </cell>
        </row>
        <row r="273">
          <cell r="A273" t="str">
            <v>GVC_PC_lag</v>
          </cell>
          <cell r="B273">
            <v>-0.2581233</v>
          </cell>
          <cell r="C273">
            <v>6.9035200000000005E-2</v>
          </cell>
          <cell r="E273">
            <v>1E-3</v>
          </cell>
        </row>
        <row r="274">
          <cell r="A274" t="str">
            <v>spline_slack</v>
          </cell>
          <cell r="B274">
            <v>-7.5557000000000003E-3</v>
          </cell>
          <cell r="C274">
            <v>0.15587670000000001</v>
          </cell>
          <cell r="E274">
            <v>0.96199999999999997</v>
          </cell>
        </row>
        <row r="275">
          <cell r="A275" t="str">
            <v>_cons</v>
          </cell>
          <cell r="B275">
            <v>-0.94418089999999999</v>
          </cell>
          <cell r="C275">
            <v>0.35546640000000002</v>
          </cell>
          <cell r="E275">
            <v>1.2999999999999999E-2</v>
          </cell>
        </row>
        <row r="281">
          <cell r="A281" t="str">
            <v xml:space="preserve"> ADD SLACK SQUARED &amp; CUBED TO CAPTURE NONLINEARITIES - CPI - PRE-CRISIS</v>
          </cell>
        </row>
        <row r="282">
          <cell r="A282" t="str">
            <v>R2_w</v>
          </cell>
        </row>
        <row r="283">
          <cell r="A283">
            <v>0.41525004777079511</v>
          </cell>
          <cell r="B283">
            <v>1404</v>
          </cell>
          <cell r="C283">
            <v>30.630565477241657</v>
          </cell>
          <cell r="D283">
            <v>9.8983428944071423E-11</v>
          </cell>
        </row>
        <row r="284">
          <cell r="C284" t="str">
            <v>Robust</v>
          </cell>
        </row>
        <row r="285">
          <cell r="A285" t="str">
            <v>PCPI_qA</v>
          </cell>
          <cell r="B285" t="str">
            <v>Coef.</v>
          </cell>
          <cell r="C285" t="str">
            <v>Std. Err.</v>
          </cell>
          <cell r="D285" t="str">
            <v>t</v>
          </cell>
          <cell r="E285" t="str">
            <v>P&gt;|t|</v>
          </cell>
        </row>
        <row r="286">
          <cell r="A286" t="str">
            <v>InfExp</v>
          </cell>
          <cell r="B286">
            <v>0.73029860000000002</v>
          </cell>
          <cell r="C286">
            <v>0.1663848</v>
          </cell>
          <cell r="E286">
            <v>0</v>
          </cell>
        </row>
        <row r="287">
          <cell r="A287" t="str">
            <v>PCPI_4lag</v>
          </cell>
          <cell r="B287">
            <v>0.58420419999999995</v>
          </cell>
          <cell r="C287">
            <v>6.4198900000000003E-2</v>
          </cell>
          <cell r="E287">
            <v>0</v>
          </cell>
        </row>
        <row r="288">
          <cell r="A288" t="str">
            <v>slack_1</v>
          </cell>
          <cell r="B288">
            <v>-5.2734200000000002E-2</v>
          </cell>
          <cell r="C288">
            <v>0.10439470000000001</v>
          </cell>
          <cell r="E288">
            <v>0.61699999999999999</v>
          </cell>
        </row>
        <row r="289">
          <cell r="A289" t="str">
            <v>RER_qo8q</v>
          </cell>
          <cell r="B289">
            <v>-2.7313199999999999E-2</v>
          </cell>
          <cell r="C289">
            <v>1.07738E-2</v>
          </cell>
          <cell r="E289">
            <v>1.7000000000000001E-2</v>
          </cell>
        </row>
        <row r="290">
          <cell r="A290" t="str">
            <v>W_Slack</v>
          </cell>
          <cell r="B290">
            <v>-0.38220140000000002</v>
          </cell>
          <cell r="C290">
            <v>9.8459599999999994E-2</v>
          </cell>
          <cell r="E290">
            <v>1E-3</v>
          </cell>
        </row>
        <row r="291">
          <cell r="A291" t="str">
            <v>WOil_relPCPI</v>
          </cell>
          <cell r="B291">
            <v>3.0216400000000001E-2</v>
          </cell>
          <cell r="C291">
            <v>3.5339999999999998E-3</v>
          </cell>
          <cell r="E291">
            <v>0</v>
          </cell>
        </row>
        <row r="292">
          <cell r="A292" t="str">
            <v>WComXEn_relPCPI~g</v>
          </cell>
          <cell r="B292">
            <v>5.0905000000000004E-3</v>
          </cell>
          <cell r="C292">
            <v>1.3547999999999999E-2</v>
          </cell>
          <cell r="E292">
            <v>0.71</v>
          </cell>
        </row>
        <row r="293">
          <cell r="A293" t="str">
            <v>GVC_PC_lag</v>
          </cell>
          <cell r="B293">
            <v>-0.24673709999999999</v>
          </cell>
          <cell r="C293">
            <v>7.1624300000000002E-2</v>
          </cell>
          <cell r="E293">
            <v>2E-3</v>
          </cell>
        </row>
        <row r="294">
          <cell r="A294" t="str">
            <v>slack_sq</v>
          </cell>
          <cell r="B294">
            <v>1.9666800000000002E-2</v>
          </cell>
          <cell r="C294">
            <v>2.7964599999999999E-2</v>
          </cell>
          <cell r="E294">
            <v>0.48699999999999999</v>
          </cell>
        </row>
        <row r="295">
          <cell r="A295" t="str">
            <v>slack_cu</v>
          </cell>
          <cell r="B295">
            <v>-2.7353300000000001E-2</v>
          </cell>
          <cell r="C295">
            <v>2.25069E-2</v>
          </cell>
          <cell r="E295">
            <v>0.23400000000000001</v>
          </cell>
        </row>
        <row r="296">
          <cell r="A296" t="str">
            <v>_cons</v>
          </cell>
          <cell r="B296">
            <v>-0.88054270000000001</v>
          </cell>
          <cell r="C296">
            <v>0.36391279999999998</v>
          </cell>
          <cell r="E296">
            <v>2.1999999999999999E-2</v>
          </cell>
        </row>
        <row r="301">
          <cell r="A301" t="str">
            <v xml:space="preserve"> PIECEWISE QUADRATIC FOR SLACK - CPI - PRE-CRISIS</v>
          </cell>
        </row>
        <row r="302">
          <cell r="A302" t="str">
            <v>R2_w</v>
          </cell>
        </row>
        <row r="303">
          <cell r="A303">
            <v>0.41371931482507884</v>
          </cell>
          <cell r="B303">
            <v>1404</v>
          </cell>
          <cell r="C303">
            <v>30.659265971922839</v>
          </cell>
          <cell r="D303">
            <v>9.7879799160713253E-11</v>
          </cell>
        </row>
        <row r="304">
          <cell r="C304" t="str">
            <v>Robust</v>
          </cell>
        </row>
        <row r="305">
          <cell r="A305" t="str">
            <v>PCPI_qA</v>
          </cell>
          <cell r="B305" t="str">
            <v>Coef.</v>
          </cell>
          <cell r="C305" t="str">
            <v>Std. Err.</v>
          </cell>
          <cell r="D305" t="str">
            <v>t</v>
          </cell>
          <cell r="E305" t="str">
            <v>P&gt;|t|</v>
          </cell>
        </row>
        <row r="306">
          <cell r="A306" t="str">
            <v>InfExp</v>
          </cell>
          <cell r="B306">
            <v>0.74353000000000002</v>
          </cell>
          <cell r="C306">
            <v>0.16260859999999999</v>
          </cell>
          <cell r="E306">
            <v>0</v>
          </cell>
        </row>
        <row r="307">
          <cell r="A307" t="str">
            <v>PCPI_4lag</v>
          </cell>
          <cell r="B307">
            <v>0.58854819999999997</v>
          </cell>
          <cell r="C307">
            <v>6.7518999999999996E-2</v>
          </cell>
          <cell r="E307">
            <v>0</v>
          </cell>
        </row>
        <row r="308">
          <cell r="A308" t="str">
            <v>slack_1</v>
          </cell>
          <cell r="B308">
            <v>-0.1726693</v>
          </cell>
          <cell r="C308">
            <v>8.1341300000000005E-2</v>
          </cell>
          <cell r="E308">
            <v>4.2000000000000003E-2</v>
          </cell>
        </row>
        <row r="309">
          <cell r="A309" t="str">
            <v>RER_qo8q</v>
          </cell>
          <cell r="B309">
            <v>-2.71191E-2</v>
          </cell>
          <cell r="C309">
            <v>1.06458E-2</v>
          </cell>
          <cell r="E309">
            <v>1.6E-2</v>
          </cell>
        </row>
        <row r="310">
          <cell r="A310" t="str">
            <v>W_Slack</v>
          </cell>
          <cell r="B310">
            <v>-0.40568789999999999</v>
          </cell>
          <cell r="C310">
            <v>8.77444E-2</v>
          </cell>
          <cell r="E310">
            <v>0</v>
          </cell>
        </row>
        <row r="311">
          <cell r="A311" t="str">
            <v>WOil_relPCPI</v>
          </cell>
          <cell r="B311">
            <v>3.0413900000000001E-2</v>
          </cell>
          <cell r="C311">
            <v>3.5918999999999999E-3</v>
          </cell>
          <cell r="E311">
            <v>0</v>
          </cell>
        </row>
        <row r="312">
          <cell r="A312" t="str">
            <v>WComXEn_relPCPI~g</v>
          </cell>
          <cell r="B312">
            <v>4.1403000000000004E-3</v>
          </cell>
          <cell r="C312">
            <v>1.33302E-2</v>
          </cell>
          <cell r="E312">
            <v>0.75800000000000001</v>
          </cell>
        </row>
        <row r="313">
          <cell r="A313" t="str">
            <v>GVC_PC_lag</v>
          </cell>
          <cell r="B313">
            <v>-0.25813259999999999</v>
          </cell>
          <cell r="C313">
            <v>6.8823999999999996E-2</v>
          </cell>
          <cell r="E313">
            <v>1E-3</v>
          </cell>
        </row>
        <row r="314">
          <cell r="A314" t="str">
            <v>slack_piecewise</v>
          </cell>
          <cell r="B314">
            <v>1.7803900000000001E-2</v>
          </cell>
          <cell r="C314">
            <v>5.34238E-2</v>
          </cell>
          <cell r="E314">
            <v>0.74099999999999999</v>
          </cell>
        </row>
        <row r="315">
          <cell r="A315" t="str">
            <v>_cons</v>
          </cell>
          <cell r="B315">
            <v>-0.96401740000000002</v>
          </cell>
          <cell r="C315">
            <v>0.31510440000000001</v>
          </cell>
          <cell r="E315">
            <v>5.0000000000000001E-3</v>
          </cell>
        </row>
        <row r="321">
          <cell r="A321" t="str">
            <v xml:space="preserve"> COMMODITIES &amp;OIL COMBINED - CPI - PRE-CRISIS</v>
          </cell>
        </row>
        <row r="322">
          <cell r="A322" t="str">
            <v>R2_w</v>
          </cell>
        </row>
        <row r="323">
          <cell r="A323">
            <v>0.38472935370651318</v>
          </cell>
          <cell r="B323">
            <v>1404</v>
          </cell>
          <cell r="C323">
            <v>15.467861269005144</v>
          </cell>
          <cell r="D323">
            <v>6.9808118441954799E-7</v>
          </cell>
        </row>
        <row r="324">
          <cell r="C324" t="str">
            <v>Robust</v>
          </cell>
        </row>
        <row r="325">
          <cell r="A325" t="str">
            <v>PCPI_qA</v>
          </cell>
          <cell r="B325" t="str">
            <v>Coef.</v>
          </cell>
          <cell r="C325" t="str">
            <v>Std. Err.</v>
          </cell>
          <cell r="D325" t="str">
            <v>t</v>
          </cell>
          <cell r="E325" t="str">
            <v>P&gt;|t|</v>
          </cell>
        </row>
        <row r="326">
          <cell r="A326" t="str">
            <v>InfExp</v>
          </cell>
          <cell r="B326">
            <v>0.7475271</v>
          </cell>
          <cell r="C326">
            <v>0.1746713</v>
          </cell>
          <cell r="E326">
            <v>0</v>
          </cell>
        </row>
        <row r="327">
          <cell r="A327" t="str">
            <v>PCPI_4lag</v>
          </cell>
          <cell r="B327">
            <v>0.561778</v>
          </cell>
          <cell r="C327">
            <v>6.7081299999999996E-2</v>
          </cell>
          <cell r="E327">
            <v>0</v>
          </cell>
        </row>
        <row r="328">
          <cell r="A328" t="str">
            <v>slack_1</v>
          </cell>
          <cell r="B328">
            <v>-0.19290679999999999</v>
          </cell>
          <cell r="C328">
            <v>6.49449E-2</v>
          </cell>
          <cell r="E328">
            <v>6.0000000000000001E-3</v>
          </cell>
        </row>
        <row r="329">
          <cell r="A329" t="str">
            <v>RER_qo8q</v>
          </cell>
          <cell r="B329">
            <v>-2.2719400000000001E-2</v>
          </cell>
          <cell r="C329">
            <v>1.1117200000000001E-2</v>
          </cell>
          <cell r="E329">
            <v>0.05</v>
          </cell>
        </row>
        <row r="330">
          <cell r="A330" t="str">
            <v>W_Slack</v>
          </cell>
          <cell r="B330">
            <v>-0.44718479999999999</v>
          </cell>
          <cell r="C330">
            <v>9.8190600000000003E-2</v>
          </cell>
          <cell r="E330">
            <v>0</v>
          </cell>
        </row>
        <row r="331">
          <cell r="A331" t="str">
            <v>WComm_relPCPI_lag</v>
          </cell>
          <cell r="B331">
            <v>2.6192099999999999E-2</v>
          </cell>
          <cell r="C331">
            <v>6.6401000000000003E-3</v>
          </cell>
          <cell r="E331">
            <v>0</v>
          </cell>
        </row>
        <row r="332">
          <cell r="A332" t="str">
            <v>GVC_PC_lag</v>
          </cell>
          <cell r="B332">
            <v>-0.2930721</v>
          </cell>
          <cell r="C332">
            <v>6.5069600000000005E-2</v>
          </cell>
          <cell r="E332">
            <v>0</v>
          </cell>
        </row>
        <row r="333">
          <cell r="A333" t="str">
            <v>_cons</v>
          </cell>
          <cell r="B333">
            <v>-0.85633349999999997</v>
          </cell>
          <cell r="C333">
            <v>0.35396559999999999</v>
          </cell>
          <cell r="E333">
            <v>2.1999999999999999E-2</v>
          </cell>
        </row>
        <row r="341">
          <cell r="A341" t="str">
            <v>ADD RESTRICTION INFLATION COEFFS =1 - CPI - PRE-CRISIS</v>
          </cell>
        </row>
        <row r="342">
          <cell r="A342" t="str">
            <v>R2_w</v>
          </cell>
        </row>
        <row r="343">
          <cell r="A343">
            <v>0.33737688187564452</v>
          </cell>
          <cell r="B343">
            <v>1404</v>
          </cell>
          <cell r="C343">
            <v>28.887589694359356</v>
          </cell>
          <cell r="D343">
            <v>1.9885765161555697E-10</v>
          </cell>
        </row>
        <row r="344">
          <cell r="C344" t="str">
            <v>Robust</v>
          </cell>
        </row>
        <row r="345">
          <cell r="A345" t="str">
            <v>ch_inf_PCPI</v>
          </cell>
          <cell r="B345" t="str">
            <v>Coef.</v>
          </cell>
          <cell r="C345" t="str">
            <v>Std. Err.</v>
          </cell>
          <cell r="D345" t="str">
            <v>t</v>
          </cell>
          <cell r="E345" t="str">
            <v>P&gt;|t|</v>
          </cell>
        </row>
        <row r="346">
          <cell r="A346" t="str">
            <v>infexp_trans_PCPI</v>
          </cell>
          <cell r="B346">
            <v>0.68159069999999999</v>
          </cell>
          <cell r="C346">
            <v>5.4878499999999997E-2</v>
          </cell>
          <cell r="E346">
            <v>0</v>
          </cell>
        </row>
        <row r="347">
          <cell r="A347" t="str">
            <v>PCPI_4lag</v>
          </cell>
          <cell r="B347">
            <v>0.29388760000000003</v>
          </cell>
          <cell r="C347">
            <v>6.8077899999999997E-2</v>
          </cell>
          <cell r="E347">
            <v>0</v>
          </cell>
        </row>
        <row r="348">
          <cell r="A348" t="str">
            <v>slack_1</v>
          </cell>
          <cell r="B348">
            <v>-0.16419729999999999</v>
          </cell>
          <cell r="C348">
            <v>5.2479600000000001E-2</v>
          </cell>
          <cell r="E348">
            <v>4.0000000000000001E-3</v>
          </cell>
        </row>
        <row r="349">
          <cell r="A349" t="str">
            <v>RER_qo8q</v>
          </cell>
          <cell r="B349">
            <v>-1.9124200000000001E-2</v>
          </cell>
          <cell r="C349">
            <v>7.9758999999999993E-3</v>
          </cell>
          <cell r="E349">
            <v>2.3E-2</v>
          </cell>
        </row>
        <row r="350">
          <cell r="A350" t="str">
            <v>W_Slack</v>
          </cell>
          <cell r="B350">
            <v>-0.39055060000000003</v>
          </cell>
          <cell r="C350">
            <v>8.1207199999999993E-2</v>
          </cell>
          <cell r="E350">
            <v>0</v>
          </cell>
        </row>
        <row r="351">
          <cell r="A351" t="str">
            <v>WOil_relPCPI</v>
          </cell>
          <cell r="B351">
            <v>3.0512500000000001E-2</v>
          </cell>
          <cell r="C351">
            <v>3.3725999999999999E-3</v>
          </cell>
          <cell r="E351">
            <v>0</v>
          </cell>
        </row>
        <row r="352">
          <cell r="A352" t="str">
            <v>WComXEn_relPCPI~g</v>
          </cell>
          <cell r="B352">
            <v>3.0560000000000001E-3</v>
          </cell>
          <cell r="C352">
            <v>1.4404399999999999E-2</v>
          </cell>
          <cell r="E352">
            <v>0.83299999999999996</v>
          </cell>
        </row>
        <row r="353">
          <cell r="A353" t="str">
            <v>GVC_PC_lag</v>
          </cell>
          <cell r="B353">
            <v>-0.25382660000000001</v>
          </cell>
          <cell r="C353">
            <v>6.2389800000000002E-2</v>
          </cell>
          <cell r="E353">
            <v>0</v>
          </cell>
        </row>
        <row r="354">
          <cell r="A354" t="str">
            <v>_cons</v>
          </cell>
          <cell r="B354">
            <v>-0.8626355</v>
          </cell>
          <cell r="C354">
            <v>0.19734840000000001</v>
          </cell>
          <cell r="E354">
            <v>0</v>
          </cell>
        </row>
        <row r="361">
          <cell r="A361" t="str">
            <v xml:space="preserve"> EXCLUDE INFLATION EXPECTATIONS- CPI - PRE-CRISIS</v>
          </cell>
        </row>
        <row r="362">
          <cell r="A362" t="str">
            <v>R2_w</v>
          </cell>
        </row>
        <row r="363">
          <cell r="A363">
            <v>0.39734089753983115</v>
          </cell>
          <cell r="B363">
            <v>1404</v>
          </cell>
          <cell r="C363">
            <v>22.752020729435678</v>
          </cell>
          <cell r="D363">
            <v>3.1467214475262673E-9</v>
          </cell>
        </row>
        <row r="364">
          <cell r="C364" t="str">
            <v>Robust</v>
          </cell>
        </row>
        <row r="365">
          <cell r="A365" t="str">
            <v>PCPI_qA</v>
          </cell>
          <cell r="B365" t="str">
            <v>Coef.</v>
          </cell>
          <cell r="C365" t="str">
            <v>Std. Err.</v>
          </cell>
          <cell r="D365" t="str">
            <v>t</v>
          </cell>
          <cell r="E365" t="str">
            <v>P&gt;|t|</v>
          </cell>
        </row>
        <row r="366">
          <cell r="A366" t="str">
            <v>PCPI_4lag</v>
          </cell>
          <cell r="B366">
            <v>0.69733750000000005</v>
          </cell>
          <cell r="C366">
            <v>5.8333799999999998E-2</v>
          </cell>
          <cell r="E366">
            <v>0</v>
          </cell>
        </row>
        <row r="367">
          <cell r="A367" t="str">
            <v>slack_1</v>
          </cell>
          <cell r="B367">
            <v>-0.18195420000000001</v>
          </cell>
          <cell r="C367">
            <v>6.5984100000000004E-2</v>
          </cell>
          <cell r="E367">
            <v>0.01</v>
          </cell>
        </row>
        <row r="368">
          <cell r="A368" t="str">
            <v>RER_qo8q</v>
          </cell>
          <cell r="B368">
            <v>-2.34504E-2</v>
          </cell>
          <cell r="C368">
            <v>9.6746999999999996E-3</v>
          </cell>
          <cell r="E368">
            <v>2.1999999999999999E-2</v>
          </cell>
        </row>
        <row r="369">
          <cell r="A369" t="str">
            <v>W_Slack</v>
          </cell>
          <cell r="B369">
            <v>-0.35823919999999998</v>
          </cell>
          <cell r="C369">
            <v>9.1752899999999998E-2</v>
          </cell>
          <cell r="E369">
            <v>1E-3</v>
          </cell>
        </row>
        <row r="370">
          <cell r="A370" t="str">
            <v>WOil_relPCPI</v>
          </cell>
          <cell r="B370">
            <v>3.0065700000000001E-2</v>
          </cell>
          <cell r="C370">
            <v>3.6169000000000001E-3</v>
          </cell>
          <cell r="E370">
            <v>0</v>
          </cell>
        </row>
        <row r="371">
          <cell r="A371" t="str">
            <v>WComXEn_relPCPI~g</v>
          </cell>
          <cell r="B371">
            <v>3.5915999999999999E-3</v>
          </cell>
          <cell r="C371">
            <v>1.34758E-2</v>
          </cell>
          <cell r="E371">
            <v>0.79200000000000004</v>
          </cell>
        </row>
        <row r="372">
          <cell r="A372" t="str">
            <v>GVC_PC_lag</v>
          </cell>
          <cell r="B372">
            <v>-0.29483599999999999</v>
          </cell>
          <cell r="C372">
            <v>6.9382700000000005E-2</v>
          </cell>
          <cell r="E372">
            <v>0</v>
          </cell>
        </row>
        <row r="373">
          <cell r="A373" t="str">
            <v>_cons</v>
          </cell>
          <cell r="B373">
            <v>0.43001919999999999</v>
          </cell>
          <cell r="C373">
            <v>0.1799345</v>
          </cell>
          <cell r="E373">
            <v>2.4E-2</v>
          </cell>
        </row>
        <row r="381">
          <cell r="A381" t="str">
            <v>OIL &amp; COMM RELATIVE TO 1Y (NOT 1Q) - CPI - PRE-CRISIS</v>
          </cell>
        </row>
        <row r="382">
          <cell r="A382" t="str">
            <v>R2_w</v>
          </cell>
        </row>
        <row r="383">
          <cell r="A383">
            <v>0.40714831738848689</v>
          </cell>
          <cell r="B383">
            <v>1404</v>
          </cell>
          <cell r="C383">
            <v>21.796323621925346</v>
          </cell>
          <cell r="D383">
            <v>5.0925867209600167E-9</v>
          </cell>
        </row>
        <row r="384">
          <cell r="C384" t="str">
            <v>Robust</v>
          </cell>
        </row>
        <row r="385">
          <cell r="A385" t="str">
            <v>PCPI_qA</v>
          </cell>
          <cell r="B385" t="str">
            <v>Coef.</v>
          </cell>
          <cell r="C385" t="str">
            <v>Std. Err.</v>
          </cell>
          <cell r="D385" t="str">
            <v>t</v>
          </cell>
          <cell r="E385" t="str">
            <v>P&gt;|t|</v>
          </cell>
        </row>
        <row r="386">
          <cell r="A386" t="str">
            <v>InfExp</v>
          </cell>
          <cell r="B386">
            <v>0.7702734</v>
          </cell>
          <cell r="C386">
            <v>0.1659359</v>
          </cell>
          <cell r="E386">
            <v>0</v>
          </cell>
        </row>
        <row r="387">
          <cell r="A387" t="str">
            <v>PCPI_4lag</v>
          </cell>
          <cell r="B387">
            <v>0.57298269999999996</v>
          </cell>
          <cell r="C387">
            <v>6.6913600000000004E-2</v>
          </cell>
          <cell r="E387">
            <v>0</v>
          </cell>
        </row>
        <row r="388">
          <cell r="A388" t="str">
            <v>slack_1</v>
          </cell>
          <cell r="B388">
            <v>-0.20006280000000001</v>
          </cell>
          <cell r="C388">
            <v>6.1032799999999998E-2</v>
          </cell>
          <cell r="E388">
            <v>3.0000000000000001E-3</v>
          </cell>
        </row>
        <row r="389">
          <cell r="A389" t="str">
            <v>RER_qo8q</v>
          </cell>
          <cell r="B389">
            <v>-2.77863E-2</v>
          </cell>
          <cell r="C389">
            <v>1.04846E-2</v>
          </cell>
          <cell r="E389">
            <v>1.2999999999999999E-2</v>
          </cell>
        </row>
        <row r="390">
          <cell r="A390" t="str">
            <v>W_Slack</v>
          </cell>
          <cell r="B390">
            <v>-0.34984579999999998</v>
          </cell>
          <cell r="C390">
            <v>9.5685400000000004E-2</v>
          </cell>
          <cell r="E390">
            <v>1E-3</v>
          </cell>
        </row>
        <row r="391">
          <cell r="A391" t="str">
            <v>WOil_qoA</v>
          </cell>
          <cell r="B391">
            <v>9.3953000000000005E-3</v>
          </cell>
          <cell r="C391">
            <v>1.6907999999999999E-3</v>
          </cell>
          <cell r="E391">
            <v>0</v>
          </cell>
        </row>
        <row r="392">
          <cell r="A392" t="str">
            <v>WComXEn_qoA</v>
          </cell>
          <cell r="B392">
            <v>1.9263800000000001E-2</v>
          </cell>
          <cell r="C392">
            <v>7.4555999999999997E-3</v>
          </cell>
          <cell r="E392">
            <v>1.4999999999999999E-2</v>
          </cell>
        </row>
        <row r="393">
          <cell r="A393" t="str">
            <v>GVC_PC_lag</v>
          </cell>
          <cell r="B393">
            <v>-0.29639149999999997</v>
          </cell>
          <cell r="C393">
            <v>7.2709599999999999E-2</v>
          </cell>
          <cell r="E393">
            <v>0</v>
          </cell>
        </row>
        <row r="394">
          <cell r="A394" t="str">
            <v>_cons</v>
          </cell>
          <cell r="B394">
            <v>-1.0659320000000001</v>
          </cell>
          <cell r="C394">
            <v>0.33071980000000001</v>
          </cell>
          <cell r="E394">
            <v>3.0000000000000001E-3</v>
          </cell>
        </row>
        <row r="401">
          <cell r="A401" t="str">
            <v>RANDOM EFFECTS -- CPI INFLATION, PRE-CRISIS</v>
          </cell>
        </row>
        <row r="402">
          <cell r="A402" t="str">
            <v>R2_o</v>
          </cell>
        </row>
        <row r="403">
          <cell r="A403">
            <v>0.64190591922901052</v>
          </cell>
          <cell r="B403">
            <v>1404</v>
          </cell>
          <cell r="C403">
            <v>154.72714786861036</v>
          </cell>
          <cell r="D403">
            <v>1.3151894058569657E-31</v>
          </cell>
        </row>
        <row r="404">
          <cell r="C404" t="str">
            <v>Robust</v>
          </cell>
        </row>
        <row r="405">
          <cell r="A405" t="str">
            <v>PCPI_qA</v>
          </cell>
          <cell r="B405" t="str">
            <v>Coef.</v>
          </cell>
          <cell r="C405" t="str">
            <v>Std. Err.</v>
          </cell>
          <cell r="D405" t="str">
            <v>z</v>
          </cell>
          <cell r="E405" t="str">
            <v>P&gt;|z|</v>
          </cell>
        </row>
        <row r="406">
          <cell r="A406" t="str">
            <v>InfExp</v>
          </cell>
          <cell r="B406">
            <v>0.69272560000000005</v>
          </cell>
          <cell r="C406">
            <v>8.4056000000000006E-2</v>
          </cell>
          <cell r="E406">
            <v>0</v>
          </cell>
        </row>
        <row r="407">
          <cell r="A407" t="str">
            <v>PCPI_4lag</v>
          </cell>
          <cell r="B407">
            <v>0.70885030000000004</v>
          </cell>
          <cell r="C407">
            <v>4.1462800000000001E-2</v>
          </cell>
          <cell r="E407">
            <v>0</v>
          </cell>
        </row>
        <row r="408">
          <cell r="A408" t="str">
            <v>slack_1</v>
          </cell>
          <cell r="B408">
            <v>-0.1026275</v>
          </cell>
          <cell r="C408">
            <v>3.6159299999999998E-2</v>
          </cell>
          <cell r="E408">
            <v>5.0000000000000001E-3</v>
          </cell>
        </row>
        <row r="409">
          <cell r="A409" t="str">
            <v>RER_qo8q</v>
          </cell>
          <cell r="B409">
            <v>-1.99662E-2</v>
          </cell>
          <cell r="C409">
            <v>9.3133999999999995E-3</v>
          </cell>
          <cell r="E409">
            <v>3.2000000000000001E-2</v>
          </cell>
        </row>
        <row r="410">
          <cell r="A410" t="str">
            <v>W_Slack</v>
          </cell>
          <cell r="B410">
            <v>-0.46861530000000001</v>
          </cell>
          <cell r="C410">
            <v>8.26572E-2</v>
          </cell>
          <cell r="E410">
            <v>0</v>
          </cell>
        </row>
        <row r="411">
          <cell r="A411" t="str">
            <v>WOil_relPCPI</v>
          </cell>
          <cell r="B411">
            <v>3.1564399999999999E-2</v>
          </cell>
          <cell r="C411">
            <v>3.6148E-3</v>
          </cell>
          <cell r="E411">
            <v>0</v>
          </cell>
        </row>
        <row r="412">
          <cell r="A412" t="str">
            <v>WComXEn_relPCPI~g</v>
          </cell>
          <cell r="B412">
            <v>4.8225999999999998E-3</v>
          </cell>
          <cell r="C412">
            <v>1.43135E-2</v>
          </cell>
          <cell r="E412">
            <v>0.73599999999999999</v>
          </cell>
        </row>
        <row r="413">
          <cell r="A413" t="str">
            <v>GVC_PC_lag</v>
          </cell>
          <cell r="B413">
            <v>-0.2392012</v>
          </cell>
          <cell r="C413">
            <v>5.9180700000000003E-2</v>
          </cell>
          <cell r="E413">
            <v>0</v>
          </cell>
        </row>
        <row r="414">
          <cell r="A414" t="str">
            <v>_cons</v>
          </cell>
          <cell r="B414">
            <v>-1.177832</v>
          </cell>
          <cell r="C414">
            <v>0.1464299</v>
          </cell>
          <cell r="E414">
            <v>0</v>
          </cell>
        </row>
        <row r="421">
          <cell r="A421" t="str">
            <v xml:space="preserve"> RER LAGGED 4Q (NOT 8Q)- CPI - PRE-CRISIS</v>
          </cell>
        </row>
        <row r="422">
          <cell r="A422" t="str">
            <v>R2_w</v>
          </cell>
        </row>
        <row r="423">
          <cell r="A423">
            <v>0.41551017675543023</v>
          </cell>
          <cell r="B423">
            <v>1404</v>
          </cell>
          <cell r="C423">
            <v>35.325956126373654</v>
          </cell>
          <cell r="D423">
            <v>1.7579980194004618E-11</v>
          </cell>
        </row>
        <row r="424">
          <cell r="C424" t="str">
            <v>Robust</v>
          </cell>
        </row>
        <row r="425">
          <cell r="A425" t="str">
            <v>PCPI_qA</v>
          </cell>
          <cell r="B425" t="str">
            <v>Coef.</v>
          </cell>
          <cell r="C425" t="str">
            <v>Std. Err.</v>
          </cell>
          <cell r="D425" t="str">
            <v>t</v>
          </cell>
          <cell r="E425" t="str">
            <v>P&gt;|t|</v>
          </cell>
        </row>
        <row r="426">
          <cell r="A426" t="str">
            <v>InfExp</v>
          </cell>
          <cell r="B426">
            <v>0.71682570000000001</v>
          </cell>
          <cell r="C426">
            <v>0.16049389999999999</v>
          </cell>
          <cell r="E426">
            <v>0</v>
          </cell>
        </row>
        <row r="427">
          <cell r="A427" t="str">
            <v>PCPI_4lag</v>
          </cell>
          <cell r="B427">
            <v>0.60678350000000003</v>
          </cell>
          <cell r="C427">
            <v>6.5073099999999995E-2</v>
          </cell>
          <cell r="E427">
            <v>0</v>
          </cell>
        </row>
        <row r="428">
          <cell r="A428" t="str">
            <v>slack_1</v>
          </cell>
          <cell r="B428">
            <v>-0.17997560000000001</v>
          </cell>
          <cell r="C428">
            <v>5.7033800000000003E-2</v>
          </cell>
          <cell r="E428">
            <v>4.0000000000000001E-3</v>
          </cell>
        </row>
        <row r="429">
          <cell r="A429" t="str">
            <v>RER_qoA</v>
          </cell>
          <cell r="B429">
            <v>-5.3239799999999997E-2</v>
          </cell>
          <cell r="C429">
            <v>2.08583E-2</v>
          </cell>
          <cell r="E429">
            <v>1.6E-2</v>
          </cell>
        </row>
        <row r="430">
          <cell r="A430" t="str">
            <v>W_Slack</v>
          </cell>
          <cell r="B430">
            <v>-0.42873919999999999</v>
          </cell>
          <cell r="C430">
            <v>9.1745499999999994E-2</v>
          </cell>
          <cell r="E430">
            <v>0</v>
          </cell>
        </row>
        <row r="431">
          <cell r="A431" t="str">
            <v>WOil_relPCPI</v>
          </cell>
          <cell r="B431">
            <v>2.99064E-2</v>
          </cell>
          <cell r="C431">
            <v>3.6140999999999999E-3</v>
          </cell>
          <cell r="E431">
            <v>0</v>
          </cell>
        </row>
        <row r="432">
          <cell r="A432" t="str">
            <v>WComXEn_relPCPI~g</v>
          </cell>
          <cell r="B432">
            <v>3.6392999999999998E-3</v>
          </cell>
          <cell r="C432">
            <v>1.35798E-2</v>
          </cell>
          <cell r="E432">
            <v>0.79100000000000004</v>
          </cell>
        </row>
        <row r="433">
          <cell r="A433" t="str">
            <v>GVC_PC_lag</v>
          </cell>
          <cell r="B433">
            <v>-0.25830219999999998</v>
          </cell>
          <cell r="C433">
            <v>7.0644799999999994E-2</v>
          </cell>
          <cell r="E433">
            <v>1E-3</v>
          </cell>
        </row>
        <row r="434">
          <cell r="A434" t="str">
            <v>_cons</v>
          </cell>
          <cell r="B434">
            <v>-0.94425020000000004</v>
          </cell>
          <cell r="C434">
            <v>0.32383489999999998</v>
          </cell>
          <cell r="E434">
            <v>7.0000000000000001E-3</v>
          </cell>
        </row>
        <row r="441">
          <cell r="A441" t="str">
            <v>ONLY W SLACK FOR GLOBAL VARS  - CPI - PRE-CRISIS</v>
          </cell>
        </row>
        <row r="442">
          <cell r="A442" t="str">
            <v>R2_w</v>
          </cell>
        </row>
        <row r="443">
          <cell r="A443">
            <v>0.36499606330375522</v>
          </cell>
          <cell r="B443">
            <v>1404</v>
          </cell>
          <cell r="C443">
            <v>6.6483297347247481</v>
          </cell>
          <cell r="D443">
            <v>1.52681281931779E-2</v>
          </cell>
        </row>
        <row r="444">
          <cell r="C444" t="str">
            <v>Robust</v>
          </cell>
        </row>
        <row r="445">
          <cell r="A445" t="str">
            <v>PCPI_qA</v>
          </cell>
          <cell r="B445" t="str">
            <v>Coef.</v>
          </cell>
          <cell r="C445" t="str">
            <v>Std. Err.</v>
          </cell>
          <cell r="D445" t="str">
            <v>t</v>
          </cell>
          <cell r="E445" t="str">
            <v>P&gt;|t|</v>
          </cell>
        </row>
        <row r="446">
          <cell r="A446" t="str">
            <v>InfExp</v>
          </cell>
          <cell r="B446">
            <v>0.7609091</v>
          </cell>
          <cell r="C446">
            <v>0.1732408</v>
          </cell>
          <cell r="E446">
            <v>0</v>
          </cell>
        </row>
        <row r="447">
          <cell r="A447" t="str">
            <v>PCPI_4lag</v>
          </cell>
          <cell r="B447">
            <v>0.56035760000000001</v>
          </cell>
          <cell r="C447">
            <v>6.8575700000000003E-2</v>
          </cell>
          <cell r="E447">
            <v>0</v>
          </cell>
        </row>
        <row r="448">
          <cell r="A448" t="str">
            <v>slack_1</v>
          </cell>
          <cell r="B448">
            <v>-0.163331</v>
          </cell>
          <cell r="C448">
            <v>5.6249899999999999E-2</v>
          </cell>
          <cell r="E448">
            <v>7.0000000000000001E-3</v>
          </cell>
        </row>
        <row r="449">
          <cell r="A449" t="str">
            <v>W_Slack</v>
          </cell>
          <cell r="B449">
            <v>-0.1779164</v>
          </cell>
          <cell r="C449">
            <v>6.9001699999999999E-2</v>
          </cell>
          <cell r="E449">
            <v>1.4999999999999999E-2</v>
          </cell>
        </row>
        <row r="450">
          <cell r="A450" t="str">
            <v>_cons</v>
          </cell>
          <cell r="B450">
            <v>-0.53748269999999998</v>
          </cell>
          <cell r="C450">
            <v>0.35457689999999997</v>
          </cell>
          <cell r="E450">
            <v>0.14000000000000001</v>
          </cell>
        </row>
      </sheetData>
      <sheetData sheetId="1">
        <row r="1">
          <cell r="A1" t="str">
            <v>BASE CASE - CPI - POST-CRISIS</v>
          </cell>
        </row>
        <row r="2">
          <cell r="A2" t="str">
            <v>R2_w</v>
          </cell>
          <cell r="B2" t="str">
            <v>N</v>
          </cell>
          <cell r="C2" t="str">
            <v>Chi2-global vars</v>
          </cell>
          <cell r="D2" t="str">
            <v>Chi2-prob</v>
          </cell>
        </row>
        <row r="3">
          <cell r="A3">
            <v>0.41887663200093272</v>
          </cell>
          <cell r="B3">
            <v>1231</v>
          </cell>
          <cell r="C3">
            <v>71.330148455638863</v>
          </cell>
          <cell r="D3">
            <v>9.7804227384157866E-16</v>
          </cell>
        </row>
        <row r="4">
          <cell r="C4" t="str">
            <v>Robust</v>
          </cell>
        </row>
        <row r="5">
          <cell r="A5" t="str">
            <v>PCPI_qA</v>
          </cell>
          <cell r="B5" t="str">
            <v>Coef.</v>
          </cell>
          <cell r="C5" t="str">
            <v>Std. Err.</v>
          </cell>
          <cell r="D5" t="str">
            <v>t</v>
          </cell>
          <cell r="E5" t="str">
            <v>P&gt;|t|</v>
          </cell>
        </row>
        <row r="6">
          <cell r="A6" t="str">
            <v>InfExp</v>
          </cell>
          <cell r="B6">
            <v>0.28371010000000002</v>
          </cell>
          <cell r="C6">
            <v>0.27446930000000003</v>
          </cell>
          <cell r="E6">
            <v>0.31</v>
          </cell>
        </row>
        <row r="7">
          <cell r="A7" t="str">
            <v>PCPI_4lag</v>
          </cell>
          <cell r="B7">
            <v>0.55563879999999999</v>
          </cell>
          <cell r="C7">
            <v>3.9669599999999999E-2</v>
          </cell>
          <cell r="E7">
            <v>0</v>
          </cell>
        </row>
        <row r="8">
          <cell r="A8" t="str">
            <v>slack_1</v>
          </cell>
          <cell r="B8">
            <v>-0.1047163</v>
          </cell>
          <cell r="C8">
            <v>4.0770099999999997E-2</v>
          </cell>
          <cell r="E8">
            <v>1.4999999999999999E-2</v>
          </cell>
        </row>
        <row r="9">
          <cell r="A9" t="str">
            <v>RER_qo8q</v>
          </cell>
          <cell r="B9">
            <v>-3.8863000000000002E-2</v>
          </cell>
          <cell r="C9">
            <v>1.2687E-2</v>
          </cell>
          <cell r="E9">
            <v>5.0000000000000001E-3</v>
          </cell>
        </row>
        <row r="10">
          <cell r="A10" t="str">
            <v>W_Slack</v>
          </cell>
          <cell r="B10">
            <v>-0.43435380000000001</v>
          </cell>
          <cell r="C10">
            <v>7.2890399999999994E-2</v>
          </cell>
          <cell r="E10">
            <v>0</v>
          </cell>
        </row>
        <row r="11">
          <cell r="A11" t="str">
            <v>WOil_relPCPI</v>
          </cell>
          <cell r="B11">
            <v>2.6360499999999999E-2</v>
          </cell>
          <cell r="C11">
            <v>3.15E-3</v>
          </cell>
          <cell r="E11">
            <v>0</v>
          </cell>
        </row>
        <row r="12">
          <cell r="A12" t="str">
            <v>WComXEn_relPCPI~g</v>
          </cell>
          <cell r="B12">
            <v>3.0957700000000001E-2</v>
          </cell>
          <cell r="C12">
            <v>8.8821000000000004E-3</v>
          </cell>
          <cell r="E12">
            <v>2E-3</v>
          </cell>
        </row>
        <row r="13">
          <cell r="A13" t="str">
            <v>GVC_PC_lag</v>
          </cell>
          <cell r="B13">
            <v>-0.35655510000000001</v>
          </cell>
          <cell r="C13">
            <v>7.8024499999999997E-2</v>
          </cell>
          <cell r="E13">
            <v>0</v>
          </cell>
        </row>
        <row r="14">
          <cell r="A14" t="str">
            <v>_cons</v>
          </cell>
          <cell r="B14">
            <v>1.1421669999999999</v>
          </cell>
          <cell r="C14">
            <v>0.60592429999999997</v>
          </cell>
          <cell r="E14">
            <v>6.9000000000000006E-2</v>
          </cell>
        </row>
        <row r="21">
          <cell r="A21" t="str">
            <v xml:space="preserve"> REPLACE SLACK WITH -UNGAP - CPI - POST-CRISIS</v>
          </cell>
        </row>
        <row r="22">
          <cell r="A22" t="str">
            <v>R2_w</v>
          </cell>
        </row>
        <row r="23">
          <cell r="A23">
            <v>0.39071613196577348</v>
          </cell>
          <cell r="B23">
            <v>1191</v>
          </cell>
          <cell r="C23">
            <v>66.198813320882053</v>
          </cell>
          <cell r="D23">
            <v>5.7491035278882876E-15</v>
          </cell>
        </row>
        <row r="24">
          <cell r="C24" t="str">
            <v>Robust</v>
          </cell>
        </row>
        <row r="25">
          <cell r="A25" t="str">
            <v>PCPI_qA</v>
          </cell>
          <cell r="B25" t="str">
            <v>Coef.</v>
          </cell>
          <cell r="C25" t="str">
            <v>Std. Err.</v>
          </cell>
          <cell r="D25" t="str">
            <v>t</v>
          </cell>
          <cell r="E25" t="str">
            <v>P&gt;|t|</v>
          </cell>
        </row>
        <row r="26">
          <cell r="A26" t="str">
            <v>InfExp</v>
          </cell>
          <cell r="B26">
            <v>0.44612849999999998</v>
          </cell>
          <cell r="C26">
            <v>0.33483829999999998</v>
          </cell>
          <cell r="E26">
            <v>0.193</v>
          </cell>
        </row>
        <row r="27">
          <cell r="A27" t="str">
            <v>PCPI_4lag</v>
          </cell>
          <cell r="B27">
            <v>0.57527189999999995</v>
          </cell>
          <cell r="C27">
            <v>3.9041399999999997E-2</v>
          </cell>
          <cell r="E27">
            <v>0</v>
          </cell>
        </row>
        <row r="28">
          <cell r="A28" t="str">
            <v>negUnGap</v>
          </cell>
          <cell r="B28">
            <v>-1.5571400000000001E-2</v>
          </cell>
          <cell r="C28">
            <v>4.0417700000000001E-2</v>
          </cell>
          <cell r="E28">
            <v>0.70299999999999996</v>
          </cell>
        </row>
        <row r="29">
          <cell r="A29" t="str">
            <v>RER_qo8q</v>
          </cell>
          <cell r="B29">
            <v>-3.5891300000000001E-2</v>
          </cell>
          <cell r="C29">
            <v>1.27896E-2</v>
          </cell>
          <cell r="E29">
            <v>8.9999999999999993E-3</v>
          </cell>
        </row>
        <row r="30">
          <cell r="A30" t="str">
            <v>W_Slack</v>
          </cell>
          <cell r="B30">
            <v>-0.44312439999999997</v>
          </cell>
          <cell r="C30">
            <v>6.1756800000000001E-2</v>
          </cell>
          <cell r="E30">
            <v>0</v>
          </cell>
        </row>
        <row r="31">
          <cell r="A31" t="str">
            <v>WOil_relPCPI</v>
          </cell>
          <cell r="B31">
            <v>2.6877399999999999E-2</v>
          </cell>
          <cell r="C31">
            <v>3.2006000000000001E-3</v>
          </cell>
          <cell r="E31">
            <v>0</v>
          </cell>
        </row>
        <row r="32">
          <cell r="A32" t="str">
            <v>WComXEn_relPCPI~g</v>
          </cell>
          <cell r="B32">
            <v>2.9668699999999999E-2</v>
          </cell>
          <cell r="C32">
            <v>9.4715000000000008E-3</v>
          </cell>
          <cell r="E32">
            <v>4.0000000000000001E-3</v>
          </cell>
        </row>
        <row r="33">
          <cell r="A33" t="str">
            <v>GVC_PC_lag</v>
          </cell>
          <cell r="B33">
            <v>-0.35392459999999998</v>
          </cell>
          <cell r="C33">
            <v>8.25375E-2</v>
          </cell>
          <cell r="E33">
            <v>0</v>
          </cell>
        </row>
        <row r="34">
          <cell r="A34" t="str">
            <v>_cons</v>
          </cell>
          <cell r="B34">
            <v>0.68987929999999997</v>
          </cell>
          <cell r="C34">
            <v>0.71474020000000005</v>
          </cell>
          <cell r="E34">
            <v>0.34200000000000003</v>
          </cell>
        </row>
        <row r="41">
          <cell r="A41" t="str">
            <v xml:space="preserve"> REPLACE SLACK_1 WITH SLACK_2 - CPI - POST-CRISIS</v>
          </cell>
        </row>
        <row r="42">
          <cell r="A42" t="str">
            <v>R2_w</v>
          </cell>
        </row>
        <row r="43">
          <cell r="A43">
            <v>0.38312709379068077</v>
          </cell>
          <cell r="B43">
            <v>991</v>
          </cell>
          <cell r="C43">
            <v>51.996918851107992</v>
          </cell>
          <cell r="D43">
            <v>4.2617465794596087E-12</v>
          </cell>
        </row>
        <row r="44">
          <cell r="C44" t="str">
            <v>Robust</v>
          </cell>
        </row>
        <row r="45">
          <cell r="A45" t="str">
            <v>PCPI_qA</v>
          </cell>
          <cell r="B45" t="str">
            <v>Coef.</v>
          </cell>
          <cell r="C45" t="str">
            <v>Std. Err.</v>
          </cell>
          <cell r="D45" t="str">
            <v>t</v>
          </cell>
          <cell r="E45" t="str">
            <v>P&gt;|t|</v>
          </cell>
        </row>
        <row r="46">
          <cell r="A46" t="str">
            <v>InfExp</v>
          </cell>
          <cell r="B46">
            <v>0.22873199999999999</v>
          </cell>
          <cell r="C46">
            <v>0.28893340000000001</v>
          </cell>
          <cell r="E46">
            <v>0.436</v>
          </cell>
        </row>
        <row r="47">
          <cell r="A47" t="str">
            <v>PCPI_4lag</v>
          </cell>
          <cell r="B47">
            <v>0.53415570000000001</v>
          </cell>
          <cell r="C47">
            <v>5.79584E-2</v>
          </cell>
          <cell r="E47">
            <v>0</v>
          </cell>
        </row>
        <row r="48">
          <cell r="A48" t="str">
            <v>slack_2</v>
          </cell>
          <cell r="B48">
            <v>-9.8630300000000004E-2</v>
          </cell>
          <cell r="C48">
            <v>6.6078799999999993E-2</v>
          </cell>
          <cell r="E48">
            <v>0.14899999999999999</v>
          </cell>
        </row>
        <row r="49">
          <cell r="A49" t="str">
            <v>RER_qo8q</v>
          </cell>
          <cell r="B49">
            <v>-3.7782299999999998E-2</v>
          </cell>
          <cell r="C49">
            <v>1.46915E-2</v>
          </cell>
          <cell r="E49">
            <v>1.7000000000000001E-2</v>
          </cell>
        </row>
        <row r="50">
          <cell r="A50" t="str">
            <v>W_Slack</v>
          </cell>
          <cell r="B50">
            <v>-0.36522379999999999</v>
          </cell>
          <cell r="C50">
            <v>6.0708100000000001E-2</v>
          </cell>
          <cell r="E50">
            <v>0</v>
          </cell>
        </row>
        <row r="51">
          <cell r="A51" t="str">
            <v>WOil_relPCPI</v>
          </cell>
          <cell r="B51">
            <v>2.3917000000000001E-2</v>
          </cell>
          <cell r="C51">
            <v>2.7962E-3</v>
          </cell>
          <cell r="E51">
            <v>0</v>
          </cell>
        </row>
        <row r="52">
          <cell r="A52" t="str">
            <v>WComXEn_relPCPI~g</v>
          </cell>
          <cell r="B52">
            <v>4.0076000000000001E-2</v>
          </cell>
          <cell r="C52">
            <v>7.1676999999999999E-3</v>
          </cell>
          <cell r="E52">
            <v>0</v>
          </cell>
        </row>
        <row r="53">
          <cell r="A53" t="str">
            <v>GVC_PC_lag</v>
          </cell>
          <cell r="B53">
            <v>-0.29383670000000001</v>
          </cell>
          <cell r="C53">
            <v>8.7164800000000001E-2</v>
          </cell>
          <cell r="E53">
            <v>3.0000000000000001E-3</v>
          </cell>
        </row>
        <row r="54">
          <cell r="A54" t="str">
            <v>_cons</v>
          </cell>
          <cell r="B54">
            <v>1.0977539999999999</v>
          </cell>
          <cell r="C54">
            <v>0.60842669999999999</v>
          </cell>
          <cell r="E54">
            <v>8.4000000000000005E-2</v>
          </cell>
        </row>
        <row r="61">
          <cell r="A61" t="str">
            <v xml:space="preserve"> REPLACE W_SLACK WITH W_Slack_IMF  - CPI - POST-CRISIS</v>
          </cell>
        </row>
        <row r="62">
          <cell r="A62" t="str">
            <v>R2_w</v>
          </cell>
        </row>
        <row r="63">
          <cell r="A63">
            <v>0.40541290629053439</v>
          </cell>
          <cell r="B63">
            <v>1231</v>
          </cell>
          <cell r="C63">
            <v>70.791694465724433</v>
          </cell>
          <cell r="D63">
            <v>1.0852209183710312E-15</v>
          </cell>
        </row>
        <row r="64">
          <cell r="C64" t="str">
            <v>Robust</v>
          </cell>
        </row>
        <row r="65">
          <cell r="A65" t="str">
            <v>PCPI_qA</v>
          </cell>
          <cell r="B65" t="str">
            <v>Coef.</v>
          </cell>
          <cell r="C65" t="str">
            <v>Std. Err.</v>
          </cell>
          <cell r="D65" t="str">
            <v>t</v>
          </cell>
          <cell r="E65" t="str">
            <v>P&gt;|t|</v>
          </cell>
        </row>
        <row r="66">
          <cell r="A66" t="str">
            <v>InfExp</v>
          </cell>
          <cell r="B66">
            <v>0.36041980000000001</v>
          </cell>
          <cell r="C66">
            <v>0.2886456</v>
          </cell>
          <cell r="E66">
            <v>0.221</v>
          </cell>
        </row>
        <row r="67">
          <cell r="A67" t="str">
            <v>PCPI_4lag</v>
          </cell>
          <cell r="B67">
            <v>0.53069569999999999</v>
          </cell>
          <cell r="C67">
            <v>3.6189300000000001E-2</v>
          </cell>
          <cell r="E67">
            <v>0</v>
          </cell>
        </row>
        <row r="68">
          <cell r="A68" t="str">
            <v>slack_1</v>
          </cell>
          <cell r="B68">
            <v>-0.10668080000000001</v>
          </cell>
          <cell r="C68">
            <v>4.0935899999999997E-2</v>
          </cell>
          <cell r="E68">
            <v>1.4E-2</v>
          </cell>
        </row>
        <row r="69">
          <cell r="A69" t="str">
            <v>RER_qo8q</v>
          </cell>
          <cell r="B69">
            <v>-3.7089299999999999E-2</v>
          </cell>
          <cell r="C69">
            <v>1.3143200000000001E-2</v>
          </cell>
          <cell r="E69">
            <v>8.0000000000000002E-3</v>
          </cell>
        </row>
        <row r="70">
          <cell r="A70" t="str">
            <v>W_Slack_IMF</v>
          </cell>
          <cell r="B70">
            <v>-0.24293010000000001</v>
          </cell>
          <cell r="C70">
            <v>5.1744900000000003E-2</v>
          </cell>
          <cell r="E70">
            <v>0</v>
          </cell>
        </row>
        <row r="71">
          <cell r="A71" t="str">
            <v>WOil_relPCPI</v>
          </cell>
          <cell r="B71">
            <v>2.7122299999999998E-2</v>
          </cell>
          <cell r="C71">
            <v>3.1364000000000001E-3</v>
          </cell>
          <cell r="E71">
            <v>0</v>
          </cell>
        </row>
        <row r="72">
          <cell r="A72" t="str">
            <v>WComXEn_relPCPI~g</v>
          </cell>
          <cell r="B72">
            <v>3.7461899999999999E-2</v>
          </cell>
          <cell r="C72">
            <v>8.7390999999999996E-3</v>
          </cell>
          <cell r="E72">
            <v>0</v>
          </cell>
        </row>
        <row r="73">
          <cell r="A73" t="str">
            <v>GVC_PC_lag</v>
          </cell>
          <cell r="B73">
            <v>-0.30676589999999998</v>
          </cell>
          <cell r="C73">
            <v>7.1258000000000002E-2</v>
          </cell>
          <cell r="E73">
            <v>0</v>
          </cell>
        </row>
        <row r="74">
          <cell r="A74" t="str">
            <v>_cons</v>
          </cell>
          <cell r="B74">
            <v>0.83295810000000003</v>
          </cell>
          <cell r="C74">
            <v>0.63207009999999997</v>
          </cell>
          <cell r="E74">
            <v>0.19800000000000001</v>
          </cell>
        </row>
        <row r="81">
          <cell r="A81" t="str">
            <v xml:space="preserve"> REPLACE W_SLACK WITH W_Slack_OECD - CPI - POST-CRISIS</v>
          </cell>
        </row>
        <row r="82">
          <cell r="A82" t="str">
            <v>R2_w</v>
          </cell>
        </row>
        <row r="83">
          <cell r="A83">
            <v>0.40454837177866865</v>
          </cell>
          <cell r="B83">
            <v>1231</v>
          </cell>
          <cell r="C83">
            <v>68.682216416829192</v>
          </cell>
          <cell r="D83">
            <v>1.6425484078600027E-15</v>
          </cell>
        </row>
        <row r="84">
          <cell r="C84" t="str">
            <v>Robust</v>
          </cell>
        </row>
        <row r="85">
          <cell r="A85" t="str">
            <v>PCPI_qA</v>
          </cell>
          <cell r="B85" t="str">
            <v>Coef.</v>
          </cell>
          <cell r="C85" t="str">
            <v>Std. Err.</v>
          </cell>
          <cell r="D85" t="str">
            <v>t</v>
          </cell>
          <cell r="E85" t="str">
            <v>P&gt;|t|</v>
          </cell>
        </row>
        <row r="86">
          <cell r="A86" t="str">
            <v>InfExp</v>
          </cell>
          <cell r="B86">
            <v>0.3821099</v>
          </cell>
          <cell r="C86">
            <v>0.28889989999999999</v>
          </cell>
          <cell r="E86">
            <v>0.19600000000000001</v>
          </cell>
        </row>
        <row r="87">
          <cell r="A87" t="str">
            <v>PCPI_4lag</v>
          </cell>
          <cell r="B87">
            <v>0.51789689999999999</v>
          </cell>
          <cell r="C87">
            <v>3.4443599999999998E-2</v>
          </cell>
          <cell r="E87">
            <v>0</v>
          </cell>
        </row>
        <row r="88">
          <cell r="A88" t="str">
            <v>slack_1</v>
          </cell>
          <cell r="B88">
            <v>-0.10252840000000001</v>
          </cell>
          <cell r="C88">
            <v>4.1861099999999998E-2</v>
          </cell>
          <cell r="E88">
            <v>0.02</v>
          </cell>
        </row>
        <row r="89">
          <cell r="A89" t="str">
            <v>RER_qo8q</v>
          </cell>
          <cell r="B89">
            <v>-3.7256600000000001E-2</v>
          </cell>
          <cell r="C89">
            <v>1.3343000000000001E-2</v>
          </cell>
          <cell r="E89">
            <v>8.9999999999999993E-3</v>
          </cell>
        </row>
        <row r="90">
          <cell r="A90" t="str">
            <v>W_Slack_OECD</v>
          </cell>
          <cell r="B90">
            <v>-0.20258870000000001</v>
          </cell>
          <cell r="C90">
            <v>4.7436300000000001E-2</v>
          </cell>
          <cell r="E90">
            <v>0</v>
          </cell>
        </row>
        <row r="91">
          <cell r="A91" t="str">
            <v>WOil_relPCPI</v>
          </cell>
          <cell r="B91">
            <v>2.70321E-2</v>
          </cell>
          <cell r="C91">
            <v>3.1237999999999999E-3</v>
          </cell>
          <cell r="E91">
            <v>0</v>
          </cell>
        </row>
        <row r="92">
          <cell r="A92" t="str">
            <v>WComXEn_relPCPI~g</v>
          </cell>
          <cell r="B92">
            <v>3.9033499999999999E-2</v>
          </cell>
          <cell r="C92">
            <v>8.7051999999999997E-3</v>
          </cell>
          <cell r="E92">
            <v>0</v>
          </cell>
        </row>
        <row r="93">
          <cell r="A93" t="str">
            <v>GVC_PC_lag</v>
          </cell>
          <cell r="B93">
            <v>-0.24685889999999999</v>
          </cell>
          <cell r="C93">
            <v>6.8640199999999998E-2</v>
          </cell>
          <cell r="E93">
            <v>1E-3</v>
          </cell>
        </row>
        <row r="94">
          <cell r="A94" t="str">
            <v>_cons</v>
          </cell>
          <cell r="B94">
            <v>0.76857679999999995</v>
          </cell>
          <cell r="C94">
            <v>0.63205800000000001</v>
          </cell>
          <cell r="E94">
            <v>0.23300000000000001</v>
          </cell>
        </row>
        <row r="101">
          <cell r="A101" t="str">
            <v xml:space="preserve"> REPLACE GVC_1 WITH LN_GVC_INTERTR - CPI - POST-CRISIS</v>
          </cell>
        </row>
        <row r="102">
          <cell r="A102" t="str">
            <v>R2_w</v>
          </cell>
        </row>
        <row r="103">
          <cell r="A103">
            <v>0.40999537840221023</v>
          </cell>
          <cell r="B103">
            <v>1231</v>
          </cell>
          <cell r="C103">
            <v>69.792132713123436</v>
          </cell>
          <cell r="D103">
            <v>1.3188357220133589E-15</v>
          </cell>
        </row>
        <row r="104">
          <cell r="C104" t="str">
            <v>Robust</v>
          </cell>
        </row>
        <row r="105">
          <cell r="A105" t="str">
            <v>PCPI_qA</v>
          </cell>
          <cell r="B105" t="str">
            <v>Coef.</v>
          </cell>
          <cell r="C105" t="str">
            <v>Std. Err.</v>
          </cell>
          <cell r="D105" t="str">
            <v>t</v>
          </cell>
          <cell r="E105" t="str">
            <v>P&gt;|t|</v>
          </cell>
        </row>
        <row r="106">
          <cell r="A106" t="str">
            <v>InfExp</v>
          </cell>
          <cell r="B106">
            <v>0.40282410000000002</v>
          </cell>
          <cell r="C106">
            <v>0.29824450000000002</v>
          </cell>
          <cell r="E106">
            <v>0.187</v>
          </cell>
        </row>
        <row r="107">
          <cell r="A107" t="str">
            <v>PCPI_4lag</v>
          </cell>
          <cell r="B107">
            <v>0.52135560000000003</v>
          </cell>
          <cell r="C107">
            <v>3.6163399999999998E-2</v>
          </cell>
          <cell r="E107">
            <v>0</v>
          </cell>
        </row>
        <row r="108">
          <cell r="A108" t="str">
            <v>slack_1</v>
          </cell>
          <cell r="B108">
            <v>-0.1151512</v>
          </cell>
          <cell r="C108">
            <v>3.9250199999999999E-2</v>
          </cell>
          <cell r="E108">
            <v>6.0000000000000001E-3</v>
          </cell>
        </row>
        <row r="109">
          <cell r="A109" t="str">
            <v>RER_qo8q</v>
          </cell>
          <cell r="B109">
            <v>-3.9466599999999998E-2</v>
          </cell>
          <cell r="C109">
            <v>1.35906E-2</v>
          </cell>
          <cell r="E109">
            <v>7.0000000000000001E-3</v>
          </cell>
        </row>
        <row r="110">
          <cell r="A110" t="str">
            <v>W_Slack</v>
          </cell>
          <cell r="B110">
            <v>-0.24182880000000001</v>
          </cell>
          <cell r="C110">
            <v>6.2373400000000002E-2</v>
          </cell>
          <cell r="E110">
            <v>1E-3</v>
          </cell>
        </row>
        <row r="111">
          <cell r="A111" t="str">
            <v>WOil_relPCPI</v>
          </cell>
          <cell r="B111">
            <v>2.8851700000000001E-2</v>
          </cell>
          <cell r="C111">
            <v>3.2564E-3</v>
          </cell>
          <cell r="E111">
            <v>0</v>
          </cell>
        </row>
        <row r="112">
          <cell r="A112" t="str">
            <v>WComXEn_relPCPI~g</v>
          </cell>
          <cell r="B112">
            <v>5.2648800000000003E-2</v>
          </cell>
          <cell r="C112">
            <v>7.6536E-3</v>
          </cell>
          <cell r="E112">
            <v>0</v>
          </cell>
        </row>
        <row r="113">
          <cell r="A113" t="str">
            <v>GVC_InterTr_lag</v>
          </cell>
          <cell r="B113">
            <v>3.4428040000000002</v>
          </cell>
          <cell r="C113">
            <v>2.2020650000000002</v>
          </cell>
          <cell r="E113">
            <v>0.128</v>
          </cell>
        </row>
        <row r="114">
          <cell r="A114" t="str">
            <v>_cons</v>
          </cell>
          <cell r="B114">
            <v>-6.4512349999999996</v>
          </cell>
          <cell r="C114">
            <v>4.5965429999999996</v>
          </cell>
          <cell r="E114">
            <v>0.17100000000000001</v>
          </cell>
        </row>
        <row r="121">
          <cell r="A121" t="str">
            <v>REPLACE GVC_1 WITH GR IN CHINA EXPORTS - CPI - POST-CRISIS</v>
          </cell>
        </row>
        <row r="122">
          <cell r="A122" t="str">
            <v>R2_w</v>
          </cell>
        </row>
        <row r="123">
          <cell r="A123">
            <v>0.44363215533316169</v>
          </cell>
          <cell r="B123">
            <v>1107</v>
          </cell>
          <cell r="C123">
            <v>70.471815436204423</v>
          </cell>
          <cell r="D123">
            <v>8.1270183685927506E-15</v>
          </cell>
        </row>
        <row r="124">
          <cell r="C124" t="str">
            <v>Robust</v>
          </cell>
        </row>
        <row r="125">
          <cell r="A125" t="str">
            <v>PCPI_qA</v>
          </cell>
          <cell r="B125" t="str">
            <v>Coef.</v>
          </cell>
          <cell r="C125" t="str">
            <v>Std. Err.</v>
          </cell>
          <cell r="D125" t="str">
            <v>t</v>
          </cell>
          <cell r="E125" t="str">
            <v>P&gt;|t|</v>
          </cell>
        </row>
        <row r="126">
          <cell r="A126" t="str">
            <v>InfExp</v>
          </cell>
          <cell r="B126">
            <v>0.43502150000000001</v>
          </cell>
          <cell r="C126">
            <v>0.3201792</v>
          </cell>
          <cell r="E126">
            <v>0.184</v>
          </cell>
        </row>
        <row r="127">
          <cell r="A127" t="str">
            <v>PCPI_4lag</v>
          </cell>
          <cell r="B127">
            <v>0.45179809999999998</v>
          </cell>
          <cell r="C127">
            <v>3.38911E-2</v>
          </cell>
          <cell r="E127">
            <v>0</v>
          </cell>
        </row>
        <row r="128">
          <cell r="A128" t="str">
            <v>slack_1</v>
          </cell>
          <cell r="B128">
            <v>-5.8690399999999997E-2</v>
          </cell>
          <cell r="C128">
            <v>5.5040699999999998E-2</v>
          </cell>
          <cell r="E128">
            <v>0.29499999999999998</v>
          </cell>
        </row>
        <row r="129">
          <cell r="A129" t="str">
            <v>RER_qo8q</v>
          </cell>
          <cell r="B129">
            <v>-3.9126800000000003E-2</v>
          </cell>
          <cell r="C129">
            <v>1.36607E-2</v>
          </cell>
          <cell r="E129">
            <v>8.0000000000000002E-3</v>
          </cell>
        </row>
        <row r="130">
          <cell r="A130" t="str">
            <v>W_Slack</v>
          </cell>
          <cell r="B130">
            <v>-0.44245950000000001</v>
          </cell>
          <cell r="C130">
            <v>8.1207600000000005E-2</v>
          </cell>
          <cell r="E130">
            <v>0</v>
          </cell>
        </row>
        <row r="131">
          <cell r="A131" t="str">
            <v>WOil_relPCPI</v>
          </cell>
          <cell r="B131">
            <v>2.5855300000000001E-2</v>
          </cell>
          <cell r="C131">
            <v>3.0737E-3</v>
          </cell>
          <cell r="E131">
            <v>0</v>
          </cell>
        </row>
        <row r="132">
          <cell r="A132" t="str">
            <v>WComXEn_relPCPI~g</v>
          </cell>
          <cell r="B132">
            <v>4.2139799999999998E-2</v>
          </cell>
          <cell r="C132">
            <v>7.8247999999999998E-3</v>
          </cell>
          <cell r="E132">
            <v>0</v>
          </cell>
        </row>
        <row r="133">
          <cell r="A133" t="str">
            <v>ExpChina4Q</v>
          </cell>
          <cell r="B133">
            <v>-1.2599999999999999E-13</v>
          </cell>
          <cell r="C133">
            <v>2.4799999999999999E-14</v>
          </cell>
          <cell r="E133">
            <v>0</v>
          </cell>
        </row>
        <row r="134">
          <cell r="A134" t="str">
            <v>_cons</v>
          </cell>
          <cell r="B134">
            <v>2.2659419999999999</v>
          </cell>
          <cell r="C134">
            <v>0.79148300000000005</v>
          </cell>
          <cell r="E134">
            <v>8.0000000000000002E-3</v>
          </cell>
        </row>
        <row r="141">
          <cell r="A141" t="str">
            <v>INTERACT DOMESTIC SLACK WITH TRADE OPENNESS - CPI - POST-CRISIS</v>
          </cell>
        </row>
        <row r="142">
          <cell r="A142" t="str">
            <v>R2_w</v>
          </cell>
        </row>
        <row r="143">
          <cell r="A143">
            <v>0.42480304052459372</v>
          </cell>
          <cell r="B143">
            <v>1181</v>
          </cell>
          <cell r="C143">
            <v>67.855496529755911</v>
          </cell>
          <cell r="D143">
            <v>1.9383834034608455E-15</v>
          </cell>
        </row>
        <row r="144">
          <cell r="C144" t="str">
            <v>Robust</v>
          </cell>
        </row>
        <row r="145">
          <cell r="A145" t="str">
            <v>PCPI_qA</v>
          </cell>
          <cell r="B145" t="str">
            <v>Coef.</v>
          </cell>
          <cell r="C145" t="str">
            <v>Std. Err.</v>
          </cell>
          <cell r="D145" t="str">
            <v>t</v>
          </cell>
          <cell r="E145" t="str">
            <v>P&gt;|t|</v>
          </cell>
        </row>
        <row r="146">
          <cell r="A146" t="str">
            <v>InfExp</v>
          </cell>
          <cell r="B146">
            <v>0.33596419999999999</v>
          </cell>
          <cell r="C146">
            <v>0.2671964</v>
          </cell>
          <cell r="E146">
            <v>0.218</v>
          </cell>
        </row>
        <row r="147">
          <cell r="A147" t="str">
            <v>PCPI_4lag</v>
          </cell>
          <cell r="B147">
            <v>0.55858580000000002</v>
          </cell>
          <cell r="C147">
            <v>3.7675500000000001E-2</v>
          </cell>
          <cell r="E147">
            <v>0</v>
          </cell>
        </row>
        <row r="148">
          <cell r="A148" t="str">
            <v>slack_Tradesh</v>
          </cell>
          <cell r="B148">
            <v>-7.7770900000000004E-2</v>
          </cell>
          <cell r="C148">
            <v>4.1442300000000001E-2</v>
          </cell>
          <cell r="E148">
            <v>7.0000000000000007E-2</v>
          </cell>
        </row>
        <row r="149">
          <cell r="A149" t="str">
            <v>RER_qo8q</v>
          </cell>
          <cell r="B149">
            <v>-4.0256599999999997E-2</v>
          </cell>
          <cell r="C149">
            <v>1.2955299999999999E-2</v>
          </cell>
          <cell r="E149">
            <v>4.0000000000000001E-3</v>
          </cell>
        </row>
        <row r="150">
          <cell r="A150" t="str">
            <v>W_Slack</v>
          </cell>
          <cell r="B150">
            <v>-0.52145410000000003</v>
          </cell>
          <cell r="C150">
            <v>8.2081299999999996E-2</v>
          </cell>
          <cell r="E150">
            <v>0</v>
          </cell>
        </row>
        <row r="151">
          <cell r="A151" t="str">
            <v>WOil_relPCPI</v>
          </cell>
          <cell r="B151">
            <v>2.77063E-2</v>
          </cell>
          <cell r="C151">
            <v>3.1491000000000002E-3</v>
          </cell>
          <cell r="E151">
            <v>0</v>
          </cell>
        </row>
        <row r="152">
          <cell r="A152" t="str">
            <v>WComXEn_relPCPI~g</v>
          </cell>
          <cell r="B152">
            <v>2.74094E-2</v>
          </cell>
          <cell r="C152">
            <v>9.2385000000000002E-3</v>
          </cell>
          <cell r="E152">
            <v>6.0000000000000001E-3</v>
          </cell>
        </row>
        <row r="153">
          <cell r="A153" t="str">
            <v>GVC_PC_lag</v>
          </cell>
          <cell r="B153">
            <v>-0.40932829999999998</v>
          </cell>
          <cell r="C153">
            <v>8.6282999999999999E-2</v>
          </cell>
          <cell r="E153">
            <v>0</v>
          </cell>
        </row>
        <row r="154">
          <cell r="A154" t="str">
            <v>_cons</v>
          </cell>
          <cell r="B154">
            <v>1.175195</v>
          </cell>
          <cell r="C154">
            <v>0.59377270000000004</v>
          </cell>
          <cell r="E154">
            <v>5.7000000000000002E-2</v>
          </cell>
        </row>
        <row r="161">
          <cell r="A161" t="str">
            <v xml:space="preserve"> INTERACT DOMESTIC SLACK WITH GVC MEASURE- CPI - POST-CRISIS</v>
          </cell>
        </row>
        <row r="162">
          <cell r="A162" t="str">
            <v>R2_w</v>
          </cell>
        </row>
        <row r="163">
          <cell r="A163">
            <v>0.41495070448168392</v>
          </cell>
          <cell r="B163">
            <v>1231</v>
          </cell>
          <cell r="C163">
            <v>60.728513025052642</v>
          </cell>
          <cell r="D163">
            <v>8.7649594845427632E-15</v>
          </cell>
        </row>
        <row r="164">
          <cell r="C164" t="str">
            <v>Robust</v>
          </cell>
        </row>
        <row r="165">
          <cell r="A165" t="str">
            <v>PCPI_qA</v>
          </cell>
          <cell r="B165" t="str">
            <v>Coef.</v>
          </cell>
          <cell r="C165" t="str">
            <v>Std. Err.</v>
          </cell>
          <cell r="D165" t="str">
            <v>t</v>
          </cell>
          <cell r="E165" t="str">
            <v>P&gt;|t|</v>
          </cell>
        </row>
        <row r="166">
          <cell r="A166" t="str">
            <v>InfExp</v>
          </cell>
          <cell r="B166">
            <v>0.3586838</v>
          </cell>
          <cell r="C166">
            <v>0.24196329999999999</v>
          </cell>
          <cell r="E166">
            <v>0.14899999999999999</v>
          </cell>
        </row>
        <row r="167">
          <cell r="A167" t="str">
            <v>PCPI_4lag</v>
          </cell>
          <cell r="B167">
            <v>0.5694361</v>
          </cell>
          <cell r="C167">
            <v>3.6653499999999999E-2</v>
          </cell>
          <cell r="E167">
            <v>0</v>
          </cell>
        </row>
        <row r="168">
          <cell r="A168" t="str">
            <v>slack_GVC</v>
          </cell>
          <cell r="B168">
            <v>-3.3733699999999998E-2</v>
          </cell>
          <cell r="C168">
            <v>2.3251899999999999E-2</v>
          </cell>
          <cell r="E168">
            <v>0.157</v>
          </cell>
        </row>
        <row r="169">
          <cell r="A169" t="str">
            <v>RER_qo8q</v>
          </cell>
          <cell r="B169">
            <v>-3.7842300000000002E-2</v>
          </cell>
          <cell r="C169">
            <v>1.2489999999999999E-2</v>
          </cell>
          <cell r="E169">
            <v>5.0000000000000001E-3</v>
          </cell>
        </row>
        <row r="170">
          <cell r="A170" t="str">
            <v>W_Slack</v>
          </cell>
          <cell r="B170">
            <v>-0.469698</v>
          </cell>
          <cell r="C170">
            <v>7.4969999999999995E-2</v>
          </cell>
          <cell r="E170">
            <v>0</v>
          </cell>
        </row>
        <row r="171">
          <cell r="A171" t="str">
            <v>WOil_relPCPI</v>
          </cell>
          <cell r="B171">
            <v>2.6755600000000001E-2</v>
          </cell>
          <cell r="C171">
            <v>3.0511000000000002E-3</v>
          </cell>
          <cell r="E171">
            <v>0</v>
          </cell>
        </row>
        <row r="172">
          <cell r="A172" t="str">
            <v>WComXEn_relPCPI~g</v>
          </cell>
          <cell r="B172">
            <v>3.02394E-2</v>
          </cell>
          <cell r="C172">
            <v>9.1325999999999994E-3</v>
          </cell>
          <cell r="E172">
            <v>2E-3</v>
          </cell>
        </row>
        <row r="173">
          <cell r="A173" t="str">
            <v>GVC_PC_lag</v>
          </cell>
          <cell r="B173">
            <v>-0.32573029999999997</v>
          </cell>
          <cell r="C173">
            <v>0.10800949999999999</v>
          </cell>
          <cell r="E173">
            <v>5.0000000000000001E-3</v>
          </cell>
        </row>
        <row r="174">
          <cell r="A174" t="str">
            <v>_cons</v>
          </cell>
          <cell r="B174">
            <v>0.89979790000000004</v>
          </cell>
          <cell r="C174">
            <v>0.53148209999999996</v>
          </cell>
          <cell r="E174">
            <v>0.10100000000000001</v>
          </cell>
        </row>
        <row r="181">
          <cell r="A181" t="str">
            <v xml:space="preserve"> EXCLUDE 2008 FROM LAST DECADE  - CPI - POST-CRISIS</v>
          </cell>
        </row>
        <row r="182">
          <cell r="A182" t="str">
            <v>R2_w</v>
          </cell>
        </row>
        <row r="183">
          <cell r="A183">
            <v>0.29475741076274109</v>
          </cell>
          <cell r="B183">
            <v>1111</v>
          </cell>
          <cell r="C183">
            <v>58.965377027822356</v>
          </cell>
          <cell r="D183">
            <v>1.3048569578014692E-14</v>
          </cell>
        </row>
        <row r="184">
          <cell r="C184" t="str">
            <v>Robust</v>
          </cell>
        </row>
        <row r="185">
          <cell r="A185" t="str">
            <v>PCPI_qA</v>
          </cell>
          <cell r="B185" t="str">
            <v>Coef.</v>
          </cell>
          <cell r="C185" t="str">
            <v>Std. Err.</v>
          </cell>
          <cell r="D185" t="str">
            <v>t</v>
          </cell>
          <cell r="E185" t="str">
            <v>P&gt;|t|</v>
          </cell>
        </row>
        <row r="186">
          <cell r="A186" t="str">
            <v>InfExp</v>
          </cell>
          <cell r="B186">
            <v>0.13888010000000001</v>
          </cell>
          <cell r="C186">
            <v>0.44924399999999998</v>
          </cell>
          <cell r="E186">
            <v>0.75900000000000001</v>
          </cell>
        </row>
        <row r="187">
          <cell r="A187" t="str">
            <v>PCPI_4lag</v>
          </cell>
          <cell r="B187">
            <v>0.46647660000000002</v>
          </cell>
          <cell r="C187">
            <v>2.9642399999999999E-2</v>
          </cell>
          <cell r="E187">
            <v>0</v>
          </cell>
        </row>
        <row r="188">
          <cell r="A188" t="str">
            <v>slack_1</v>
          </cell>
          <cell r="B188">
            <v>-7.0203699999999994E-2</v>
          </cell>
          <cell r="C188">
            <v>4.7080999999999998E-2</v>
          </cell>
          <cell r="E188">
            <v>0.14599999999999999</v>
          </cell>
        </row>
        <row r="189">
          <cell r="A189" t="str">
            <v>RER_qo8q</v>
          </cell>
          <cell r="B189">
            <v>-3.7599E-2</v>
          </cell>
          <cell r="C189">
            <v>1.10089E-2</v>
          </cell>
          <cell r="E189">
            <v>2E-3</v>
          </cell>
        </row>
        <row r="190">
          <cell r="A190" t="str">
            <v>W_Slack</v>
          </cell>
          <cell r="B190">
            <v>-0.18619949999999999</v>
          </cell>
          <cell r="C190">
            <v>7.9422599999999996E-2</v>
          </cell>
          <cell r="E190">
            <v>2.5999999999999999E-2</v>
          </cell>
        </row>
        <row r="191">
          <cell r="A191" t="str">
            <v>WOil_relPCPI</v>
          </cell>
          <cell r="B191">
            <v>2.2794399999999999E-2</v>
          </cell>
          <cell r="C191">
            <v>3.6053000000000001E-3</v>
          </cell>
          <cell r="E191">
            <v>0</v>
          </cell>
        </row>
        <row r="192">
          <cell r="A192" t="str">
            <v>WComXEn_relPCPI~g</v>
          </cell>
          <cell r="B192">
            <v>2.3051100000000001E-2</v>
          </cell>
          <cell r="C192">
            <v>8.2579999999999997E-3</v>
          </cell>
          <cell r="E192">
            <v>8.9999999999999993E-3</v>
          </cell>
        </row>
        <row r="193">
          <cell r="A193" t="str">
            <v>GVC_PC_lag</v>
          </cell>
          <cell r="B193">
            <v>-0.34008280000000002</v>
          </cell>
          <cell r="C193">
            <v>7.2100200000000003E-2</v>
          </cell>
          <cell r="E193">
            <v>0</v>
          </cell>
        </row>
        <row r="194">
          <cell r="A194" t="str">
            <v>_cons</v>
          </cell>
          <cell r="B194">
            <v>1.215838</v>
          </cell>
          <cell r="C194">
            <v>1.030111</v>
          </cell>
          <cell r="E194">
            <v>0.247</v>
          </cell>
        </row>
        <row r="201">
          <cell r="A201" t="str">
            <v xml:space="preserve"> EXCLUDE 2008&amp; 2009 FROM LAST DECADE - CPI - POST-CRISIS</v>
          </cell>
        </row>
        <row r="202">
          <cell r="A202" t="str">
            <v>R2_w</v>
          </cell>
        </row>
        <row r="203">
          <cell r="A203">
            <v>0.34046666904613865</v>
          </cell>
          <cell r="B203">
            <v>991</v>
          </cell>
          <cell r="C203">
            <v>71.681178103037951</v>
          </cell>
          <cell r="D203">
            <v>9.1429023830708918E-16</v>
          </cell>
        </row>
        <row r="204">
          <cell r="C204" t="str">
            <v>Robust</v>
          </cell>
        </row>
        <row r="205">
          <cell r="A205" t="str">
            <v>PCPI_qA</v>
          </cell>
          <cell r="B205" t="str">
            <v>Coef.</v>
          </cell>
          <cell r="C205" t="str">
            <v>Std. Err.</v>
          </cell>
          <cell r="D205" t="str">
            <v>t</v>
          </cell>
          <cell r="E205" t="str">
            <v>P&gt;|t|</v>
          </cell>
        </row>
        <row r="206">
          <cell r="A206" t="str">
            <v>InfExp</v>
          </cell>
          <cell r="B206">
            <v>0.1706502</v>
          </cell>
          <cell r="C206">
            <v>0.39106269999999999</v>
          </cell>
          <cell r="E206">
            <v>0.66600000000000004</v>
          </cell>
        </row>
        <row r="207">
          <cell r="A207" t="str">
            <v>PCPI_4lag</v>
          </cell>
          <cell r="B207">
            <v>0.44926470000000002</v>
          </cell>
          <cell r="C207">
            <v>3.9114900000000001E-2</v>
          </cell>
          <cell r="E207">
            <v>0</v>
          </cell>
        </row>
        <row r="208">
          <cell r="A208" t="str">
            <v>slack_1</v>
          </cell>
          <cell r="B208">
            <v>-0.1335298</v>
          </cell>
          <cell r="C208">
            <v>5.2173200000000003E-2</v>
          </cell>
          <cell r="E208">
            <v>1.6E-2</v>
          </cell>
        </row>
        <row r="209">
          <cell r="A209" t="str">
            <v>RER_qo8q</v>
          </cell>
          <cell r="B209">
            <v>-3.2072700000000003E-2</v>
          </cell>
          <cell r="C209">
            <v>9.2239000000000002E-3</v>
          </cell>
          <cell r="E209">
            <v>2E-3</v>
          </cell>
        </row>
        <row r="210">
          <cell r="A210" t="str">
            <v>W_Slack</v>
          </cell>
          <cell r="B210">
            <v>4.2541599999999999E-2</v>
          </cell>
          <cell r="C210">
            <v>6.8894700000000003E-2</v>
          </cell>
          <cell r="E210">
            <v>0.54200000000000004</v>
          </cell>
        </row>
        <row r="211">
          <cell r="A211" t="str">
            <v>WOil_relPCPI</v>
          </cell>
          <cell r="B211">
            <v>3.3504899999999997E-2</v>
          </cell>
          <cell r="C211">
            <v>3.2065000000000001E-3</v>
          </cell>
          <cell r="E211">
            <v>0</v>
          </cell>
        </row>
        <row r="212">
          <cell r="A212" t="str">
            <v>WComXEn_relPCPI~g</v>
          </cell>
          <cell r="B212">
            <v>2.1457E-3</v>
          </cell>
          <cell r="C212">
            <v>1.0597499999999999E-2</v>
          </cell>
          <cell r="E212">
            <v>0.84099999999999997</v>
          </cell>
        </row>
        <row r="213">
          <cell r="A213" t="str">
            <v>GVC_PC_lag</v>
          </cell>
          <cell r="B213">
            <v>-0.36949209999999999</v>
          </cell>
          <cell r="C213">
            <v>8.4937600000000002E-2</v>
          </cell>
          <cell r="E213">
            <v>0</v>
          </cell>
        </row>
        <row r="214">
          <cell r="A214" t="str">
            <v>_cons</v>
          </cell>
          <cell r="B214">
            <v>1.0864020000000001</v>
          </cell>
          <cell r="C214">
            <v>0.87782400000000005</v>
          </cell>
          <cell r="E214">
            <v>0.22500000000000001</v>
          </cell>
        </row>
        <row r="221">
          <cell r="A221" t="str">
            <v xml:space="preserve"> JUST AES - CPI - POST-CRISIS</v>
          </cell>
        </row>
        <row r="222">
          <cell r="A222" t="str">
            <v>R2_w</v>
          </cell>
        </row>
        <row r="223">
          <cell r="A223">
            <v>0.44693202952902333</v>
          </cell>
          <cell r="B223">
            <v>1080</v>
          </cell>
          <cell r="C223">
            <v>79.654747423176246</v>
          </cell>
          <cell r="D223">
            <v>6.3680946821978687E-15</v>
          </cell>
        </row>
        <row r="224">
          <cell r="C224" t="str">
            <v>Robust</v>
          </cell>
        </row>
        <row r="225">
          <cell r="A225" t="str">
            <v>PCPI_qA</v>
          </cell>
          <cell r="B225" t="str">
            <v>Coef.</v>
          </cell>
          <cell r="C225" t="str">
            <v>Std. Err.</v>
          </cell>
          <cell r="D225" t="str">
            <v>t</v>
          </cell>
          <cell r="E225" t="str">
            <v>P&gt;|t|</v>
          </cell>
        </row>
        <row r="226">
          <cell r="A226" t="str">
            <v>InfExp</v>
          </cell>
          <cell r="B226">
            <v>0.29805399999999999</v>
          </cell>
          <cell r="C226">
            <v>0.27006229999999998</v>
          </cell>
          <cell r="E226">
            <v>0.28000000000000003</v>
          </cell>
        </row>
        <row r="227">
          <cell r="A227" t="str">
            <v>PCPI_4lag</v>
          </cell>
          <cell r="B227">
            <v>0.56064440000000004</v>
          </cell>
          <cell r="C227">
            <v>4.4633899999999997E-2</v>
          </cell>
          <cell r="E227">
            <v>0</v>
          </cell>
        </row>
        <row r="228">
          <cell r="A228" t="str">
            <v>slack_1</v>
          </cell>
          <cell r="B228">
            <v>-8.4116300000000005E-2</v>
          </cell>
          <cell r="C228">
            <v>4.2065900000000003E-2</v>
          </cell>
          <cell r="E228">
            <v>5.6000000000000001E-2</v>
          </cell>
        </row>
        <row r="229">
          <cell r="A229" t="str">
            <v>RER_qo8q</v>
          </cell>
          <cell r="B229">
            <v>-3.8202300000000002E-2</v>
          </cell>
          <cell r="C229">
            <v>1.42845E-2</v>
          </cell>
          <cell r="E229">
            <v>1.2999999999999999E-2</v>
          </cell>
        </row>
        <row r="230">
          <cell r="A230" t="str">
            <v>W_Slack</v>
          </cell>
          <cell r="B230">
            <v>-0.44306230000000002</v>
          </cell>
          <cell r="C230">
            <v>8.0324499999999993E-2</v>
          </cell>
          <cell r="E230">
            <v>0</v>
          </cell>
        </row>
        <row r="231">
          <cell r="A231" t="str">
            <v>WOil_relPCPI</v>
          </cell>
          <cell r="B231">
            <v>2.50137E-2</v>
          </cell>
          <cell r="C231">
            <v>2.5332000000000002E-3</v>
          </cell>
          <cell r="E231">
            <v>0</v>
          </cell>
        </row>
        <row r="232">
          <cell r="A232" t="str">
            <v>WComXEn_relPCPI~g</v>
          </cell>
          <cell r="B232">
            <v>3.8466500000000001E-2</v>
          </cell>
          <cell r="C232">
            <v>7.5713000000000004E-3</v>
          </cell>
          <cell r="E232">
            <v>0</v>
          </cell>
        </row>
        <row r="233">
          <cell r="A233" t="str">
            <v>GVC_PC_lag</v>
          </cell>
          <cell r="B233">
            <v>-0.3460358</v>
          </cell>
          <cell r="C233">
            <v>8.3947400000000005E-2</v>
          </cell>
          <cell r="E233">
            <v>0</v>
          </cell>
        </row>
        <row r="234">
          <cell r="A234" t="str">
            <v>_cons</v>
          </cell>
          <cell r="B234">
            <v>1.0430790000000001</v>
          </cell>
          <cell r="C234">
            <v>0.56869740000000002</v>
          </cell>
          <cell r="E234">
            <v>7.8E-2</v>
          </cell>
        </row>
        <row r="241">
          <cell r="A241" t="str">
            <v>JUST EMS- - CPI - POST-CRISIS</v>
          </cell>
        </row>
        <row r="242">
          <cell r="A242" t="str">
            <v>R2_w</v>
          </cell>
        </row>
        <row r="243">
          <cell r="A243">
            <v>0.32191351510392141</v>
          </cell>
          <cell r="B243">
            <v>151</v>
          </cell>
          <cell r="C243">
            <v>19.288452653338741</v>
          </cell>
          <cell r="D243">
            <v>1.8299836677603272E-2</v>
          </cell>
        </row>
        <row r="244">
          <cell r="C244" t="str">
            <v>Robust</v>
          </cell>
        </row>
        <row r="245">
          <cell r="A245" t="str">
            <v>PCPI_qA</v>
          </cell>
          <cell r="B245" t="str">
            <v>Coef.</v>
          </cell>
          <cell r="C245" t="str">
            <v>Std. Err.</v>
          </cell>
          <cell r="D245" t="str">
            <v>t</v>
          </cell>
          <cell r="E245" t="str">
            <v>P&gt;|t|</v>
          </cell>
        </row>
        <row r="246">
          <cell r="A246" t="str">
            <v>InfExp</v>
          </cell>
          <cell r="B246">
            <v>6.3445159999999996</v>
          </cell>
          <cell r="C246">
            <v>17.97692</v>
          </cell>
          <cell r="E246">
            <v>0.747</v>
          </cell>
        </row>
        <row r="247">
          <cell r="A247" t="str">
            <v>PCPI_4lag</v>
          </cell>
          <cell r="B247">
            <v>0.55243140000000002</v>
          </cell>
          <cell r="C247">
            <v>5.6362200000000001E-2</v>
          </cell>
          <cell r="E247">
            <v>2E-3</v>
          </cell>
        </row>
        <row r="248">
          <cell r="A248" t="str">
            <v>slack_1</v>
          </cell>
          <cell r="B248">
            <v>-0.21180189999999999</v>
          </cell>
          <cell r="C248">
            <v>0.15288370000000001</v>
          </cell>
          <cell r="E248">
            <v>0.26</v>
          </cell>
        </row>
        <row r="249">
          <cell r="A249" t="str">
            <v>RER_qo8q</v>
          </cell>
          <cell r="B249">
            <v>-2.3894700000000001E-2</v>
          </cell>
          <cell r="C249">
            <v>3.3550099999999999E-2</v>
          </cell>
          <cell r="E249">
            <v>0.52800000000000002</v>
          </cell>
        </row>
        <row r="250">
          <cell r="A250" t="str">
            <v>W_Slack</v>
          </cell>
          <cell r="B250">
            <v>-0.36887300000000001</v>
          </cell>
          <cell r="C250">
            <v>0.14876249999999999</v>
          </cell>
          <cell r="E250">
            <v>8.8999999999999996E-2</v>
          </cell>
        </row>
        <row r="251">
          <cell r="A251" t="str">
            <v>WOil_relPCPI</v>
          </cell>
          <cell r="B251">
            <v>3.5707599999999999E-2</v>
          </cell>
          <cell r="C251">
            <v>2.0505900000000001E-2</v>
          </cell>
          <cell r="E251">
            <v>0.18</v>
          </cell>
        </row>
        <row r="252">
          <cell r="A252" t="str">
            <v>WComXEn_relPCPI~g</v>
          </cell>
          <cell r="B252">
            <v>-3.39823E-2</v>
          </cell>
          <cell r="C252">
            <v>4.0444599999999997E-2</v>
          </cell>
          <cell r="E252">
            <v>0.46200000000000002</v>
          </cell>
        </row>
        <row r="253">
          <cell r="A253" t="str">
            <v>GVC_PC_lag</v>
          </cell>
          <cell r="B253">
            <v>-0.5194761</v>
          </cell>
          <cell r="C253">
            <v>0.1114705</v>
          </cell>
          <cell r="E253">
            <v>1.9E-2</v>
          </cell>
        </row>
        <row r="254">
          <cell r="A254" t="str">
            <v>_cons</v>
          </cell>
          <cell r="B254">
            <v>-15.79027</v>
          </cell>
          <cell r="C254">
            <v>51.306950000000001</v>
          </cell>
          <cell r="E254">
            <v>0.77800000000000002</v>
          </cell>
        </row>
        <row r="261">
          <cell r="A261" t="str">
            <v xml:space="preserve"> SPLINE MEASURE FOR SLACK - CPI - POST-CRISIS</v>
          </cell>
        </row>
        <row r="262">
          <cell r="A262" t="str">
            <v>R2_w</v>
          </cell>
        </row>
        <row r="263">
          <cell r="A263">
            <v>0.41931161929410143</v>
          </cell>
          <cell r="B263">
            <v>1231</v>
          </cell>
          <cell r="C263">
            <v>70.082738180571795</v>
          </cell>
          <cell r="D263">
            <v>1.2458335251419531E-15</v>
          </cell>
        </row>
        <row r="264">
          <cell r="C264" t="str">
            <v>Robust</v>
          </cell>
        </row>
        <row r="265">
          <cell r="A265" t="str">
            <v>PCPI_qA</v>
          </cell>
          <cell r="B265" t="str">
            <v>Coef.</v>
          </cell>
          <cell r="C265" t="str">
            <v>Std. Err.</v>
          </cell>
          <cell r="D265" t="str">
            <v>t</v>
          </cell>
          <cell r="E265" t="str">
            <v>P&gt;|t|</v>
          </cell>
        </row>
        <row r="266">
          <cell r="A266" t="str">
            <v>InfExp</v>
          </cell>
          <cell r="B266">
            <v>0.30419249999999998</v>
          </cell>
          <cell r="C266">
            <v>0.27242860000000002</v>
          </cell>
          <cell r="E266">
            <v>0.27300000000000002</v>
          </cell>
        </row>
        <row r="267">
          <cell r="A267" t="str">
            <v>PCPI_4lag</v>
          </cell>
          <cell r="B267">
            <v>0.55236240000000003</v>
          </cell>
          <cell r="C267">
            <v>3.8744500000000001E-2</v>
          </cell>
          <cell r="E267">
            <v>0</v>
          </cell>
        </row>
        <row r="268">
          <cell r="A268" t="str">
            <v>slack_1</v>
          </cell>
          <cell r="B268">
            <v>-6.97903E-2</v>
          </cell>
          <cell r="C268">
            <v>5.4034800000000001E-2</v>
          </cell>
          <cell r="E268">
            <v>0.20599999999999999</v>
          </cell>
        </row>
        <row r="269">
          <cell r="A269" t="str">
            <v>RER_qo8q</v>
          </cell>
          <cell r="B269">
            <v>-3.95632E-2</v>
          </cell>
          <cell r="C269">
            <v>1.2984000000000001E-2</v>
          </cell>
          <cell r="E269">
            <v>5.0000000000000001E-3</v>
          </cell>
        </row>
        <row r="270">
          <cell r="A270" t="str">
            <v>W_Slack</v>
          </cell>
          <cell r="B270">
            <v>-0.42501369999999999</v>
          </cell>
          <cell r="C270">
            <v>7.1066400000000002E-2</v>
          </cell>
          <cell r="E270">
            <v>0</v>
          </cell>
        </row>
        <row r="271">
          <cell r="A271" t="str">
            <v>WOil_relPCPI</v>
          </cell>
          <cell r="B271">
            <v>2.65677E-2</v>
          </cell>
          <cell r="C271">
            <v>3.1185000000000002E-3</v>
          </cell>
          <cell r="E271">
            <v>0</v>
          </cell>
        </row>
        <row r="272">
          <cell r="A272" t="str">
            <v>WComXEn_relPCPI~g</v>
          </cell>
          <cell r="B272">
            <v>3.0581500000000001E-2</v>
          </cell>
          <cell r="C272">
            <v>8.6639999999999998E-3</v>
          </cell>
          <cell r="E272">
            <v>1E-3</v>
          </cell>
        </row>
        <row r="273">
          <cell r="A273" t="str">
            <v>GVC_PC_lag</v>
          </cell>
          <cell r="B273">
            <v>-0.35592430000000003</v>
          </cell>
          <cell r="C273">
            <v>7.8638700000000006E-2</v>
          </cell>
          <cell r="E273">
            <v>0</v>
          </cell>
        </row>
        <row r="274">
          <cell r="A274" t="str">
            <v>spline_slack</v>
          </cell>
          <cell r="B274">
            <v>-0.10420169999999999</v>
          </cell>
          <cell r="C274">
            <v>0.1083315</v>
          </cell>
          <cell r="E274">
            <v>0.34399999999999997</v>
          </cell>
        </row>
        <row r="275">
          <cell r="A275" t="str">
            <v>_cons</v>
          </cell>
          <cell r="B275">
            <v>1.0241709999999999</v>
          </cell>
          <cell r="C275">
            <v>0.61354850000000005</v>
          </cell>
          <cell r="E275">
            <v>0.105</v>
          </cell>
        </row>
        <row r="281">
          <cell r="A281" t="str">
            <v xml:space="preserve"> ADD SLACK SQUARED &amp; CUBED TO CAPTURE NONLINEARITIES - CPI - POST-CRISIS</v>
          </cell>
        </row>
        <row r="282">
          <cell r="A282" t="str">
            <v>R2_w</v>
          </cell>
        </row>
        <row r="283">
          <cell r="A283">
            <v>0.4238272496949036</v>
          </cell>
          <cell r="B283">
            <v>1231</v>
          </cell>
          <cell r="C283">
            <v>71.382444856439136</v>
          </cell>
          <cell r="D283">
            <v>9.6825135127819119E-16</v>
          </cell>
        </row>
        <row r="284">
          <cell r="C284" t="str">
            <v>Robust</v>
          </cell>
        </row>
        <row r="285">
          <cell r="A285" t="str">
            <v>PCPI_qA</v>
          </cell>
          <cell r="B285" t="str">
            <v>Coef.</v>
          </cell>
          <cell r="C285" t="str">
            <v>Std. Err.</v>
          </cell>
          <cell r="D285" t="str">
            <v>t</v>
          </cell>
          <cell r="E285" t="str">
            <v>P&gt;|t|</v>
          </cell>
        </row>
        <row r="286">
          <cell r="A286" t="str">
            <v>InfExp</v>
          </cell>
          <cell r="B286">
            <v>0.26101600000000003</v>
          </cell>
          <cell r="C286">
            <v>0.29607679999999997</v>
          </cell>
          <cell r="E286">
            <v>0.38500000000000001</v>
          </cell>
        </row>
        <row r="287">
          <cell r="A287" t="str">
            <v>PCPI_4lag</v>
          </cell>
          <cell r="B287">
            <v>0.54673519999999998</v>
          </cell>
          <cell r="C287">
            <v>3.8453899999999999E-2</v>
          </cell>
          <cell r="E287">
            <v>0</v>
          </cell>
        </row>
        <row r="288">
          <cell r="A288" t="str">
            <v>slack_1</v>
          </cell>
          <cell r="B288">
            <v>7.9922000000000007E-2</v>
          </cell>
          <cell r="C288">
            <v>9.8370100000000002E-2</v>
          </cell>
          <cell r="E288">
            <v>0.42299999999999999</v>
          </cell>
        </row>
        <row r="289">
          <cell r="A289" t="str">
            <v>RER_qo8q</v>
          </cell>
          <cell r="B289">
            <v>-4.18368E-2</v>
          </cell>
          <cell r="C289">
            <v>1.33159E-2</v>
          </cell>
          <cell r="E289">
            <v>4.0000000000000001E-3</v>
          </cell>
        </row>
        <row r="290">
          <cell r="A290" t="str">
            <v>W_Slack</v>
          </cell>
          <cell r="B290">
            <v>-0.43170039999999998</v>
          </cell>
          <cell r="C290">
            <v>6.9162000000000001E-2</v>
          </cell>
          <cell r="E290">
            <v>0</v>
          </cell>
        </row>
        <row r="291">
          <cell r="A291" t="str">
            <v>WOil_relPCPI</v>
          </cell>
          <cell r="B291">
            <v>2.6574400000000001E-2</v>
          </cell>
          <cell r="C291">
            <v>3.1717999999999998E-3</v>
          </cell>
          <cell r="E291">
            <v>0</v>
          </cell>
        </row>
        <row r="292">
          <cell r="A292" t="str">
            <v>WComXEn_relPCPI~g</v>
          </cell>
          <cell r="B292">
            <v>3.02125E-2</v>
          </cell>
          <cell r="C292">
            <v>8.7194999999999998E-3</v>
          </cell>
          <cell r="E292">
            <v>2E-3</v>
          </cell>
        </row>
        <row r="293">
          <cell r="A293" t="str">
            <v>GVC_PC_lag</v>
          </cell>
          <cell r="B293">
            <v>-0.3448175</v>
          </cell>
          <cell r="C293">
            <v>7.8842099999999998E-2</v>
          </cell>
          <cell r="E293">
            <v>0</v>
          </cell>
        </row>
        <row r="294">
          <cell r="A294" t="str">
            <v>slack_sq</v>
          </cell>
          <cell r="B294">
            <v>5.5471300000000001E-2</v>
          </cell>
          <cell r="C294">
            <v>3.4502600000000001E-2</v>
          </cell>
          <cell r="E294">
            <v>0.11799999999999999</v>
          </cell>
        </row>
        <row r="295">
          <cell r="A295" t="str">
            <v>slack_cu</v>
          </cell>
          <cell r="B295">
            <v>-3.82925E-2</v>
          </cell>
          <cell r="C295">
            <v>1.71597E-2</v>
          </cell>
          <cell r="E295">
            <v>3.3000000000000002E-2</v>
          </cell>
        </row>
        <row r="296">
          <cell r="A296" t="str">
            <v>_cons</v>
          </cell>
          <cell r="B296">
            <v>1.0883149999999999</v>
          </cell>
          <cell r="C296">
            <v>0.65120869999999997</v>
          </cell>
          <cell r="E296">
            <v>0.105</v>
          </cell>
        </row>
        <row r="301">
          <cell r="A301" t="str">
            <v xml:space="preserve"> PIECEWISE QUADRATIC FOR SLACK - CPI - POST-CRISIS</v>
          </cell>
        </row>
        <row r="302">
          <cell r="A302" t="str">
            <v>R2_w</v>
          </cell>
        </row>
        <row r="303">
          <cell r="A303">
            <v>0.41988337446173973</v>
          </cell>
          <cell r="B303">
            <v>1231</v>
          </cell>
          <cell r="C303">
            <v>69.60609597336726</v>
          </cell>
          <cell r="D303">
            <v>1.3679553718015058E-15</v>
          </cell>
        </row>
        <row r="304">
          <cell r="C304" t="str">
            <v>Robust</v>
          </cell>
        </row>
        <row r="305">
          <cell r="A305" t="str">
            <v>PCPI_qA</v>
          </cell>
          <cell r="B305" t="str">
            <v>Coef.</v>
          </cell>
          <cell r="C305" t="str">
            <v>Std. Err.</v>
          </cell>
          <cell r="D305" t="str">
            <v>t</v>
          </cell>
          <cell r="E305" t="str">
            <v>P&gt;|t|</v>
          </cell>
        </row>
        <row r="306">
          <cell r="A306" t="str">
            <v>InfExp</v>
          </cell>
          <cell r="B306">
            <v>0.30469109999999999</v>
          </cell>
          <cell r="C306">
            <v>0.27299790000000002</v>
          </cell>
          <cell r="E306">
            <v>0.27300000000000002</v>
          </cell>
        </row>
        <row r="307">
          <cell r="A307" t="str">
            <v>PCPI_4lag</v>
          </cell>
          <cell r="B307">
            <v>0.54971029999999999</v>
          </cell>
          <cell r="C307">
            <v>3.7598800000000002E-2</v>
          </cell>
          <cell r="E307">
            <v>0</v>
          </cell>
        </row>
        <row r="308">
          <cell r="A308" t="str">
            <v>slack_1</v>
          </cell>
          <cell r="B308">
            <v>-6.3580800000000007E-2</v>
          </cell>
          <cell r="C308">
            <v>5.4919500000000003E-2</v>
          </cell>
          <cell r="E308">
            <v>0.25600000000000001</v>
          </cell>
        </row>
        <row r="309">
          <cell r="A309" t="str">
            <v>RER_qo8q</v>
          </cell>
          <cell r="B309">
            <v>-4.0289699999999998E-2</v>
          </cell>
          <cell r="C309">
            <v>1.3228800000000001E-2</v>
          </cell>
          <cell r="E309">
            <v>5.0000000000000001E-3</v>
          </cell>
        </row>
        <row r="310">
          <cell r="A310" t="str">
            <v>W_Slack</v>
          </cell>
          <cell r="B310">
            <v>-0.42239880000000002</v>
          </cell>
          <cell r="C310">
            <v>6.8450399999999995E-2</v>
          </cell>
          <cell r="E310">
            <v>0</v>
          </cell>
        </row>
        <row r="311">
          <cell r="A311" t="str">
            <v>WOil_relPCPI</v>
          </cell>
          <cell r="B311">
            <v>2.6669100000000001E-2</v>
          </cell>
          <cell r="C311">
            <v>3.0947000000000001E-3</v>
          </cell>
          <cell r="E311">
            <v>0</v>
          </cell>
        </row>
        <row r="312">
          <cell r="A312" t="str">
            <v>WComXEn_relPCPI~g</v>
          </cell>
          <cell r="B312">
            <v>3.0350200000000001E-2</v>
          </cell>
          <cell r="C312">
            <v>8.6662000000000006E-3</v>
          </cell>
          <cell r="E312">
            <v>1E-3</v>
          </cell>
        </row>
        <row r="313">
          <cell r="A313" t="str">
            <v>GVC_PC_lag</v>
          </cell>
          <cell r="B313">
            <v>-0.3563173</v>
          </cell>
          <cell r="C313">
            <v>7.8895400000000004E-2</v>
          </cell>
          <cell r="E313">
            <v>0</v>
          </cell>
        </row>
        <row r="314">
          <cell r="A314" t="str">
            <v>slack_piecewise</v>
          </cell>
          <cell r="B314">
            <v>6.4319899999999999E-2</v>
          </cell>
          <cell r="C314">
            <v>5.1945699999999997E-2</v>
          </cell>
          <cell r="E314">
            <v>0.22500000000000001</v>
          </cell>
        </row>
        <row r="315">
          <cell r="A315" t="str">
            <v>_cons</v>
          </cell>
          <cell r="B315">
            <v>1.019841</v>
          </cell>
          <cell r="C315">
            <v>0.60911309999999996</v>
          </cell>
          <cell r="E315">
            <v>0.104</v>
          </cell>
        </row>
        <row r="321">
          <cell r="A321" t="str">
            <v xml:space="preserve"> COMMODITIES &amp;OIL COMBINED - CPI - POST-CRISIS</v>
          </cell>
        </row>
        <row r="322">
          <cell r="A322" t="str">
            <v>R2_w</v>
          </cell>
        </row>
        <row r="323">
          <cell r="A323">
            <v>0.37873887132688888</v>
          </cell>
          <cell r="B323">
            <v>1231</v>
          </cell>
          <cell r="C323">
            <v>76.912104776108535</v>
          </cell>
          <cell r="D323">
            <v>2.4899853217873215E-15</v>
          </cell>
        </row>
        <row r="324">
          <cell r="C324" t="str">
            <v>Robust</v>
          </cell>
        </row>
        <row r="325">
          <cell r="A325" t="str">
            <v>PCPI_qA</v>
          </cell>
          <cell r="B325" t="str">
            <v>Coef.</v>
          </cell>
          <cell r="C325" t="str">
            <v>Std. Err.</v>
          </cell>
          <cell r="D325" t="str">
            <v>t</v>
          </cell>
          <cell r="E325" t="str">
            <v>P&gt;|t|</v>
          </cell>
        </row>
        <row r="326">
          <cell r="A326" t="str">
            <v>InfExp</v>
          </cell>
          <cell r="B326">
            <v>0.30889329999999998</v>
          </cell>
          <cell r="C326">
            <v>0.27002530000000002</v>
          </cell>
          <cell r="E326">
            <v>0.26200000000000001</v>
          </cell>
        </row>
        <row r="327">
          <cell r="A327" t="str">
            <v>PCPI_4lag</v>
          </cell>
          <cell r="B327">
            <v>0.51689209999999997</v>
          </cell>
          <cell r="C327">
            <v>4.3798999999999998E-2</v>
          </cell>
          <cell r="E327">
            <v>0</v>
          </cell>
        </row>
        <row r="328">
          <cell r="A328" t="str">
            <v>slack_1</v>
          </cell>
          <cell r="B328">
            <v>-0.1049402</v>
          </cell>
          <cell r="C328">
            <v>3.9998199999999998E-2</v>
          </cell>
          <cell r="E328">
            <v>1.4E-2</v>
          </cell>
        </row>
        <row r="329">
          <cell r="A329" t="str">
            <v>RER_qo8q</v>
          </cell>
          <cell r="B329">
            <v>-3.4154999999999998E-2</v>
          </cell>
          <cell r="C329">
            <v>1.39121E-2</v>
          </cell>
          <cell r="E329">
            <v>0.02</v>
          </cell>
        </row>
        <row r="330">
          <cell r="A330" t="str">
            <v>W_Slack</v>
          </cell>
          <cell r="B330">
            <v>-0.46669300000000002</v>
          </cell>
          <cell r="C330">
            <v>7.1215000000000001E-2</v>
          </cell>
          <cell r="E330">
            <v>0</v>
          </cell>
        </row>
        <row r="331">
          <cell r="A331" t="str">
            <v>WComm_relPCPI_lag</v>
          </cell>
          <cell r="B331">
            <v>3.2929800000000002E-2</v>
          </cell>
          <cell r="C331">
            <v>4.5554000000000002E-3</v>
          </cell>
          <cell r="E331">
            <v>0</v>
          </cell>
        </row>
        <row r="332">
          <cell r="A332" t="str">
            <v>GVC_PC_lag</v>
          </cell>
          <cell r="B332">
            <v>-0.52638479999999999</v>
          </cell>
          <cell r="C332">
            <v>7.69759E-2</v>
          </cell>
          <cell r="E332">
            <v>0</v>
          </cell>
        </row>
        <row r="333">
          <cell r="A333" t="str">
            <v>_cons</v>
          </cell>
          <cell r="B333">
            <v>1.3950940000000001</v>
          </cell>
          <cell r="C333">
            <v>0.58036469999999996</v>
          </cell>
          <cell r="E333">
            <v>2.3E-2</v>
          </cell>
        </row>
        <row r="341">
          <cell r="A341" t="str">
            <v>ADD RESTRICT INFLATION COEFFS =1 - CPI - POST-CRISIS</v>
          </cell>
        </row>
        <row r="342">
          <cell r="A342" t="str">
            <v>R2_w</v>
          </cell>
        </row>
        <row r="343">
          <cell r="A343">
            <v>0.39734778405878879</v>
          </cell>
          <cell r="B343">
            <v>1231</v>
          </cell>
          <cell r="C343">
            <v>102.6311773709895</v>
          </cell>
          <cell r="D343">
            <v>6.1777723125950463E-18</v>
          </cell>
        </row>
        <row r="344">
          <cell r="C344" t="str">
            <v>Robust</v>
          </cell>
        </row>
        <row r="345">
          <cell r="A345" t="str">
            <v>ch_inf_PCPI</v>
          </cell>
          <cell r="B345" t="str">
            <v>Coef.</v>
          </cell>
          <cell r="C345" t="str">
            <v>Std. Err.</v>
          </cell>
          <cell r="D345" t="str">
            <v>t</v>
          </cell>
          <cell r="E345" t="str">
            <v>P&gt;|t|</v>
          </cell>
        </row>
        <row r="346">
          <cell r="A346" t="str">
            <v>infexp_trans_PCPI</v>
          </cell>
          <cell r="B346">
            <v>0.59471169999999995</v>
          </cell>
          <cell r="C346">
            <v>3.74723E-2</v>
          </cell>
          <cell r="E346">
            <v>0</v>
          </cell>
        </row>
        <row r="347">
          <cell r="A347" t="str">
            <v>PCPI_4lag</v>
          </cell>
          <cell r="B347">
            <v>0.17381170000000001</v>
          </cell>
          <cell r="C347">
            <v>3.8916300000000001E-2</v>
          </cell>
          <cell r="E347">
            <v>0</v>
          </cell>
        </row>
        <row r="348">
          <cell r="A348" t="str">
            <v>slack_1</v>
          </cell>
          <cell r="B348">
            <v>-8.94369E-2</v>
          </cell>
          <cell r="C348">
            <v>3.10485E-2</v>
          </cell>
          <cell r="E348">
            <v>7.0000000000000001E-3</v>
          </cell>
        </row>
        <row r="349">
          <cell r="A349" t="str">
            <v>RER_qo8q</v>
          </cell>
          <cell r="B349">
            <v>-3.0932299999999999E-2</v>
          </cell>
          <cell r="C349">
            <v>1.0968E-2</v>
          </cell>
          <cell r="E349">
            <v>8.0000000000000002E-3</v>
          </cell>
        </row>
        <row r="350">
          <cell r="A350" t="str">
            <v>W_Slack</v>
          </cell>
          <cell r="B350">
            <v>-0.25455670000000002</v>
          </cell>
          <cell r="C350">
            <v>5.5408499999999999E-2</v>
          </cell>
          <cell r="E350">
            <v>0</v>
          </cell>
        </row>
        <row r="351">
          <cell r="A351" t="str">
            <v>WOil_relPCPI</v>
          </cell>
          <cell r="B351">
            <v>3.0424199999999998E-2</v>
          </cell>
          <cell r="C351">
            <v>3.0343000000000002E-3</v>
          </cell>
          <cell r="E351">
            <v>0</v>
          </cell>
        </row>
        <row r="352">
          <cell r="A352" t="str">
            <v>WComXEn_relPCPI~g</v>
          </cell>
          <cell r="B352">
            <v>2.6161999999999999E-3</v>
          </cell>
          <cell r="C352">
            <v>8.7714999999999998E-3</v>
          </cell>
          <cell r="E352">
            <v>0.76800000000000002</v>
          </cell>
        </row>
        <row r="353">
          <cell r="A353" t="str">
            <v>GVC_PC_lag</v>
          </cell>
          <cell r="B353">
            <v>-0.25865709999999997</v>
          </cell>
          <cell r="C353">
            <v>6.0809700000000001E-2</v>
          </cell>
          <cell r="E353">
            <v>0</v>
          </cell>
        </row>
        <row r="354">
          <cell r="A354" t="str">
            <v>_cons</v>
          </cell>
          <cell r="B354">
            <v>0.14490169999999999</v>
          </cell>
          <cell r="C354">
            <v>0.12179520000000001</v>
          </cell>
          <cell r="E354">
            <v>0.24299999999999999</v>
          </cell>
        </row>
        <row r="361">
          <cell r="A361" t="str">
            <v xml:space="preserve"> EXCLUDE INFLATION EXPECTATIONS- CPI - POST-CRISIS</v>
          </cell>
        </row>
        <row r="362">
          <cell r="A362" t="str">
            <v>R2_w</v>
          </cell>
        </row>
        <row r="363">
          <cell r="A363">
            <v>0.41826159209463654</v>
          </cell>
          <cell r="B363">
            <v>1231</v>
          </cell>
          <cell r="C363">
            <v>72.711098016817544</v>
          </cell>
          <cell r="D363">
            <v>7.5153037943842781E-16</v>
          </cell>
        </row>
        <row r="364">
          <cell r="C364" t="str">
            <v>Robust</v>
          </cell>
        </row>
        <row r="365">
          <cell r="A365" t="str">
            <v>PCPI_qA</v>
          </cell>
          <cell r="B365" t="str">
            <v>Coef.</v>
          </cell>
          <cell r="C365" t="str">
            <v>Std. Err.</v>
          </cell>
          <cell r="D365" t="str">
            <v>t</v>
          </cell>
          <cell r="E365" t="str">
            <v>P&gt;|t|</v>
          </cell>
        </row>
        <row r="366">
          <cell r="A366" t="str">
            <v>PCPI_4lag</v>
          </cell>
          <cell r="B366">
            <v>0.56212079999999998</v>
          </cell>
          <cell r="C366">
            <v>3.8930399999999997E-2</v>
          </cell>
          <cell r="E366">
            <v>0</v>
          </cell>
        </row>
        <row r="367">
          <cell r="A367" t="str">
            <v>slack_1</v>
          </cell>
          <cell r="B367">
            <v>-0.10979990000000001</v>
          </cell>
          <cell r="C367">
            <v>4.1001200000000002E-2</v>
          </cell>
          <cell r="E367">
            <v>1.2E-2</v>
          </cell>
        </row>
        <row r="368">
          <cell r="A368" t="str">
            <v>RER_qo8q</v>
          </cell>
          <cell r="B368">
            <v>-3.8661599999999997E-2</v>
          </cell>
          <cell r="C368">
            <v>1.2441300000000001E-2</v>
          </cell>
          <cell r="E368">
            <v>4.0000000000000001E-3</v>
          </cell>
        </row>
        <row r="369">
          <cell r="A369" t="str">
            <v>W_Slack</v>
          </cell>
          <cell r="B369">
            <v>-0.43885940000000001</v>
          </cell>
          <cell r="C369">
            <v>7.1186700000000006E-2</v>
          </cell>
          <cell r="E369">
            <v>0</v>
          </cell>
        </row>
        <row r="370">
          <cell r="A370" t="str">
            <v>WOil_relPCPI</v>
          </cell>
          <cell r="B370">
            <v>2.63667E-2</v>
          </cell>
          <cell r="C370">
            <v>3.1491000000000002E-3</v>
          </cell>
          <cell r="E370">
            <v>0</v>
          </cell>
        </row>
        <row r="371">
          <cell r="A371" t="str">
            <v>WComXEn_relPCPI~g</v>
          </cell>
          <cell r="B371">
            <v>3.1187400000000001E-2</v>
          </cell>
          <cell r="C371">
            <v>8.8777999999999999E-3</v>
          </cell>
          <cell r="E371">
            <v>1E-3</v>
          </cell>
        </row>
        <row r="372">
          <cell r="A372" t="str">
            <v>GVC_PC_lag</v>
          </cell>
          <cell r="B372">
            <v>-0.36183690000000002</v>
          </cell>
          <cell r="C372">
            <v>7.6660300000000001E-2</v>
          </cell>
          <cell r="E372">
            <v>0</v>
          </cell>
        </row>
        <row r="373">
          <cell r="A373" t="str">
            <v>_cons</v>
          </cell>
          <cell r="B373">
            <v>1.7351620000000001</v>
          </cell>
          <cell r="C373">
            <v>0.13211729999999999</v>
          </cell>
          <cell r="E373">
            <v>0</v>
          </cell>
        </row>
        <row r="381">
          <cell r="A381" t="str">
            <v>OIL &amp; COMM RELATIVE TO 1Y (NOT 1Q) - CPI - POST-CRISIS</v>
          </cell>
        </row>
        <row r="382">
          <cell r="A382" t="str">
            <v>R2_w</v>
          </cell>
        </row>
        <row r="383">
          <cell r="A383">
            <v>0.42998843738953374</v>
          </cell>
          <cell r="B383">
            <v>1231</v>
          </cell>
          <cell r="C383">
            <v>67.930063023673455</v>
          </cell>
          <cell r="D383">
            <v>1.9095015982782334E-15</v>
          </cell>
        </row>
        <row r="384">
          <cell r="C384" t="str">
            <v>Robust</v>
          </cell>
        </row>
        <row r="385">
          <cell r="A385" t="str">
            <v>PCPI_qA</v>
          </cell>
          <cell r="B385" t="str">
            <v>Coef.</v>
          </cell>
          <cell r="C385" t="str">
            <v>Std. Err.</v>
          </cell>
          <cell r="D385" t="str">
            <v>t</v>
          </cell>
          <cell r="E385" t="str">
            <v>P&gt;|t|</v>
          </cell>
        </row>
        <row r="386">
          <cell r="A386" t="str">
            <v>InfExp</v>
          </cell>
          <cell r="B386">
            <v>0.27070929999999999</v>
          </cell>
          <cell r="C386">
            <v>0.22335199999999999</v>
          </cell>
          <cell r="E386">
            <v>0.23499999999999999</v>
          </cell>
        </row>
        <row r="387">
          <cell r="A387" t="str">
            <v>PCPI_4lag</v>
          </cell>
          <cell r="B387">
            <v>0.49076589999999998</v>
          </cell>
          <cell r="C387">
            <v>4.2598200000000003E-2</v>
          </cell>
          <cell r="E387">
            <v>0</v>
          </cell>
        </row>
        <row r="388">
          <cell r="A388" t="str">
            <v>slack_1</v>
          </cell>
          <cell r="B388">
            <v>-0.1259557</v>
          </cell>
          <cell r="C388">
            <v>3.6933100000000003E-2</v>
          </cell>
          <cell r="E388">
            <v>2E-3</v>
          </cell>
        </row>
        <row r="389">
          <cell r="A389" t="str">
            <v>RER_qo8q</v>
          </cell>
          <cell r="B389">
            <v>-4.4288800000000003E-2</v>
          </cell>
          <cell r="C389">
            <v>1.38148E-2</v>
          </cell>
          <cell r="E389">
            <v>3.0000000000000001E-3</v>
          </cell>
        </row>
        <row r="390">
          <cell r="A390" t="str">
            <v>W_Slack</v>
          </cell>
          <cell r="B390">
            <v>-0.29564249999999997</v>
          </cell>
          <cell r="C390">
            <v>6.4475099999999994E-2</v>
          </cell>
          <cell r="E390">
            <v>0</v>
          </cell>
        </row>
        <row r="391">
          <cell r="A391" t="str">
            <v>WOil_qoA</v>
          </cell>
          <cell r="B391">
            <v>1.27902E-2</v>
          </cell>
          <cell r="C391">
            <v>3.1833999999999999E-3</v>
          </cell>
          <cell r="E391">
            <v>0</v>
          </cell>
        </row>
        <row r="392">
          <cell r="A392" t="str">
            <v>WComXEn_qoA</v>
          </cell>
          <cell r="B392">
            <v>2.1974400000000002E-2</v>
          </cell>
          <cell r="C392">
            <v>7.7058999999999999E-3</v>
          </cell>
          <cell r="E392">
            <v>8.0000000000000002E-3</v>
          </cell>
        </row>
        <row r="393">
          <cell r="A393" t="str">
            <v>GVC_PC_lag</v>
          </cell>
          <cell r="B393">
            <v>-8.5945599999999997E-2</v>
          </cell>
          <cell r="C393">
            <v>0.1026851</v>
          </cell>
          <cell r="E393">
            <v>0.40899999999999997</v>
          </cell>
        </row>
        <row r="394">
          <cell r="A394" t="str">
            <v>_cons</v>
          </cell>
          <cell r="B394">
            <v>0.82617680000000004</v>
          </cell>
          <cell r="C394">
            <v>0.48694120000000002</v>
          </cell>
          <cell r="E394">
            <v>0.1</v>
          </cell>
        </row>
        <row r="401">
          <cell r="A401" t="str">
            <v>RANDOM EFFECTS- CPI - POST-CRISIS</v>
          </cell>
        </row>
        <row r="402">
          <cell r="A402" t="str">
            <v>R2_o</v>
          </cell>
        </row>
        <row r="403">
          <cell r="A403">
            <v>0.51297173158601095</v>
          </cell>
          <cell r="B403">
            <v>1231</v>
          </cell>
          <cell r="C403">
            <v>361.07008553121932</v>
          </cell>
          <cell r="D403">
            <v>7.2349673847919066E-76</v>
          </cell>
        </row>
        <row r="404">
          <cell r="C404" t="str">
            <v>Robust</v>
          </cell>
        </row>
        <row r="405">
          <cell r="A405" t="str">
            <v>PCPI_qA</v>
          </cell>
          <cell r="B405" t="str">
            <v>Coef.</v>
          </cell>
          <cell r="C405" t="str">
            <v>Std. Err.</v>
          </cell>
          <cell r="D405" t="str">
            <v>z</v>
          </cell>
          <cell r="E405" t="str">
            <v>P&gt;|z|</v>
          </cell>
        </row>
        <row r="406">
          <cell r="A406" t="str">
            <v>InfExp</v>
          </cell>
          <cell r="B406">
            <v>0.59637799999999996</v>
          </cell>
          <cell r="C406">
            <v>0.10489</v>
          </cell>
          <cell r="E406">
            <v>0</v>
          </cell>
        </row>
        <row r="407">
          <cell r="A407" t="str">
            <v>PCPI_4lag</v>
          </cell>
          <cell r="B407">
            <v>0.6231835</v>
          </cell>
          <cell r="C407">
            <v>4.2806900000000002E-2</v>
          </cell>
          <cell r="E407">
            <v>0</v>
          </cell>
        </row>
        <row r="408">
          <cell r="A408" t="str">
            <v>slack_1</v>
          </cell>
          <cell r="B408">
            <v>-4.4697000000000001E-2</v>
          </cell>
          <cell r="C408">
            <v>2.6881700000000001E-2</v>
          </cell>
          <cell r="E408">
            <v>9.6000000000000002E-2</v>
          </cell>
        </row>
        <row r="409">
          <cell r="A409" t="str">
            <v>RER_qo8q</v>
          </cell>
          <cell r="B409">
            <v>-3.5469899999999999E-2</v>
          </cell>
          <cell r="C409">
            <v>9.6585000000000004E-3</v>
          </cell>
          <cell r="E409">
            <v>0</v>
          </cell>
        </row>
        <row r="410">
          <cell r="A410" t="str">
            <v>W_Slack</v>
          </cell>
          <cell r="B410">
            <v>-0.45481890000000003</v>
          </cell>
          <cell r="C410">
            <v>7.2417499999999996E-2</v>
          </cell>
          <cell r="E410">
            <v>0</v>
          </cell>
        </row>
        <row r="411">
          <cell r="A411" t="str">
            <v>WOil_relPCPI</v>
          </cell>
          <cell r="B411">
            <v>2.64222E-2</v>
          </cell>
          <cell r="C411">
            <v>3.1670000000000001E-3</v>
          </cell>
          <cell r="E411">
            <v>0</v>
          </cell>
        </row>
        <row r="412">
          <cell r="A412" t="str">
            <v>WComXEn_relPCPI~g</v>
          </cell>
          <cell r="B412">
            <v>2.90143E-2</v>
          </cell>
          <cell r="C412">
            <v>8.7690000000000008E-3</v>
          </cell>
          <cell r="E412">
            <v>1E-3</v>
          </cell>
        </row>
        <row r="413">
          <cell r="A413" t="str">
            <v>GVC_PC_lag</v>
          </cell>
          <cell r="B413">
            <v>-0.37124459999999998</v>
          </cell>
          <cell r="C413">
            <v>7.7994800000000003E-2</v>
          </cell>
          <cell r="E413">
            <v>0</v>
          </cell>
        </row>
        <row r="414">
          <cell r="A414" t="str">
            <v>_cons</v>
          </cell>
          <cell r="B414">
            <v>0.33766309999999999</v>
          </cell>
          <cell r="C414">
            <v>0.27322879999999999</v>
          </cell>
          <cell r="E414">
            <v>0.217</v>
          </cell>
        </row>
        <row r="421">
          <cell r="A421" t="str">
            <v xml:space="preserve"> RER LAGGED 4Q (NOT 8Q)- CPI - POST-CRISIS</v>
          </cell>
        </row>
        <row r="422">
          <cell r="A422" t="str">
            <v>R2_w</v>
          </cell>
        </row>
        <row r="423">
          <cell r="A423">
            <v>0.42482042860570912</v>
          </cell>
          <cell r="B423">
            <v>1231</v>
          </cell>
          <cell r="C423">
            <v>59.433397237883014</v>
          </cell>
          <cell r="D423">
            <v>1.1728480903545362E-14</v>
          </cell>
        </row>
        <row r="424">
          <cell r="C424" t="str">
            <v>Robust</v>
          </cell>
        </row>
        <row r="425">
          <cell r="A425" t="str">
            <v>PCPI_qA</v>
          </cell>
          <cell r="B425" t="str">
            <v>Coef.</v>
          </cell>
          <cell r="C425" t="str">
            <v>Std. Err.</v>
          </cell>
          <cell r="D425" t="str">
            <v>t</v>
          </cell>
          <cell r="E425" t="str">
            <v>P&gt;|t|</v>
          </cell>
        </row>
        <row r="426">
          <cell r="A426" t="str">
            <v>InfExp</v>
          </cell>
          <cell r="B426">
            <v>0.30808410000000003</v>
          </cell>
          <cell r="C426">
            <v>0.23955070000000001</v>
          </cell>
          <cell r="E426">
            <v>0.20799999999999999</v>
          </cell>
        </row>
        <row r="427">
          <cell r="A427" t="str">
            <v>PCPI_4lag</v>
          </cell>
          <cell r="B427">
            <v>0.56633900000000004</v>
          </cell>
          <cell r="C427">
            <v>4.3787699999999999E-2</v>
          </cell>
          <cell r="E427">
            <v>0</v>
          </cell>
        </row>
        <row r="428">
          <cell r="A428" t="str">
            <v>slack_1</v>
          </cell>
          <cell r="B428">
            <v>-8.9964100000000005E-2</v>
          </cell>
          <cell r="C428">
            <v>3.8952899999999999E-2</v>
          </cell>
          <cell r="E428">
            <v>2.8000000000000001E-2</v>
          </cell>
        </row>
        <row r="429">
          <cell r="A429" t="str">
            <v>RER_qoA</v>
          </cell>
          <cell r="B429">
            <v>-7.4756500000000004E-2</v>
          </cell>
          <cell r="C429">
            <v>2.65916E-2</v>
          </cell>
          <cell r="E429">
            <v>8.9999999999999993E-3</v>
          </cell>
        </row>
        <row r="430">
          <cell r="A430" t="str">
            <v>W_Slack</v>
          </cell>
          <cell r="B430">
            <v>-0.43362279999999997</v>
          </cell>
          <cell r="C430">
            <v>7.6822399999999999E-2</v>
          </cell>
          <cell r="E430">
            <v>0</v>
          </cell>
        </row>
        <row r="431">
          <cell r="A431" t="str">
            <v>WOil_relPCPI</v>
          </cell>
          <cell r="B431">
            <v>2.6591099999999999E-2</v>
          </cell>
          <cell r="C431">
            <v>3.2020999999999998E-3</v>
          </cell>
          <cell r="E431">
            <v>0</v>
          </cell>
        </row>
        <row r="432">
          <cell r="A432" t="str">
            <v>WComXEn_relPCPI~g</v>
          </cell>
          <cell r="B432">
            <v>3.5939199999999998E-2</v>
          </cell>
          <cell r="C432">
            <v>9.0410999999999998E-3</v>
          </cell>
          <cell r="E432">
            <v>0</v>
          </cell>
        </row>
        <row r="433">
          <cell r="A433" t="str">
            <v>GVC_PC_lag</v>
          </cell>
          <cell r="B433">
            <v>-0.37540970000000001</v>
          </cell>
          <cell r="C433">
            <v>7.5242299999999998E-2</v>
          </cell>
          <cell r="E433">
            <v>0</v>
          </cell>
        </row>
        <row r="434">
          <cell r="A434" t="str">
            <v>_cons</v>
          </cell>
          <cell r="B434">
            <v>1.080454</v>
          </cell>
          <cell r="C434">
            <v>0.54518140000000004</v>
          </cell>
          <cell r="E434">
            <v>5.7000000000000002E-2</v>
          </cell>
        </row>
        <row r="441">
          <cell r="A441" t="str">
            <v>ONLY W SLACK FOR GLOBAL VARS  - CPI - POST-CRISIS</v>
          </cell>
        </row>
        <row r="442">
          <cell r="A442" t="str">
            <v>R2_w</v>
          </cell>
        </row>
        <row r="443">
          <cell r="A443">
            <v>0.26021808537244251</v>
          </cell>
          <cell r="B443">
            <v>1231</v>
          </cell>
          <cell r="C443">
            <v>10.088848683783837</v>
          </cell>
          <cell r="D443">
            <v>3.4423443224482608E-3</v>
          </cell>
        </row>
        <row r="444">
          <cell r="C444" t="str">
            <v>Robust</v>
          </cell>
        </row>
        <row r="445">
          <cell r="A445" t="str">
            <v>PCPI_qA</v>
          </cell>
          <cell r="B445" t="str">
            <v>Coef.</v>
          </cell>
          <cell r="C445" t="str">
            <v>Std. Err.</v>
          </cell>
          <cell r="D445" t="str">
            <v>t</v>
          </cell>
          <cell r="E445" t="str">
            <v>P&gt;|t|</v>
          </cell>
        </row>
        <row r="446">
          <cell r="A446" t="str">
            <v>InfExp</v>
          </cell>
          <cell r="B446">
            <v>0.64496240000000005</v>
          </cell>
          <cell r="C446">
            <v>0.43508590000000003</v>
          </cell>
          <cell r="E446">
            <v>0.14899999999999999</v>
          </cell>
        </row>
        <row r="447">
          <cell r="A447" t="str">
            <v>PCPI_4lag</v>
          </cell>
          <cell r="B447">
            <v>0.49645210000000001</v>
          </cell>
          <cell r="C447">
            <v>5.4831999999999999E-2</v>
          </cell>
          <cell r="E447">
            <v>0</v>
          </cell>
        </row>
        <row r="448">
          <cell r="A448" t="str">
            <v>slack_1</v>
          </cell>
          <cell r="B448">
            <v>-0.1028964</v>
          </cell>
          <cell r="C448">
            <v>3.95707E-2</v>
          </cell>
          <cell r="E448">
            <v>1.4E-2</v>
          </cell>
        </row>
        <row r="449">
          <cell r="A449" t="str">
            <v>W_Slack</v>
          </cell>
          <cell r="B449">
            <v>-0.2052407</v>
          </cell>
          <cell r="C449">
            <v>6.4616400000000004E-2</v>
          </cell>
          <cell r="E449">
            <v>3.0000000000000001E-3</v>
          </cell>
        </row>
        <row r="450">
          <cell r="A450" t="str">
            <v>_cons</v>
          </cell>
          <cell r="B450">
            <v>-0.1184216</v>
          </cell>
          <cell r="C450">
            <v>0.88725960000000004</v>
          </cell>
          <cell r="E450">
            <v>0.89500000000000002</v>
          </cell>
        </row>
      </sheetData>
      <sheetData sheetId="2">
        <row r="1">
          <cell r="A1" t="str">
            <v>BASE CASE - CORE - PRE-CRISIS</v>
          </cell>
        </row>
        <row r="2">
          <cell r="A2" t="str">
            <v>R2_w</v>
          </cell>
          <cell r="B2" t="str">
            <v>N</v>
          </cell>
          <cell r="C2" t="str">
            <v>Chi2-global vars</v>
          </cell>
          <cell r="D2" t="str">
            <v>Chi2-prob</v>
          </cell>
        </row>
        <row r="3">
          <cell r="A3">
            <v>0.48830476039188653</v>
          </cell>
          <cell r="B3">
            <v>1402</v>
          </cell>
          <cell r="C3">
            <v>6.5843717153799082</v>
          </cell>
          <cell r="D3">
            <v>6.7403239160233907E-4</v>
          </cell>
        </row>
        <row r="4">
          <cell r="C4" t="str">
            <v>Robust</v>
          </cell>
        </row>
        <row r="5">
          <cell r="A5" t="str">
            <v>CCPI_qA</v>
          </cell>
          <cell r="B5" t="str">
            <v>Coef.</v>
          </cell>
          <cell r="C5" t="str">
            <v>Std. Err.</v>
          </cell>
          <cell r="D5" t="str">
            <v>t</v>
          </cell>
          <cell r="E5" t="str">
            <v>P&gt;|t|</v>
          </cell>
        </row>
        <row r="6">
          <cell r="A6" t="str">
            <v>InfExp</v>
          </cell>
          <cell r="B6">
            <v>0.48260789999999998</v>
          </cell>
          <cell r="C6">
            <v>9.2072399999999999E-2</v>
          </cell>
          <cell r="E6">
            <v>0</v>
          </cell>
        </row>
        <row r="7">
          <cell r="A7" t="str">
            <v>CCPI_4lag</v>
          </cell>
          <cell r="B7">
            <v>0.65262169999999997</v>
          </cell>
          <cell r="C7">
            <v>5.9105100000000001E-2</v>
          </cell>
          <cell r="E7">
            <v>0</v>
          </cell>
        </row>
        <row r="8">
          <cell r="A8" t="str">
            <v>slack_1</v>
          </cell>
          <cell r="B8">
            <v>-0.16950809999999999</v>
          </cell>
          <cell r="C8">
            <v>4.2168600000000001E-2</v>
          </cell>
          <cell r="E8">
            <v>0</v>
          </cell>
        </row>
        <row r="9">
          <cell r="A9" t="str">
            <v>RER_qo8q</v>
          </cell>
          <cell r="B9">
            <v>-2.56651E-2</v>
          </cell>
          <cell r="C9">
            <v>6.0651000000000004E-3</v>
          </cell>
          <cell r="E9">
            <v>0</v>
          </cell>
        </row>
        <row r="10">
          <cell r="A10" t="str">
            <v>W_Slack</v>
          </cell>
          <cell r="B10">
            <v>-0.1236498</v>
          </cell>
          <cell r="C10">
            <v>5.9352700000000001E-2</v>
          </cell>
          <cell r="E10">
            <v>4.5999999999999999E-2</v>
          </cell>
        </row>
        <row r="11">
          <cell r="A11" t="str">
            <v>WComm_relPCPI_lag</v>
          </cell>
          <cell r="B11">
            <v>-1.0258000000000001E-3</v>
          </cell>
          <cell r="C11">
            <v>5.5645E-3</v>
          </cell>
          <cell r="E11">
            <v>0.85499999999999998</v>
          </cell>
        </row>
        <row r="12">
          <cell r="A12" t="str">
            <v>GVC_PC_lag</v>
          </cell>
          <cell r="B12">
            <v>-6.8865300000000004E-2</v>
          </cell>
          <cell r="C12">
            <v>4.3133299999999999E-2</v>
          </cell>
          <cell r="E12">
            <v>0.121</v>
          </cell>
        </row>
        <row r="13">
          <cell r="A13" t="str">
            <v>_cons</v>
          </cell>
          <cell r="B13">
            <v>-0.35997950000000001</v>
          </cell>
          <cell r="C13">
            <v>0.1109272</v>
          </cell>
          <cell r="E13">
            <v>3.0000000000000001E-3</v>
          </cell>
        </row>
        <row r="21">
          <cell r="A21" t="str">
            <v xml:space="preserve"> REPLACE SLACK WITH -UNGAP - CORE - PRE-CRISIS</v>
          </cell>
        </row>
        <row r="22">
          <cell r="A22" t="str">
            <v>R2_w</v>
          </cell>
        </row>
        <row r="23">
          <cell r="A23">
            <v>0.47513757362399933</v>
          </cell>
          <cell r="B23">
            <v>1358</v>
          </cell>
          <cell r="C23">
            <v>6.2480827116545843</v>
          </cell>
          <cell r="D23">
            <v>1.0050742899752854E-3</v>
          </cell>
        </row>
        <row r="24">
          <cell r="C24" t="str">
            <v>Robust</v>
          </cell>
        </row>
        <row r="25">
          <cell r="A25" t="str">
            <v>CCPI_qA</v>
          </cell>
          <cell r="B25" t="str">
            <v>Coef.</v>
          </cell>
          <cell r="C25" t="str">
            <v>Std. Err.</v>
          </cell>
          <cell r="D25" t="str">
            <v>t</v>
          </cell>
          <cell r="E25" t="str">
            <v>P&gt;|t|</v>
          </cell>
        </row>
        <row r="26">
          <cell r="A26" t="str">
            <v>InfExp</v>
          </cell>
          <cell r="B26">
            <v>0.44044030000000001</v>
          </cell>
          <cell r="C26">
            <v>9.7419900000000004E-2</v>
          </cell>
          <cell r="E26">
            <v>0</v>
          </cell>
        </row>
        <row r="27">
          <cell r="A27" t="str">
            <v>CCPI_4lag</v>
          </cell>
          <cell r="B27">
            <v>0.67414090000000004</v>
          </cell>
          <cell r="C27">
            <v>5.9615399999999999E-2</v>
          </cell>
          <cell r="E27">
            <v>0</v>
          </cell>
        </row>
        <row r="28">
          <cell r="A28" t="str">
            <v>negUnGap</v>
          </cell>
          <cell r="B28">
            <v>-0.11787259999999999</v>
          </cell>
          <cell r="C28">
            <v>6.1719499999999997E-2</v>
          </cell>
          <cell r="E28">
            <v>6.6000000000000003E-2</v>
          </cell>
        </row>
        <row r="29">
          <cell r="A29" t="str">
            <v>RER_qo8q</v>
          </cell>
          <cell r="B29">
            <v>-1.9941E-2</v>
          </cell>
          <cell r="C29">
            <v>6.0784000000000003E-3</v>
          </cell>
          <cell r="E29">
            <v>3.0000000000000001E-3</v>
          </cell>
        </row>
        <row r="30">
          <cell r="A30" t="str">
            <v>W_Slack</v>
          </cell>
          <cell r="B30">
            <v>-0.2077637</v>
          </cell>
          <cell r="C30">
            <v>6.0418600000000003E-2</v>
          </cell>
          <cell r="E30">
            <v>2E-3</v>
          </cell>
        </row>
        <row r="31">
          <cell r="A31" t="str">
            <v>WComm_relPCPI_lag</v>
          </cell>
          <cell r="B31">
            <v>-1.9038E-3</v>
          </cell>
          <cell r="C31">
            <v>5.4491000000000001E-3</v>
          </cell>
          <cell r="E31">
            <v>0.72899999999999998</v>
          </cell>
        </row>
        <row r="32">
          <cell r="A32" t="str">
            <v>GVC_PC_lag</v>
          </cell>
          <cell r="B32">
            <v>-9.5808599999999994E-2</v>
          </cell>
          <cell r="C32">
            <v>4.1520799999999997E-2</v>
          </cell>
          <cell r="E32">
            <v>2.9000000000000001E-2</v>
          </cell>
        </row>
        <row r="33">
          <cell r="A33" t="str">
            <v>_cons</v>
          </cell>
          <cell r="B33">
            <v>-0.32072109999999998</v>
          </cell>
          <cell r="C33">
            <v>0.1304331</v>
          </cell>
          <cell r="E33">
            <v>0.02</v>
          </cell>
        </row>
        <row r="41">
          <cell r="A41" t="str">
            <v xml:space="preserve"> REPLACE SLACK_1 WITH SLACK_2 - CORE - PRE-CRISIS</v>
          </cell>
        </row>
        <row r="42">
          <cell r="A42" t="str">
            <v>R2_w</v>
          </cell>
        </row>
        <row r="43">
          <cell r="A43">
            <v>0.3495579736300447</v>
          </cell>
          <cell r="B43">
            <v>1128</v>
          </cell>
          <cell r="C43">
            <v>3.5765654499366009</v>
          </cell>
          <cell r="D43">
            <v>2.0776885536085359E-2</v>
          </cell>
        </row>
        <row r="44">
          <cell r="C44" t="str">
            <v>Robust</v>
          </cell>
        </row>
        <row r="45">
          <cell r="A45" t="str">
            <v>CCPI_qA</v>
          </cell>
          <cell r="B45" t="str">
            <v>Coef.</v>
          </cell>
          <cell r="C45" t="str">
            <v>Std. Err.</v>
          </cell>
          <cell r="D45" t="str">
            <v>t</v>
          </cell>
          <cell r="E45" t="str">
            <v>P&gt;|t|</v>
          </cell>
        </row>
        <row r="46">
          <cell r="A46" t="str">
            <v>InfExp</v>
          </cell>
          <cell r="B46">
            <v>0.47076699999999999</v>
          </cell>
          <cell r="C46">
            <v>0.1386068</v>
          </cell>
          <cell r="E46">
            <v>2E-3</v>
          </cell>
        </row>
        <row r="47">
          <cell r="A47" t="str">
            <v>CCPI_4lag</v>
          </cell>
          <cell r="B47">
            <v>0.58818630000000005</v>
          </cell>
          <cell r="C47">
            <v>6.1628799999999997E-2</v>
          </cell>
          <cell r="E47">
            <v>0</v>
          </cell>
        </row>
        <row r="48">
          <cell r="A48" t="str">
            <v>slack_2</v>
          </cell>
          <cell r="B48">
            <v>-0.19472600000000001</v>
          </cell>
          <cell r="C48">
            <v>4.8537900000000002E-2</v>
          </cell>
          <cell r="E48">
            <v>1E-3</v>
          </cell>
        </row>
        <row r="49">
          <cell r="A49" t="str">
            <v>RER_qo8q</v>
          </cell>
          <cell r="B49">
            <v>-1.72053E-2</v>
          </cell>
          <cell r="C49">
            <v>7.1362999999999999E-3</v>
          </cell>
          <cell r="E49">
            <v>2.4E-2</v>
          </cell>
        </row>
        <row r="50">
          <cell r="A50" t="str">
            <v>W_Slack</v>
          </cell>
          <cell r="B50">
            <v>-0.1147944</v>
          </cell>
          <cell r="C50">
            <v>8.11809E-2</v>
          </cell>
          <cell r="E50">
            <v>0.17100000000000001</v>
          </cell>
        </row>
        <row r="51">
          <cell r="A51" t="str">
            <v>WComm_relPCPI_lag</v>
          </cell>
          <cell r="B51">
            <v>-1.4662E-3</v>
          </cell>
          <cell r="C51">
            <v>6.0346999999999996E-3</v>
          </cell>
          <cell r="E51">
            <v>0.81</v>
          </cell>
        </row>
        <row r="52">
          <cell r="A52" t="str">
            <v>GVC_PC_lag</v>
          </cell>
          <cell r="B52">
            <v>-6.1918500000000001E-2</v>
          </cell>
          <cell r="C52">
            <v>4.79085E-2</v>
          </cell>
          <cell r="E52">
            <v>0.20899999999999999</v>
          </cell>
        </row>
        <row r="53">
          <cell r="A53" t="str">
            <v>_cons</v>
          </cell>
          <cell r="B53">
            <v>-0.27418920000000002</v>
          </cell>
          <cell r="C53">
            <v>0.256241</v>
          </cell>
          <cell r="E53">
            <v>0.29599999999999999</v>
          </cell>
        </row>
        <row r="61">
          <cell r="A61" t="str">
            <v xml:space="preserve"> REPLACE W_SLACK WITH W_Slack_IMF  - CORE - PRE-CRISIS</v>
          </cell>
        </row>
        <row r="62">
          <cell r="A62" t="str">
            <v>R2_w</v>
          </cell>
        </row>
        <row r="63">
          <cell r="A63">
            <v>0.48805244966568617</v>
          </cell>
          <cell r="B63">
            <v>1402</v>
          </cell>
          <cell r="C63">
            <v>6.7045016720911459</v>
          </cell>
          <cell r="D63">
            <v>5.9953656970696283E-4</v>
          </cell>
        </row>
        <row r="64">
          <cell r="C64" t="str">
            <v>Robust</v>
          </cell>
        </row>
        <row r="65">
          <cell r="A65" t="str">
            <v>CCPI_qA</v>
          </cell>
          <cell r="B65" t="str">
            <v>Coef.</v>
          </cell>
          <cell r="C65" t="str">
            <v>Std. Err.</v>
          </cell>
          <cell r="D65" t="str">
            <v>t</v>
          </cell>
          <cell r="E65" t="str">
            <v>P&gt;|t|</v>
          </cell>
        </row>
        <row r="66">
          <cell r="A66" t="str">
            <v>InfExp</v>
          </cell>
          <cell r="B66">
            <v>0.47905540000000002</v>
          </cell>
          <cell r="C66">
            <v>9.3431100000000003E-2</v>
          </cell>
          <cell r="E66">
            <v>0</v>
          </cell>
        </row>
        <row r="67">
          <cell r="A67" t="str">
            <v>CCPI_4lag</v>
          </cell>
          <cell r="B67">
            <v>0.65170660000000002</v>
          </cell>
          <cell r="C67">
            <v>5.8996800000000002E-2</v>
          </cell>
          <cell r="E67">
            <v>0</v>
          </cell>
        </row>
        <row r="68">
          <cell r="A68" t="str">
            <v>slack_1</v>
          </cell>
          <cell r="B68">
            <v>-0.17104240000000001</v>
          </cell>
          <cell r="C68">
            <v>4.1286499999999997E-2</v>
          </cell>
          <cell r="E68">
            <v>0</v>
          </cell>
        </row>
        <row r="69">
          <cell r="A69" t="str">
            <v>RER_qo8q</v>
          </cell>
          <cell r="B69">
            <v>-2.5673999999999999E-2</v>
          </cell>
          <cell r="C69">
            <v>6.0806000000000002E-3</v>
          </cell>
          <cell r="E69">
            <v>0</v>
          </cell>
        </row>
        <row r="70">
          <cell r="A70" t="str">
            <v>W_Slack_IMF</v>
          </cell>
          <cell r="B70">
            <v>-9.4949500000000006E-2</v>
          </cell>
          <cell r="C70">
            <v>4.4447300000000002E-2</v>
          </cell>
          <cell r="E70">
            <v>4.1000000000000002E-2</v>
          </cell>
        </row>
        <row r="71">
          <cell r="A71" t="str">
            <v>WComm_relPCPI_lag</v>
          </cell>
          <cell r="B71">
            <v>-5.1749999999999995E-4</v>
          </cell>
          <cell r="C71">
            <v>5.5142999999999998E-3</v>
          </cell>
          <cell r="E71">
            <v>0.92600000000000005</v>
          </cell>
        </row>
        <row r="72">
          <cell r="A72" t="str">
            <v>GVC_PC_lag</v>
          </cell>
          <cell r="B72">
            <v>-5.1315899999999998E-2</v>
          </cell>
          <cell r="C72">
            <v>3.7224199999999999E-2</v>
          </cell>
          <cell r="E72">
            <v>0.17899999999999999</v>
          </cell>
        </row>
        <row r="73">
          <cell r="A73" t="str">
            <v>_cons</v>
          </cell>
          <cell r="B73">
            <v>-0.3307099</v>
          </cell>
          <cell r="C73">
            <v>0.1150813</v>
          </cell>
          <cell r="E73">
            <v>8.0000000000000002E-3</v>
          </cell>
        </row>
        <row r="81">
          <cell r="A81" t="str">
            <v xml:space="preserve"> REPLACE W_SLACK WITH W_Slack_OECD - CORE - PRE-CRISIS</v>
          </cell>
        </row>
        <row r="82">
          <cell r="A82" t="str">
            <v>R2_w</v>
          </cell>
        </row>
        <row r="83">
          <cell r="A83">
            <v>0.48736226685970696</v>
          </cell>
          <cell r="B83">
            <v>1402</v>
          </cell>
          <cell r="C83">
            <v>5.9602772143282499</v>
          </cell>
          <cell r="D83">
            <v>1.2565362457617423E-3</v>
          </cell>
        </row>
        <row r="84">
          <cell r="C84" t="str">
            <v>Robust</v>
          </cell>
        </row>
        <row r="85">
          <cell r="A85" t="str">
            <v>CCPI_qA</v>
          </cell>
          <cell r="B85" t="str">
            <v>Coef.</v>
          </cell>
          <cell r="C85" t="str">
            <v>Std. Err.</v>
          </cell>
          <cell r="D85" t="str">
            <v>t</v>
          </cell>
          <cell r="E85" t="str">
            <v>P&gt;|t|</v>
          </cell>
        </row>
        <row r="86">
          <cell r="A86" t="str">
            <v>InfExp</v>
          </cell>
          <cell r="B86">
            <v>0.47376940000000001</v>
          </cell>
          <cell r="C86">
            <v>9.5213599999999995E-2</v>
          </cell>
          <cell r="E86">
            <v>0</v>
          </cell>
        </row>
        <row r="87">
          <cell r="A87" t="str">
            <v>CCPI_4lag</v>
          </cell>
          <cell r="B87">
            <v>0.65414459999999996</v>
          </cell>
          <cell r="C87">
            <v>6.0237699999999998E-2</v>
          </cell>
          <cell r="E87">
            <v>0</v>
          </cell>
        </row>
        <row r="88">
          <cell r="A88" t="str">
            <v>slack_1</v>
          </cell>
          <cell r="B88">
            <v>-0.17611309999999999</v>
          </cell>
          <cell r="C88">
            <v>4.0380399999999997E-2</v>
          </cell>
          <cell r="E88">
            <v>0</v>
          </cell>
        </row>
        <row r="89">
          <cell r="A89" t="str">
            <v>RER_qo8q</v>
          </cell>
          <cell r="B89">
            <v>-2.67832E-2</v>
          </cell>
          <cell r="C89">
            <v>6.0051999999999996E-3</v>
          </cell>
          <cell r="E89">
            <v>0</v>
          </cell>
        </row>
        <row r="90">
          <cell r="A90" t="str">
            <v>W_Slack_OECD</v>
          </cell>
          <cell r="B90">
            <v>-6.164E-2</v>
          </cell>
          <cell r="C90">
            <v>4.3564199999999997E-2</v>
          </cell>
          <cell r="E90">
            <v>0.16800000000000001</v>
          </cell>
        </row>
        <row r="91">
          <cell r="A91" t="str">
            <v>WComm_relPCPI_lag</v>
          </cell>
          <cell r="B91">
            <v>-4.683E-4</v>
          </cell>
          <cell r="C91">
            <v>5.5148999999999997E-3</v>
          </cell>
          <cell r="E91">
            <v>0.93300000000000005</v>
          </cell>
        </row>
        <row r="92">
          <cell r="A92" t="str">
            <v>GVC_PC_lag</v>
          </cell>
          <cell r="B92">
            <v>-4.7467700000000002E-2</v>
          </cell>
          <cell r="C92">
            <v>4.3274300000000002E-2</v>
          </cell>
          <cell r="E92">
            <v>0.28199999999999997</v>
          </cell>
        </row>
        <row r="93">
          <cell r="A93" t="str">
            <v>_cons</v>
          </cell>
          <cell r="B93">
            <v>-0.31475920000000002</v>
          </cell>
          <cell r="C93">
            <v>0.12024170000000001</v>
          </cell>
          <cell r="E93">
            <v>1.4E-2</v>
          </cell>
        </row>
        <row r="101">
          <cell r="A101" t="str">
            <v xml:space="preserve"> REPLACE GVC_1 WITH LN_GVC_INTERTR - CORE - PRE-CRISIS</v>
          </cell>
        </row>
        <row r="102">
          <cell r="A102" t="str">
            <v>R2_w</v>
          </cell>
        </row>
        <row r="103">
          <cell r="A103">
            <v>0.4881379532796285</v>
          </cell>
          <cell r="B103">
            <v>1402</v>
          </cell>
          <cell r="C103">
            <v>6.7023739174316841</v>
          </cell>
          <cell r="D103">
            <v>6.0077702147399504E-4</v>
          </cell>
        </row>
        <row r="104">
          <cell r="C104" t="str">
            <v>Robust</v>
          </cell>
        </row>
        <row r="105">
          <cell r="A105" t="str">
            <v>CCPI_qA</v>
          </cell>
          <cell r="B105" t="str">
            <v>Coef.</v>
          </cell>
          <cell r="C105" t="str">
            <v>Std. Err.</v>
          </cell>
          <cell r="D105" t="str">
            <v>t</v>
          </cell>
          <cell r="E105" t="str">
            <v>P&gt;|t|</v>
          </cell>
        </row>
        <row r="106">
          <cell r="A106" t="str">
            <v>InfExp</v>
          </cell>
          <cell r="B106">
            <v>0.47879729999999998</v>
          </cell>
          <cell r="C106">
            <v>9.1086600000000004E-2</v>
          </cell>
          <cell r="E106">
            <v>0</v>
          </cell>
        </row>
        <row r="107">
          <cell r="A107" t="str">
            <v>CCPI_4lag</v>
          </cell>
          <cell r="B107">
            <v>0.65149889999999999</v>
          </cell>
          <cell r="C107">
            <v>5.9692599999999998E-2</v>
          </cell>
          <cell r="E107">
            <v>0</v>
          </cell>
        </row>
        <row r="108">
          <cell r="A108" t="str">
            <v>slack_1</v>
          </cell>
          <cell r="B108">
            <v>-0.16946620000000001</v>
          </cell>
          <cell r="C108">
            <v>4.2286600000000001E-2</v>
          </cell>
          <cell r="E108">
            <v>0</v>
          </cell>
        </row>
        <row r="109">
          <cell r="A109" t="str">
            <v>RER_qo8q</v>
          </cell>
          <cell r="B109">
            <v>-2.53443E-2</v>
          </cell>
          <cell r="C109">
            <v>6.1126000000000002E-3</v>
          </cell>
          <cell r="E109">
            <v>0</v>
          </cell>
        </row>
        <row r="110">
          <cell r="A110" t="str">
            <v>W_Slack</v>
          </cell>
          <cell r="B110">
            <v>-0.119685</v>
          </cell>
          <cell r="C110">
            <v>5.64319E-2</v>
          </cell>
          <cell r="E110">
            <v>4.2999999999999997E-2</v>
          </cell>
        </row>
        <row r="111">
          <cell r="A111" t="str">
            <v>WComm_relPCPI_lag</v>
          </cell>
          <cell r="B111">
            <v>-4.4860000000000001E-4</v>
          </cell>
          <cell r="C111">
            <v>5.8827000000000003E-3</v>
          </cell>
          <cell r="E111">
            <v>0.94</v>
          </cell>
        </row>
        <row r="112">
          <cell r="A112" t="str">
            <v>GVC_InterTr_lag</v>
          </cell>
          <cell r="B112">
            <v>-0.85607259999999996</v>
          </cell>
          <cell r="C112">
            <v>0.58094599999999996</v>
          </cell>
          <cell r="E112">
            <v>0.151</v>
          </cell>
        </row>
        <row r="113">
          <cell r="A113" t="str">
            <v>_cons</v>
          </cell>
          <cell r="B113">
            <v>1.3235809999999999</v>
          </cell>
          <cell r="C113">
            <v>1.1120639999999999</v>
          </cell>
          <cell r="E113">
            <v>0.24399999999999999</v>
          </cell>
        </row>
        <row r="121">
          <cell r="A121" t="str">
            <v>REPLACE GVC_1 WITH GR IN CHINA EXPORTS - CORE - PRE-CRISIS</v>
          </cell>
        </row>
        <row r="122">
          <cell r="A122" t="str">
            <v>R2_w</v>
          </cell>
        </row>
        <row r="123">
          <cell r="A123">
            <v>0.48973308832474893</v>
          </cell>
          <cell r="B123">
            <v>1402</v>
          </cell>
          <cell r="C123">
            <v>10.596178493625626</v>
          </cell>
          <cell r="D123">
            <v>7.1610537361730065E-5</v>
          </cell>
        </row>
        <row r="124">
          <cell r="C124" t="str">
            <v>Robust</v>
          </cell>
        </row>
        <row r="125">
          <cell r="A125" t="str">
            <v>CCPI_qA</v>
          </cell>
          <cell r="B125" t="str">
            <v>Coef.</v>
          </cell>
          <cell r="C125" t="str">
            <v>Std. Err.</v>
          </cell>
          <cell r="D125" t="str">
            <v>t</v>
          </cell>
          <cell r="E125" t="str">
            <v>P&gt;|t|</v>
          </cell>
        </row>
        <row r="126">
          <cell r="A126" t="str">
            <v>InfExp</v>
          </cell>
          <cell r="B126">
            <v>0.51183520000000005</v>
          </cell>
          <cell r="C126">
            <v>8.67705E-2</v>
          </cell>
          <cell r="E126">
            <v>0</v>
          </cell>
        </row>
        <row r="127">
          <cell r="A127" t="str">
            <v>CCPI_4lag</v>
          </cell>
          <cell r="B127">
            <v>0.64338110000000004</v>
          </cell>
          <cell r="C127">
            <v>5.9171300000000003E-2</v>
          </cell>
          <cell r="E127">
            <v>0</v>
          </cell>
        </row>
        <row r="128">
          <cell r="A128" t="str">
            <v>slack_1</v>
          </cell>
          <cell r="B128">
            <v>-0.16733310000000001</v>
          </cell>
          <cell r="C128">
            <v>4.2806299999999999E-2</v>
          </cell>
          <cell r="E128">
            <v>1E-3</v>
          </cell>
        </row>
        <row r="129">
          <cell r="A129" t="str">
            <v>RER_qo8q</v>
          </cell>
          <cell r="B129">
            <v>-2.4395199999999999E-2</v>
          </cell>
          <cell r="C129">
            <v>6.5326000000000004E-3</v>
          </cell>
          <cell r="E129">
            <v>1E-3</v>
          </cell>
        </row>
        <row r="130">
          <cell r="A130" t="str">
            <v>W_Slack</v>
          </cell>
          <cell r="B130">
            <v>-0.16734550000000001</v>
          </cell>
          <cell r="C130">
            <v>7.6003299999999996E-2</v>
          </cell>
          <cell r="E130">
            <v>3.5999999999999997E-2</v>
          </cell>
        </row>
        <row r="131">
          <cell r="A131" t="str">
            <v>WComm_relPCPI_lag</v>
          </cell>
          <cell r="B131">
            <v>-6.0179999999999999E-4</v>
          </cell>
          <cell r="C131">
            <v>5.6766000000000004E-3</v>
          </cell>
          <cell r="E131">
            <v>0.91600000000000004</v>
          </cell>
        </row>
        <row r="132">
          <cell r="A132" t="str">
            <v>ExpChina4Q</v>
          </cell>
          <cell r="B132">
            <v>-5.8599999999999998E-14</v>
          </cell>
          <cell r="C132">
            <v>2.94E-14</v>
          </cell>
          <cell r="E132">
            <v>5.6000000000000001E-2</v>
          </cell>
        </row>
        <row r="133">
          <cell r="A133" t="str">
            <v>_cons</v>
          </cell>
          <cell r="B133">
            <v>-0.1574469</v>
          </cell>
          <cell r="C133">
            <v>0.14879319999999999</v>
          </cell>
          <cell r="E133">
            <v>0.29899999999999999</v>
          </cell>
        </row>
        <row r="141">
          <cell r="A141" t="str">
            <v>INTERACT DOMESTIC SLACK WITH TRADE OPENNESS - CORE - PRE-CRISIS</v>
          </cell>
        </row>
        <row r="142">
          <cell r="A142" t="str">
            <v>R2_w</v>
          </cell>
        </row>
        <row r="143">
          <cell r="A143">
            <v>0.45542332567519106</v>
          </cell>
          <cell r="B143">
            <v>1348</v>
          </cell>
          <cell r="C143">
            <v>6.9072790631724921</v>
          </cell>
          <cell r="D143">
            <v>5.3275951757221485E-4</v>
          </cell>
        </row>
        <row r="144">
          <cell r="C144" t="str">
            <v>Robust</v>
          </cell>
        </row>
        <row r="145">
          <cell r="A145" t="str">
            <v>CCPI_qA</v>
          </cell>
          <cell r="B145" t="str">
            <v>Coef.</v>
          </cell>
          <cell r="C145" t="str">
            <v>Std. Err.</v>
          </cell>
          <cell r="D145" t="str">
            <v>t</v>
          </cell>
          <cell r="E145" t="str">
            <v>P&gt;|t|</v>
          </cell>
        </row>
        <row r="146">
          <cell r="A146" t="str">
            <v>InfExp</v>
          </cell>
          <cell r="B146">
            <v>0.4973725</v>
          </cell>
          <cell r="C146">
            <v>0.1183167</v>
          </cell>
          <cell r="E146">
            <v>0</v>
          </cell>
        </row>
        <row r="147">
          <cell r="A147" t="str">
            <v>CCPI_4lag</v>
          </cell>
          <cell r="B147">
            <v>0.64196819999999999</v>
          </cell>
          <cell r="C147">
            <v>6.9200999999999999E-2</v>
          </cell>
          <cell r="E147">
            <v>0</v>
          </cell>
        </row>
        <row r="148">
          <cell r="A148" t="str">
            <v>slack_Tradesh</v>
          </cell>
          <cell r="B148">
            <v>-0.16090270000000001</v>
          </cell>
          <cell r="C148">
            <v>5.0663800000000002E-2</v>
          </cell>
          <cell r="E148">
            <v>4.0000000000000001E-3</v>
          </cell>
        </row>
        <row r="149">
          <cell r="A149" t="str">
            <v>RER_qo8q</v>
          </cell>
          <cell r="B149">
            <v>-2.6524300000000001E-2</v>
          </cell>
          <cell r="C149">
            <v>5.8627000000000002E-3</v>
          </cell>
          <cell r="E149">
            <v>0</v>
          </cell>
        </row>
        <row r="150">
          <cell r="A150" t="str">
            <v>W_Slack</v>
          </cell>
          <cell r="B150">
            <v>-0.12888369999999999</v>
          </cell>
          <cell r="C150">
            <v>6.0565099999999997E-2</v>
          </cell>
          <cell r="E150">
            <v>4.2000000000000003E-2</v>
          </cell>
        </row>
        <row r="151">
          <cell r="A151" t="str">
            <v>WComm_relPCPI_lag</v>
          </cell>
          <cell r="B151">
            <v>-2.3819000000000002E-3</v>
          </cell>
          <cell r="C151">
            <v>5.4973000000000001E-3</v>
          </cell>
          <cell r="E151">
            <v>0.66800000000000004</v>
          </cell>
        </row>
        <row r="152">
          <cell r="A152" t="str">
            <v>GVC_PC_lag</v>
          </cell>
          <cell r="B152">
            <v>-5.6167799999999997E-2</v>
          </cell>
          <cell r="C152">
            <v>4.51504E-2</v>
          </cell>
          <cell r="E152">
            <v>0.224</v>
          </cell>
        </row>
        <row r="153">
          <cell r="A153" t="str">
            <v>_cons</v>
          </cell>
          <cell r="B153">
            <v>-0.3564253</v>
          </cell>
          <cell r="C153">
            <v>0.14468230000000001</v>
          </cell>
          <cell r="E153">
            <v>0.02</v>
          </cell>
        </row>
        <row r="161">
          <cell r="A161" t="str">
            <v xml:space="preserve"> INTERACT DOMESTIC SLACK WITH GVC MEASURE- CORE - PRE-CRISIS</v>
          </cell>
        </row>
        <row r="162">
          <cell r="A162" t="str">
            <v>R2_w</v>
          </cell>
        </row>
        <row r="163">
          <cell r="A163">
            <v>0.47631768360926008</v>
          </cell>
          <cell r="B163">
            <v>1402</v>
          </cell>
          <cell r="C163">
            <v>7.8829009796141847</v>
          </cell>
          <cell r="D163">
            <v>1.9868210674093561E-4</v>
          </cell>
        </row>
        <row r="164">
          <cell r="C164" t="str">
            <v>Robust</v>
          </cell>
        </row>
        <row r="165">
          <cell r="A165" t="str">
            <v>CCPI_qA</v>
          </cell>
          <cell r="B165" t="str">
            <v>Coef.</v>
          </cell>
          <cell r="C165" t="str">
            <v>Std. Err.</v>
          </cell>
          <cell r="D165" t="str">
            <v>t</v>
          </cell>
          <cell r="E165" t="str">
            <v>P&gt;|t|</v>
          </cell>
        </row>
        <row r="166">
          <cell r="A166" t="str">
            <v>InfExp</v>
          </cell>
          <cell r="B166">
            <v>0.47407640000000001</v>
          </cell>
          <cell r="C166">
            <v>8.9994599999999994E-2</v>
          </cell>
          <cell r="E166">
            <v>0</v>
          </cell>
        </row>
        <row r="167">
          <cell r="A167" t="str">
            <v>CCPI_4lag</v>
          </cell>
          <cell r="B167">
            <v>0.69569939999999997</v>
          </cell>
          <cell r="C167">
            <v>6.1579700000000001E-2</v>
          </cell>
          <cell r="E167">
            <v>0</v>
          </cell>
        </row>
        <row r="168">
          <cell r="A168" t="str">
            <v>slack_GVC</v>
          </cell>
          <cell r="B168">
            <v>4.9960999999999998E-2</v>
          </cell>
          <cell r="C168">
            <v>1.8498400000000002E-2</v>
          </cell>
          <cell r="E168">
            <v>1.0999999999999999E-2</v>
          </cell>
        </row>
        <row r="169">
          <cell r="A169" t="str">
            <v>RER_qo8q</v>
          </cell>
          <cell r="B169">
            <v>-2.1195599999999998E-2</v>
          </cell>
          <cell r="C169">
            <v>5.2798000000000003E-3</v>
          </cell>
          <cell r="E169">
            <v>0</v>
          </cell>
        </row>
        <row r="170">
          <cell r="A170" t="str">
            <v>W_Slack</v>
          </cell>
          <cell r="B170">
            <v>-0.2375631</v>
          </cell>
          <cell r="C170">
            <v>5.2833199999999997E-2</v>
          </cell>
          <cell r="E170">
            <v>0</v>
          </cell>
        </row>
        <row r="171">
          <cell r="A171" t="str">
            <v>WComm_relPCPI_lag</v>
          </cell>
          <cell r="B171">
            <v>-3.2699999999999999E-3</v>
          </cell>
          <cell r="C171">
            <v>5.4133999999999996E-3</v>
          </cell>
          <cell r="E171">
            <v>0.55100000000000005</v>
          </cell>
        </row>
        <row r="172">
          <cell r="A172" t="str">
            <v>GVC_PC_lag</v>
          </cell>
          <cell r="B172">
            <v>-6.0181100000000001E-2</v>
          </cell>
          <cell r="C172">
            <v>4.5400999999999997E-2</v>
          </cell>
          <cell r="E172">
            <v>0.19500000000000001</v>
          </cell>
        </row>
        <row r="173">
          <cell r="A173" t="str">
            <v>_cons</v>
          </cell>
          <cell r="B173">
            <v>-0.41287049999999997</v>
          </cell>
          <cell r="C173">
            <v>0.1293966</v>
          </cell>
          <cell r="E173">
            <v>3.0000000000000001E-3</v>
          </cell>
        </row>
        <row r="181">
          <cell r="A181" t="str">
            <v xml:space="preserve"> EXCLUDE 2008 FROM LAST DECADE  - CORE - PRE-CRISIS</v>
          </cell>
        </row>
        <row r="182">
          <cell r="A182" t="str">
            <v>R2_w</v>
          </cell>
        </row>
        <row r="183">
          <cell r="A183">
            <v>0.48830476039188653</v>
          </cell>
          <cell r="B183">
            <v>1402</v>
          </cell>
          <cell r="C183">
            <v>6.5843717153799082</v>
          </cell>
          <cell r="D183">
            <v>6.7403239160233907E-4</v>
          </cell>
        </row>
        <row r="184">
          <cell r="C184" t="str">
            <v>Robust</v>
          </cell>
        </row>
        <row r="185">
          <cell r="A185" t="str">
            <v>CCPI_qA</v>
          </cell>
          <cell r="B185" t="str">
            <v>Coef.</v>
          </cell>
          <cell r="C185" t="str">
            <v>Std. Err.</v>
          </cell>
          <cell r="D185" t="str">
            <v>t</v>
          </cell>
          <cell r="E185" t="str">
            <v>P&gt;|t|</v>
          </cell>
        </row>
        <row r="186">
          <cell r="A186" t="str">
            <v>InfExp</v>
          </cell>
          <cell r="B186">
            <v>0.48260789999999998</v>
          </cell>
          <cell r="C186">
            <v>9.2072399999999999E-2</v>
          </cell>
          <cell r="E186">
            <v>0</v>
          </cell>
        </row>
        <row r="187">
          <cell r="A187" t="str">
            <v>CCPI_4lag</v>
          </cell>
          <cell r="B187">
            <v>0.65262169999999997</v>
          </cell>
          <cell r="C187">
            <v>5.9105100000000001E-2</v>
          </cell>
          <cell r="E187">
            <v>0</v>
          </cell>
        </row>
        <row r="188">
          <cell r="A188" t="str">
            <v>slack_1</v>
          </cell>
          <cell r="B188">
            <v>-0.16950809999999999</v>
          </cell>
          <cell r="C188">
            <v>4.2168600000000001E-2</v>
          </cell>
          <cell r="E188">
            <v>0</v>
          </cell>
        </row>
        <row r="189">
          <cell r="A189" t="str">
            <v>RER_qo8q</v>
          </cell>
          <cell r="B189">
            <v>-2.56651E-2</v>
          </cell>
          <cell r="C189">
            <v>6.0651000000000004E-3</v>
          </cell>
          <cell r="E189">
            <v>0</v>
          </cell>
        </row>
        <row r="190">
          <cell r="A190" t="str">
            <v>W_Slack</v>
          </cell>
          <cell r="B190">
            <v>-0.1236498</v>
          </cell>
          <cell r="C190">
            <v>5.9352700000000001E-2</v>
          </cell>
          <cell r="E190">
            <v>4.5999999999999999E-2</v>
          </cell>
        </row>
        <row r="191">
          <cell r="A191" t="str">
            <v>WComm_relPCPI_lag</v>
          </cell>
          <cell r="B191">
            <v>-1.0258000000000001E-3</v>
          </cell>
          <cell r="C191">
            <v>5.5645E-3</v>
          </cell>
          <cell r="E191">
            <v>0.85499999999999998</v>
          </cell>
        </row>
        <row r="192">
          <cell r="A192" t="str">
            <v>GVC_PC_lag</v>
          </cell>
          <cell r="B192">
            <v>-6.8865300000000004E-2</v>
          </cell>
          <cell r="C192">
            <v>4.3133299999999999E-2</v>
          </cell>
          <cell r="E192">
            <v>0.121</v>
          </cell>
        </row>
        <row r="193">
          <cell r="A193" t="str">
            <v>_cons</v>
          </cell>
          <cell r="B193">
            <v>-0.35997950000000001</v>
          </cell>
          <cell r="C193">
            <v>0.1109272</v>
          </cell>
          <cell r="E193">
            <v>3.0000000000000001E-3</v>
          </cell>
        </row>
        <row r="201">
          <cell r="A201" t="str">
            <v xml:space="preserve"> EXCLUDE 2008&amp; 2009 FROM LAST DECADE - CORE - PRE-CRISIS</v>
          </cell>
        </row>
        <row r="202">
          <cell r="A202" t="str">
            <v>R2_w</v>
          </cell>
        </row>
        <row r="203">
          <cell r="A203">
            <v>0.48830476039188653</v>
          </cell>
          <cell r="B203">
            <v>1402</v>
          </cell>
          <cell r="C203">
            <v>6.5843717153799082</v>
          </cell>
          <cell r="D203">
            <v>6.7403239160233907E-4</v>
          </cell>
        </row>
        <row r="204">
          <cell r="C204" t="str">
            <v>Robust</v>
          </cell>
        </row>
        <row r="205">
          <cell r="A205" t="str">
            <v>CCPI_qA</v>
          </cell>
          <cell r="B205" t="str">
            <v>Coef.</v>
          </cell>
          <cell r="C205" t="str">
            <v>Std. Err.</v>
          </cell>
          <cell r="D205" t="str">
            <v>t</v>
          </cell>
          <cell r="E205" t="str">
            <v>P&gt;|t|</v>
          </cell>
        </row>
        <row r="206">
          <cell r="A206" t="str">
            <v>InfExp</v>
          </cell>
          <cell r="B206">
            <v>0.48260789999999998</v>
          </cell>
          <cell r="C206">
            <v>9.2072399999999999E-2</v>
          </cell>
          <cell r="E206">
            <v>0</v>
          </cell>
        </row>
        <row r="207">
          <cell r="A207" t="str">
            <v>CCPI_4lag</v>
          </cell>
          <cell r="B207">
            <v>0.65262169999999997</v>
          </cell>
          <cell r="C207">
            <v>5.9105100000000001E-2</v>
          </cell>
          <cell r="E207">
            <v>0</v>
          </cell>
        </row>
        <row r="208">
          <cell r="A208" t="str">
            <v>slack_1</v>
          </cell>
          <cell r="B208">
            <v>-0.16950809999999999</v>
          </cell>
          <cell r="C208">
            <v>4.2168600000000001E-2</v>
          </cell>
          <cell r="E208">
            <v>0</v>
          </cell>
        </row>
        <row r="209">
          <cell r="A209" t="str">
            <v>RER_qo8q</v>
          </cell>
          <cell r="B209">
            <v>-2.56651E-2</v>
          </cell>
          <cell r="C209">
            <v>6.0651000000000004E-3</v>
          </cell>
          <cell r="E209">
            <v>0</v>
          </cell>
        </row>
        <row r="210">
          <cell r="A210" t="str">
            <v>W_Slack</v>
          </cell>
          <cell r="B210">
            <v>-0.1236498</v>
          </cell>
          <cell r="C210">
            <v>5.9352700000000001E-2</v>
          </cell>
          <cell r="E210">
            <v>4.5999999999999999E-2</v>
          </cell>
        </row>
        <row r="211">
          <cell r="A211" t="str">
            <v>WComm_relPCPI_lag</v>
          </cell>
          <cell r="B211">
            <v>-1.0258000000000001E-3</v>
          </cell>
          <cell r="C211">
            <v>5.5645E-3</v>
          </cell>
          <cell r="E211">
            <v>0.85499999999999998</v>
          </cell>
        </row>
        <row r="212">
          <cell r="A212" t="str">
            <v>GVC_PC_lag</v>
          </cell>
          <cell r="B212">
            <v>-6.8865300000000004E-2</v>
          </cell>
          <cell r="C212">
            <v>4.3133299999999999E-2</v>
          </cell>
          <cell r="E212">
            <v>0.121</v>
          </cell>
        </row>
        <row r="213">
          <cell r="A213" t="str">
            <v>_cons</v>
          </cell>
          <cell r="B213">
            <v>-0.35997950000000001</v>
          </cell>
          <cell r="C213">
            <v>0.1109272</v>
          </cell>
          <cell r="E213">
            <v>3.0000000000000001E-3</v>
          </cell>
        </row>
        <row r="221">
          <cell r="A221" t="str">
            <v xml:space="preserve"> JUST AES - CORE - PRE-CRISIS</v>
          </cell>
        </row>
        <row r="222">
          <cell r="A222" t="str">
            <v>R2_w</v>
          </cell>
        </row>
        <row r="223">
          <cell r="A223">
            <v>0.39533416379033748</v>
          </cell>
          <cell r="B223">
            <v>1262</v>
          </cell>
          <cell r="C223">
            <v>5.8336244801200863</v>
          </cell>
          <cell r="D223">
            <v>1.7295297466271521E-3</v>
          </cell>
        </row>
        <row r="224">
          <cell r="C224" t="str">
            <v>Robust</v>
          </cell>
        </row>
        <row r="225">
          <cell r="A225" t="str">
            <v>CCPI_qA</v>
          </cell>
          <cell r="B225" t="str">
            <v>Coef.</v>
          </cell>
          <cell r="C225" t="str">
            <v>Std. Err.</v>
          </cell>
          <cell r="D225" t="str">
            <v>t</v>
          </cell>
          <cell r="E225" t="str">
            <v>P&gt;|t|</v>
          </cell>
        </row>
        <row r="226">
          <cell r="A226" t="str">
            <v>InfExp</v>
          </cell>
          <cell r="B226">
            <v>0.47097349999999999</v>
          </cell>
          <cell r="C226">
            <v>0.12553410000000001</v>
          </cell>
          <cell r="E226">
            <v>1E-3</v>
          </cell>
        </row>
        <row r="227">
          <cell r="A227" t="str">
            <v>CCPI_4lag</v>
          </cell>
          <cell r="B227">
            <v>0.59032969999999996</v>
          </cell>
          <cell r="C227">
            <v>5.9732899999999998E-2</v>
          </cell>
          <cell r="E227">
            <v>0</v>
          </cell>
        </row>
        <row r="228">
          <cell r="A228" t="str">
            <v>slack_1</v>
          </cell>
          <cell r="B228">
            <v>-0.17262569999999999</v>
          </cell>
          <cell r="C228">
            <v>4.6485699999999998E-2</v>
          </cell>
          <cell r="E228">
            <v>1E-3</v>
          </cell>
        </row>
        <row r="229">
          <cell r="A229" t="str">
            <v>RER_qo8q</v>
          </cell>
          <cell r="B229">
            <v>-2.6064500000000001E-2</v>
          </cell>
          <cell r="C229">
            <v>6.6112000000000002E-3</v>
          </cell>
          <cell r="E229">
            <v>1E-3</v>
          </cell>
        </row>
        <row r="230">
          <cell r="A230" t="str">
            <v>W_Slack</v>
          </cell>
          <cell r="B230">
            <v>-8.9486099999999999E-2</v>
          </cell>
          <cell r="C230">
            <v>6.5933400000000003E-2</v>
          </cell>
          <cell r="E230">
            <v>0.186</v>
          </cell>
        </row>
        <row r="231">
          <cell r="A231" t="str">
            <v>WComm_relPCPI_lag</v>
          </cell>
          <cell r="B231">
            <v>-1.186E-3</v>
          </cell>
          <cell r="C231">
            <v>5.7086999999999997E-3</v>
          </cell>
          <cell r="E231">
            <v>0.83699999999999997</v>
          </cell>
        </row>
        <row r="232">
          <cell r="A232" t="str">
            <v>GVC_PC_lag</v>
          </cell>
          <cell r="B232">
            <v>-2.29293E-2</v>
          </cell>
          <cell r="C232">
            <v>4.1814400000000002E-2</v>
          </cell>
          <cell r="E232">
            <v>0.58799999999999997</v>
          </cell>
        </row>
        <row r="233">
          <cell r="A233" t="str">
            <v>_cons</v>
          </cell>
          <cell r="B233">
            <v>-0.19867979999999999</v>
          </cell>
          <cell r="C233">
            <v>0.17169490000000001</v>
          </cell>
          <cell r="E233">
            <v>0.25800000000000001</v>
          </cell>
        </row>
        <row r="241">
          <cell r="A241" t="str">
            <v>JUST EMS- - CORE - PRE-CRISIS</v>
          </cell>
        </row>
        <row r="242">
          <cell r="A242" t="str">
            <v>R2_w</v>
          </cell>
        </row>
        <row r="243">
          <cell r="A243">
            <v>0.81883093683727126</v>
          </cell>
          <cell r="B243">
            <v>140</v>
          </cell>
          <cell r="C243">
            <v>501.17900530885873</v>
          </cell>
          <cell r="D243">
            <v>1.9913217984590227E-3</v>
          </cell>
        </row>
        <row r="244">
          <cell r="C244" t="str">
            <v>Robust</v>
          </cell>
        </row>
        <row r="245">
          <cell r="A245" t="str">
            <v>CCPI_qA</v>
          </cell>
          <cell r="B245" t="str">
            <v>Coef.</v>
          </cell>
          <cell r="C245" t="str">
            <v>Std. Err.</v>
          </cell>
          <cell r="D245" t="str">
            <v>t</v>
          </cell>
          <cell r="E245" t="str">
            <v>P&gt;|t|</v>
          </cell>
        </row>
        <row r="246">
          <cell r="A246" t="str">
            <v>InfExp</v>
          </cell>
          <cell r="B246">
            <v>0.1914633</v>
          </cell>
          <cell r="C246">
            <v>0.124016</v>
          </cell>
          <cell r="E246">
            <v>0.26300000000000001</v>
          </cell>
        </row>
        <row r="247">
          <cell r="A247" t="str">
            <v>CCPI_4lag</v>
          </cell>
          <cell r="B247">
            <v>0.66697919999999999</v>
          </cell>
          <cell r="C247">
            <v>5.83966E-2</v>
          </cell>
          <cell r="E247">
            <v>8.0000000000000002E-3</v>
          </cell>
        </row>
        <row r="248">
          <cell r="A248" t="str">
            <v>slack_1</v>
          </cell>
          <cell r="B248">
            <v>-0.1772466</v>
          </cell>
          <cell r="C248">
            <v>0.1075391</v>
          </cell>
          <cell r="E248">
            <v>0.24099999999999999</v>
          </cell>
        </row>
        <row r="249">
          <cell r="A249" t="str">
            <v>RER_qo8q</v>
          </cell>
          <cell r="B249">
            <v>-2.2346299999999999E-2</v>
          </cell>
          <cell r="C249">
            <v>1.73267E-2</v>
          </cell>
          <cell r="E249">
            <v>0.32600000000000001</v>
          </cell>
        </row>
        <row r="250">
          <cell r="A250" t="str">
            <v>W_Slack</v>
          </cell>
          <cell r="B250">
            <v>-0.30912400000000001</v>
          </cell>
          <cell r="C250">
            <v>0.23767089999999999</v>
          </cell>
          <cell r="E250">
            <v>0.32300000000000001</v>
          </cell>
        </row>
        <row r="251">
          <cell r="A251" t="str">
            <v>WComm_relPCPI_lag</v>
          </cell>
          <cell r="B251">
            <v>-7.9690999999999998E-3</v>
          </cell>
          <cell r="C251">
            <v>3.9970100000000001E-2</v>
          </cell>
          <cell r="E251">
            <v>0.86</v>
          </cell>
        </row>
        <row r="252">
          <cell r="A252" t="str">
            <v>GVC_PC_lag</v>
          </cell>
          <cell r="B252">
            <v>-0.61910140000000002</v>
          </cell>
          <cell r="C252">
            <v>0.13399240000000001</v>
          </cell>
          <cell r="E252">
            <v>4.3999999999999997E-2</v>
          </cell>
        </row>
        <row r="253">
          <cell r="A253" t="str">
            <v>_cons</v>
          </cell>
          <cell r="B253">
            <v>0.51030109999999995</v>
          </cell>
          <cell r="C253">
            <v>0.58955150000000001</v>
          </cell>
          <cell r="E253">
            <v>0.47799999999999998</v>
          </cell>
        </row>
        <row r="261">
          <cell r="A261" t="str">
            <v xml:space="preserve"> SPLINE MEASURE FOR SLACK - CORE - PRE-CRISIS</v>
          </cell>
        </row>
        <row r="262">
          <cell r="A262" t="str">
            <v>R2_w</v>
          </cell>
        </row>
        <row r="263">
          <cell r="A263">
            <v>0.48834334115667299</v>
          </cell>
          <cell r="B263">
            <v>1402</v>
          </cell>
          <cell r="C263">
            <v>6.6688770872281644</v>
          </cell>
          <cell r="D263">
            <v>6.2066922286975663E-4</v>
          </cell>
        </row>
        <row r="264">
          <cell r="C264" t="str">
            <v>Robust</v>
          </cell>
        </row>
        <row r="265">
          <cell r="A265" t="str">
            <v>CCPI_qA</v>
          </cell>
          <cell r="B265" t="str">
            <v>Coef.</v>
          </cell>
          <cell r="C265" t="str">
            <v>Std. Err.</v>
          </cell>
          <cell r="D265" t="str">
            <v>t</v>
          </cell>
          <cell r="E265" t="str">
            <v>P&gt;|t|</v>
          </cell>
        </row>
        <row r="266">
          <cell r="A266" t="str">
            <v>InfExp</v>
          </cell>
          <cell r="B266">
            <v>0.48107670000000002</v>
          </cell>
          <cell r="C266">
            <v>9.3287099999999998E-2</v>
          </cell>
          <cell r="E266">
            <v>0</v>
          </cell>
        </row>
        <row r="267">
          <cell r="A267" t="str">
            <v>CCPI_4lag</v>
          </cell>
          <cell r="B267">
            <v>0.65247670000000002</v>
          </cell>
          <cell r="C267">
            <v>5.8830100000000003E-2</v>
          </cell>
          <cell r="E267">
            <v>0</v>
          </cell>
        </row>
        <row r="268">
          <cell r="A268" t="str">
            <v>slack_1</v>
          </cell>
          <cell r="B268">
            <v>-0.180672</v>
          </cell>
          <cell r="C268">
            <v>7.0471900000000004E-2</v>
          </cell>
          <cell r="E268">
            <v>1.6E-2</v>
          </cell>
        </row>
        <row r="269">
          <cell r="A269" t="str">
            <v>RER_qo8q</v>
          </cell>
          <cell r="B269">
            <v>-2.5716800000000001E-2</v>
          </cell>
          <cell r="C269">
            <v>6.0428000000000001E-3</v>
          </cell>
          <cell r="E269">
            <v>0</v>
          </cell>
        </row>
        <row r="270">
          <cell r="A270" t="str">
            <v>W_Slack</v>
          </cell>
          <cell r="B270">
            <v>-0.12438399999999999</v>
          </cell>
          <cell r="C270">
            <v>5.93862E-2</v>
          </cell>
          <cell r="E270">
            <v>4.4999999999999998E-2</v>
          </cell>
        </row>
        <row r="271">
          <cell r="A271" t="str">
            <v>WComm_relPCPI_lag</v>
          </cell>
          <cell r="B271">
            <v>-1.0089999999999999E-3</v>
          </cell>
          <cell r="C271">
            <v>5.5696000000000001E-3</v>
          </cell>
          <cell r="E271">
            <v>0.85699999999999998</v>
          </cell>
        </row>
        <row r="272">
          <cell r="A272" t="str">
            <v>GVC_PC_lag</v>
          </cell>
          <cell r="B272">
            <v>-6.8134200000000006E-2</v>
          </cell>
          <cell r="C272">
            <v>4.2783099999999998E-2</v>
          </cell>
          <cell r="E272">
            <v>0.122</v>
          </cell>
        </row>
        <row r="273">
          <cell r="A273" t="str">
            <v>spline_slack</v>
          </cell>
          <cell r="B273">
            <v>2.4449700000000001E-2</v>
          </cell>
          <cell r="C273">
            <v>0.11605600000000001</v>
          </cell>
          <cell r="E273">
            <v>0.83499999999999996</v>
          </cell>
        </row>
        <row r="274">
          <cell r="A274" t="str">
            <v>_cons</v>
          </cell>
          <cell r="B274">
            <v>-0.33849899999999999</v>
          </cell>
          <cell r="C274">
            <v>0.1238334</v>
          </cell>
          <cell r="E274">
            <v>1.0999999999999999E-2</v>
          </cell>
        </row>
        <row r="281">
          <cell r="A281" t="str">
            <v xml:space="preserve"> ADD SLACK SQUARED &amp; CUBED TO CAPTURE NONLINEARITIES - CORE - PRE-CRISIS</v>
          </cell>
        </row>
        <row r="282">
          <cell r="A282" t="str">
            <v>R2_w</v>
          </cell>
        </row>
        <row r="283">
          <cell r="A283">
            <v>0.48941110701835455</v>
          </cell>
          <cell r="B283">
            <v>1402</v>
          </cell>
          <cell r="C283">
            <v>6.116463566892282</v>
          </cell>
          <cell r="D283">
            <v>1.0727045601980475E-3</v>
          </cell>
        </row>
        <row r="284">
          <cell r="C284" t="str">
            <v>Robust</v>
          </cell>
        </row>
        <row r="285">
          <cell r="A285" t="str">
            <v>CCPI_qA</v>
          </cell>
          <cell r="B285" t="str">
            <v>Coef.</v>
          </cell>
          <cell r="C285" t="str">
            <v>Std. Err.</v>
          </cell>
          <cell r="D285" t="str">
            <v>t</v>
          </cell>
          <cell r="E285" t="str">
            <v>P&gt;|t|</v>
          </cell>
        </row>
        <row r="286">
          <cell r="A286" t="str">
            <v>InfExp</v>
          </cell>
          <cell r="B286">
            <v>0.4752227</v>
          </cell>
          <cell r="C286">
            <v>9.4028799999999996E-2</v>
          </cell>
          <cell r="E286">
            <v>0</v>
          </cell>
        </row>
        <row r="287">
          <cell r="A287" t="str">
            <v>CCPI_4lag</v>
          </cell>
          <cell r="B287">
            <v>0.64839720000000001</v>
          </cell>
          <cell r="C287">
            <v>5.9583799999999999E-2</v>
          </cell>
          <cell r="E287">
            <v>0</v>
          </cell>
        </row>
        <row r="288">
          <cell r="A288" t="str">
            <v>slack_1</v>
          </cell>
          <cell r="B288">
            <v>-9.1387899999999994E-2</v>
          </cell>
          <cell r="C288">
            <v>6.0499499999999998E-2</v>
          </cell>
          <cell r="E288">
            <v>0.14199999999999999</v>
          </cell>
        </row>
        <row r="289">
          <cell r="A289" t="str">
            <v>RER_qo8q</v>
          </cell>
          <cell r="B289">
            <v>-2.5686199999999999E-2</v>
          </cell>
          <cell r="C289">
            <v>5.9947999999999998E-3</v>
          </cell>
          <cell r="E289">
            <v>0</v>
          </cell>
        </row>
        <row r="290">
          <cell r="A290" t="str">
            <v>W_Slack</v>
          </cell>
          <cell r="B290">
            <v>-0.1079663</v>
          </cell>
          <cell r="C290">
            <v>6.5245800000000007E-2</v>
          </cell>
          <cell r="E290">
            <v>0.109</v>
          </cell>
        </row>
        <row r="291">
          <cell r="A291" t="str">
            <v>WComm_relPCPI_lag</v>
          </cell>
          <cell r="B291">
            <v>-6.8880000000000005E-4</v>
          </cell>
          <cell r="C291">
            <v>5.6768000000000001E-3</v>
          </cell>
          <cell r="E291">
            <v>0.90400000000000003</v>
          </cell>
        </row>
        <row r="292">
          <cell r="A292" t="str">
            <v>GVC_PC_lag</v>
          </cell>
          <cell r="B292">
            <v>-6.2011400000000001E-2</v>
          </cell>
          <cell r="C292">
            <v>4.4174699999999997E-2</v>
          </cell>
          <cell r="E292">
            <v>0.17100000000000001</v>
          </cell>
        </row>
        <row r="293">
          <cell r="A293" t="str">
            <v>slack_sq</v>
          </cell>
          <cell r="B293">
            <v>7.9614000000000004E-3</v>
          </cell>
          <cell r="C293">
            <v>2.2002899999999999E-2</v>
          </cell>
          <cell r="E293">
            <v>0.72</v>
          </cell>
        </row>
        <row r="294">
          <cell r="A294" t="str">
            <v>slack_cu</v>
          </cell>
          <cell r="B294">
            <v>-1.55689E-2</v>
          </cell>
          <cell r="C294">
            <v>1.38268E-2</v>
          </cell>
          <cell r="E294">
            <v>0.26900000000000002</v>
          </cell>
        </row>
        <row r="295">
          <cell r="A295" t="str">
            <v>_cons</v>
          </cell>
          <cell r="B295">
            <v>-0.31193860000000001</v>
          </cell>
          <cell r="C295">
            <v>0.11856999999999999</v>
          </cell>
          <cell r="E295">
            <v>1.2999999999999999E-2</v>
          </cell>
        </row>
        <row r="301">
          <cell r="A301" t="str">
            <v xml:space="preserve"> PIECEWISE QUADRATIC FOR SLACK - CORE - PRE-CRISIS</v>
          </cell>
        </row>
        <row r="302">
          <cell r="A302" t="str">
            <v>R2_w</v>
          </cell>
        </row>
        <row r="303">
          <cell r="A303">
            <v>0.48832452545497851</v>
          </cell>
          <cell r="B303">
            <v>1402</v>
          </cell>
          <cell r="C303">
            <v>6.3869256592099797</v>
          </cell>
          <cell r="D303">
            <v>8.1867939799766401E-4</v>
          </cell>
        </row>
        <row r="304">
          <cell r="C304" t="str">
            <v>Robust</v>
          </cell>
        </row>
        <row r="305">
          <cell r="A305" t="str">
            <v>CCPI_qA</v>
          </cell>
          <cell r="B305" t="str">
            <v>Coef.</v>
          </cell>
          <cell r="C305" t="str">
            <v>Std. Err.</v>
          </cell>
          <cell r="D305" t="str">
            <v>t</v>
          </cell>
          <cell r="E305" t="str">
            <v>P&gt;|t|</v>
          </cell>
        </row>
        <row r="306">
          <cell r="A306" t="str">
            <v>InfExp</v>
          </cell>
          <cell r="B306">
            <v>0.48400870000000001</v>
          </cell>
          <cell r="C306">
            <v>9.1931499999999999E-2</v>
          </cell>
          <cell r="E306">
            <v>0</v>
          </cell>
        </row>
        <row r="307">
          <cell r="A307" t="str">
            <v>CCPI_4lag</v>
          </cell>
          <cell r="B307">
            <v>0.65238549999999995</v>
          </cell>
          <cell r="C307">
            <v>5.9506799999999999E-2</v>
          </cell>
          <cell r="E307">
            <v>0</v>
          </cell>
        </row>
        <row r="308">
          <cell r="A308" t="str">
            <v>slack_1</v>
          </cell>
          <cell r="B308">
            <v>-0.1638338</v>
          </cell>
          <cell r="C308">
            <v>5.5786700000000002E-2</v>
          </cell>
          <cell r="E308">
            <v>6.0000000000000001E-3</v>
          </cell>
        </row>
        <row r="309">
          <cell r="A309" t="str">
            <v>RER_qo8q</v>
          </cell>
          <cell r="B309">
            <v>-2.5619099999999999E-2</v>
          </cell>
          <cell r="C309">
            <v>6.0866000000000002E-3</v>
          </cell>
          <cell r="E309">
            <v>0</v>
          </cell>
        </row>
        <row r="310">
          <cell r="A310" t="str">
            <v>W_Slack</v>
          </cell>
          <cell r="B310">
            <v>-0.1221454</v>
          </cell>
          <cell r="C310">
            <v>5.9835100000000002E-2</v>
          </cell>
          <cell r="E310">
            <v>0.05</v>
          </cell>
        </row>
        <row r="311">
          <cell r="A311" t="str">
            <v>WComm_relPCPI_lag</v>
          </cell>
          <cell r="B311">
            <v>-9.9730000000000001E-4</v>
          </cell>
          <cell r="C311">
            <v>5.5963000000000002E-3</v>
          </cell>
          <cell r="E311">
            <v>0.86</v>
          </cell>
        </row>
        <row r="312">
          <cell r="A312" t="str">
            <v>GVC_PC_lag</v>
          </cell>
          <cell r="B312">
            <v>-6.9019899999999995E-2</v>
          </cell>
          <cell r="C312">
            <v>4.3134499999999999E-2</v>
          </cell>
          <cell r="E312">
            <v>0.12</v>
          </cell>
        </row>
        <row r="313">
          <cell r="A313" t="str">
            <v>slack_piecewise</v>
          </cell>
          <cell r="B313">
            <v>6.6693999999999998E-3</v>
          </cell>
          <cell r="C313">
            <v>4.2788E-2</v>
          </cell>
          <cell r="E313">
            <v>0.877</v>
          </cell>
        </row>
        <row r="314">
          <cell r="A314" t="str">
            <v>_cons</v>
          </cell>
          <cell r="B314">
            <v>-0.37004239999999999</v>
          </cell>
          <cell r="C314">
            <v>0.10318049999999999</v>
          </cell>
          <cell r="E314">
            <v>1E-3</v>
          </cell>
        </row>
        <row r="321">
          <cell r="A321" t="str">
            <v xml:space="preserve"> COMMODITIES &amp;OIL COMBINED - CORE - PRE-CRISIS</v>
          </cell>
        </row>
        <row r="322">
          <cell r="A322" t="str">
            <v>R2_w</v>
          </cell>
        </row>
        <row r="323">
          <cell r="A323">
            <v>0.48830476039188653</v>
          </cell>
          <cell r="B323">
            <v>1402</v>
          </cell>
          <cell r="C323">
            <v>6.5843717153799082</v>
          </cell>
          <cell r="D323">
            <v>6.7403239160233907E-4</v>
          </cell>
        </row>
        <row r="324">
          <cell r="C324" t="str">
            <v>Robust</v>
          </cell>
        </row>
        <row r="325">
          <cell r="A325" t="str">
            <v>CCPI_qA</v>
          </cell>
          <cell r="B325" t="str">
            <v>Coef.</v>
          </cell>
          <cell r="C325" t="str">
            <v>Std. Err.</v>
          </cell>
          <cell r="D325" t="str">
            <v>t</v>
          </cell>
          <cell r="E325" t="str">
            <v>P&gt;|t|</v>
          </cell>
        </row>
        <row r="326">
          <cell r="A326" t="str">
            <v>InfExp</v>
          </cell>
          <cell r="B326">
            <v>0.48260789999999998</v>
          </cell>
          <cell r="C326">
            <v>9.2072399999999999E-2</v>
          </cell>
          <cell r="E326">
            <v>0</v>
          </cell>
        </row>
        <row r="327">
          <cell r="A327" t="str">
            <v>CCPI_4lag</v>
          </cell>
          <cell r="B327">
            <v>0.65262169999999997</v>
          </cell>
          <cell r="C327">
            <v>5.9105100000000001E-2</v>
          </cell>
          <cell r="E327">
            <v>0</v>
          </cell>
        </row>
        <row r="328">
          <cell r="A328" t="str">
            <v>slack_1</v>
          </cell>
          <cell r="B328">
            <v>-0.16950809999999999</v>
          </cell>
          <cell r="C328">
            <v>4.2168600000000001E-2</v>
          </cell>
          <cell r="E328">
            <v>0</v>
          </cell>
        </row>
        <row r="329">
          <cell r="A329" t="str">
            <v>RER_qo8q</v>
          </cell>
          <cell r="B329">
            <v>-2.56651E-2</v>
          </cell>
          <cell r="C329">
            <v>6.0651000000000004E-3</v>
          </cell>
          <cell r="E329">
            <v>0</v>
          </cell>
        </row>
        <row r="330">
          <cell r="A330" t="str">
            <v>W_Slack</v>
          </cell>
          <cell r="B330">
            <v>-0.1236498</v>
          </cell>
          <cell r="C330">
            <v>5.9352700000000001E-2</v>
          </cell>
          <cell r="E330">
            <v>4.5999999999999999E-2</v>
          </cell>
        </row>
        <row r="331">
          <cell r="A331" t="str">
            <v>WComm_relPCPI_lag</v>
          </cell>
          <cell r="B331">
            <v>-1.0258000000000001E-3</v>
          </cell>
          <cell r="C331">
            <v>5.5645E-3</v>
          </cell>
          <cell r="E331">
            <v>0.85499999999999998</v>
          </cell>
        </row>
        <row r="332">
          <cell r="A332" t="str">
            <v>GVC_PC_lag</v>
          </cell>
          <cell r="B332">
            <v>-6.8865300000000004E-2</v>
          </cell>
          <cell r="C332">
            <v>4.3133299999999999E-2</v>
          </cell>
          <cell r="E332">
            <v>0.121</v>
          </cell>
        </row>
        <row r="333">
          <cell r="A333" t="str">
            <v>_cons</v>
          </cell>
          <cell r="B333">
            <v>-0.35997950000000001</v>
          </cell>
          <cell r="C333">
            <v>0.1109272</v>
          </cell>
          <cell r="E333">
            <v>3.0000000000000001E-3</v>
          </cell>
        </row>
        <row r="341">
          <cell r="A341" t="str">
            <v>ADD RESTRICT INFLATION COEFFS =1 - CORE - PRE-CRISIS</v>
          </cell>
        </row>
        <row r="342">
          <cell r="A342" t="str">
            <v>R2_w</v>
          </cell>
        </row>
        <row r="343">
          <cell r="A343">
            <v>0.29436852324507468</v>
          </cell>
          <cell r="B343">
            <v>1402</v>
          </cell>
          <cell r="C343">
            <v>6.2813263695727359</v>
          </cell>
          <cell r="D343">
            <v>9.092868177217314E-4</v>
          </cell>
        </row>
        <row r="344">
          <cell r="C344" t="str">
            <v>Robust</v>
          </cell>
        </row>
        <row r="345">
          <cell r="A345" t="str">
            <v>ch_inf_CCPI</v>
          </cell>
          <cell r="B345" t="str">
            <v>Coef.</v>
          </cell>
          <cell r="C345" t="str">
            <v>Std. Err.</v>
          </cell>
          <cell r="D345" t="str">
            <v>t</v>
          </cell>
          <cell r="E345" t="str">
            <v>P&gt;|t|</v>
          </cell>
        </row>
        <row r="346">
          <cell r="A346" t="str">
            <v>infexp_trans_CCPI</v>
          </cell>
          <cell r="B346">
            <v>0.65543099999999999</v>
          </cell>
          <cell r="C346">
            <v>5.0326700000000002E-2</v>
          </cell>
          <cell r="E346">
            <v>0</v>
          </cell>
        </row>
        <row r="347">
          <cell r="A347" t="str">
            <v>CCPI_4lag</v>
          </cell>
          <cell r="B347">
            <v>0.29018709999999998</v>
          </cell>
          <cell r="C347">
            <v>4.5847600000000002E-2</v>
          </cell>
          <cell r="E347">
            <v>0</v>
          </cell>
        </row>
        <row r="348">
          <cell r="A348" t="str">
            <v>slack_1</v>
          </cell>
          <cell r="B348">
            <v>-0.14629600000000001</v>
          </cell>
          <cell r="C348">
            <v>4.2483399999999998E-2</v>
          </cell>
          <cell r="E348">
            <v>2E-3</v>
          </cell>
        </row>
        <row r="349">
          <cell r="A349" t="str">
            <v>RER_qo8q</v>
          </cell>
          <cell r="B349">
            <v>-1.9564700000000001E-2</v>
          </cell>
          <cell r="C349">
            <v>5.1917999999999999E-3</v>
          </cell>
          <cell r="E349">
            <v>1E-3</v>
          </cell>
        </row>
        <row r="350">
          <cell r="A350" t="str">
            <v>W_Slack</v>
          </cell>
          <cell r="B350">
            <v>-0.1081699</v>
          </cell>
          <cell r="C350">
            <v>4.7413499999999997E-2</v>
          </cell>
          <cell r="E350">
            <v>0.03</v>
          </cell>
        </row>
        <row r="351">
          <cell r="A351" t="str">
            <v>WComm_relPCPI_lag</v>
          </cell>
          <cell r="B351">
            <v>7.4359999999999997E-4</v>
          </cell>
          <cell r="C351">
            <v>4.9293999999999996E-3</v>
          </cell>
          <cell r="E351">
            <v>0.88100000000000001</v>
          </cell>
        </row>
        <row r="352">
          <cell r="A352" t="str">
            <v>GVC_PC_lag</v>
          </cell>
          <cell r="B352">
            <v>-5.8927399999999998E-2</v>
          </cell>
          <cell r="C352">
            <v>3.2779500000000003E-2</v>
          </cell>
          <cell r="E352">
            <v>8.3000000000000004E-2</v>
          </cell>
        </row>
        <row r="353">
          <cell r="A353" t="str">
            <v>_cons</v>
          </cell>
          <cell r="B353">
            <v>-0.69325369999999997</v>
          </cell>
          <cell r="C353">
            <v>0.13628190000000001</v>
          </cell>
          <cell r="E353">
            <v>0</v>
          </cell>
        </row>
        <row r="361">
          <cell r="A361" t="str">
            <v xml:space="preserve"> EXCLUDE INFLATION EXPECTATIONS- CORE - PRE-CRISIS</v>
          </cell>
        </row>
        <row r="362">
          <cell r="A362" t="str">
            <v>R2_w</v>
          </cell>
        </row>
        <row r="363">
          <cell r="A363">
            <v>0.47307845339451515</v>
          </cell>
          <cell r="B363">
            <v>1402</v>
          </cell>
          <cell r="C363">
            <v>5.6187007504704205</v>
          </cell>
          <cell r="D363">
            <v>1.7856998040883944E-3</v>
          </cell>
        </row>
        <row r="364">
          <cell r="C364" t="str">
            <v>Robust</v>
          </cell>
        </row>
        <row r="365">
          <cell r="A365" t="str">
            <v>CCPI_qA</v>
          </cell>
          <cell r="B365" t="str">
            <v>Coef.</v>
          </cell>
          <cell r="C365" t="str">
            <v>Std. Err.</v>
          </cell>
          <cell r="D365" t="str">
            <v>t</v>
          </cell>
          <cell r="E365" t="str">
            <v>P&gt;|t|</v>
          </cell>
        </row>
        <row r="366">
          <cell r="A366" t="str">
            <v>CCPI_4lag</v>
          </cell>
          <cell r="B366">
            <v>0.73702279999999998</v>
          </cell>
          <cell r="C366">
            <v>4.2063299999999998E-2</v>
          </cell>
          <cell r="E366">
            <v>0</v>
          </cell>
        </row>
        <row r="367">
          <cell r="A367" t="str">
            <v>slack_1</v>
          </cell>
          <cell r="B367">
            <v>-0.16443869999999999</v>
          </cell>
          <cell r="C367">
            <v>4.4084900000000003E-2</v>
          </cell>
          <cell r="E367">
            <v>1E-3</v>
          </cell>
        </row>
        <row r="368">
          <cell r="A368" t="str">
            <v>RER_qo8q</v>
          </cell>
          <cell r="B368">
            <v>-2.41427E-2</v>
          </cell>
          <cell r="C368">
            <v>5.6734999999999997E-3</v>
          </cell>
          <cell r="E368">
            <v>0</v>
          </cell>
        </row>
        <row r="369">
          <cell r="A369" t="str">
            <v>W_Slack</v>
          </cell>
          <cell r="B369">
            <v>-0.1007324</v>
          </cell>
          <cell r="C369">
            <v>6.6415600000000005E-2</v>
          </cell>
          <cell r="E369">
            <v>0.14000000000000001</v>
          </cell>
        </row>
        <row r="370">
          <cell r="A370" t="str">
            <v>WComm_relPCPI_lag</v>
          </cell>
          <cell r="B370">
            <v>-3.411E-3</v>
          </cell>
          <cell r="C370">
            <v>5.6500999999999999E-3</v>
          </cell>
          <cell r="E370">
            <v>0.55100000000000005</v>
          </cell>
        </row>
        <row r="371">
          <cell r="A371" t="str">
            <v>GVC_PC_lag</v>
          </cell>
          <cell r="B371">
            <v>-9.2345399999999994E-2</v>
          </cell>
          <cell r="C371">
            <v>4.1769599999999997E-2</v>
          </cell>
          <cell r="E371">
            <v>3.5000000000000003E-2</v>
          </cell>
        </row>
        <row r="372">
          <cell r="A372" t="str">
            <v>_cons</v>
          </cell>
          <cell r="B372">
            <v>0.52508129999999997</v>
          </cell>
          <cell r="C372">
            <v>0.1347699</v>
          </cell>
          <cell r="E372">
            <v>1E-3</v>
          </cell>
        </row>
        <row r="381">
          <cell r="A381" t="str">
            <v>COMM RELATIVE TO 1Y (NOT 1Q) - CORE - PRE-CRISIS</v>
          </cell>
        </row>
        <row r="382">
          <cell r="A382" t="str">
            <v>R2_w</v>
          </cell>
        </row>
        <row r="383">
          <cell r="A383">
            <v>0.49009687019660264</v>
          </cell>
          <cell r="B383">
            <v>1402</v>
          </cell>
          <cell r="C383">
            <v>6.4109442738557565</v>
          </cell>
          <cell r="D383">
            <v>7.994423216427705E-4</v>
          </cell>
        </row>
        <row r="384">
          <cell r="C384" t="str">
            <v>Robust</v>
          </cell>
        </row>
        <row r="385">
          <cell r="A385" t="str">
            <v>CCPI_qA</v>
          </cell>
          <cell r="B385" t="str">
            <v>Coef.</v>
          </cell>
          <cell r="C385" t="str">
            <v>Std. Err.</v>
          </cell>
          <cell r="D385" t="str">
            <v>t</v>
          </cell>
          <cell r="E385" t="str">
            <v>P&gt;|t|</v>
          </cell>
        </row>
        <row r="386">
          <cell r="A386" t="str">
            <v>InfExp</v>
          </cell>
          <cell r="B386">
            <v>0.48226980000000003</v>
          </cell>
          <cell r="C386">
            <v>9.2653399999999997E-2</v>
          </cell>
          <cell r="E386">
            <v>0</v>
          </cell>
        </row>
        <row r="387">
          <cell r="A387" t="str">
            <v>CCPI_4lag</v>
          </cell>
          <cell r="B387">
            <v>0.66068669999999996</v>
          </cell>
          <cell r="C387">
            <v>6.1334899999999998E-2</v>
          </cell>
          <cell r="E387">
            <v>0</v>
          </cell>
        </row>
        <row r="388">
          <cell r="A388" t="str">
            <v>slack_1</v>
          </cell>
          <cell r="B388">
            <v>-0.17186580000000001</v>
          </cell>
          <cell r="C388">
            <v>4.1202999999999997E-2</v>
          </cell>
          <cell r="E388">
            <v>0</v>
          </cell>
        </row>
        <row r="389">
          <cell r="A389" t="str">
            <v>RER_qo8q</v>
          </cell>
          <cell r="B389">
            <v>-2.7252599999999998E-2</v>
          </cell>
          <cell r="C389">
            <v>6.3486999999999997E-3</v>
          </cell>
          <cell r="E389">
            <v>0</v>
          </cell>
        </row>
        <row r="390">
          <cell r="A390" t="str">
            <v>W_Slack</v>
          </cell>
          <cell r="B390">
            <v>-0.1084378</v>
          </cell>
          <cell r="C390">
            <v>5.7808600000000002E-2</v>
          </cell>
          <cell r="E390">
            <v>7.0999999999999994E-2</v>
          </cell>
        </row>
        <row r="391">
          <cell r="A391" t="str">
            <v>WComXEn_qoA</v>
          </cell>
          <cell r="B391">
            <v>8.5097000000000003E-3</v>
          </cell>
          <cell r="C391">
            <v>4.6445000000000002E-3</v>
          </cell>
          <cell r="E391">
            <v>7.6999999999999999E-2</v>
          </cell>
        </row>
        <row r="392">
          <cell r="A392" t="str">
            <v>GVC_PC_lag</v>
          </cell>
          <cell r="B392">
            <v>-9.3967899999999993E-2</v>
          </cell>
          <cell r="C392">
            <v>4.6570199999999999E-2</v>
          </cell>
          <cell r="E392">
            <v>5.2999999999999999E-2</v>
          </cell>
        </row>
        <row r="393">
          <cell r="A393" t="str">
            <v>_cons</v>
          </cell>
          <cell r="B393">
            <v>-0.424207</v>
          </cell>
          <cell r="C393">
            <v>0.12064039999999999</v>
          </cell>
          <cell r="E393">
            <v>1E-3</v>
          </cell>
        </row>
        <row r="401">
          <cell r="A401" t="str">
            <v>RANDOM EFFECTS- CORE - PRE-CRISIS</v>
          </cell>
        </row>
        <row r="402">
          <cell r="A402" t="str">
            <v>R2_o</v>
          </cell>
        </row>
        <row r="403">
          <cell r="A403">
            <v>0.71353494343111501</v>
          </cell>
          <cell r="B403">
            <v>1402</v>
          </cell>
          <cell r="C403">
            <v>30.686631603041732</v>
          </cell>
          <cell r="D403">
            <v>3.546686370132197E-6</v>
          </cell>
        </row>
        <row r="404">
          <cell r="C404" t="str">
            <v>Robust</v>
          </cell>
        </row>
        <row r="405">
          <cell r="A405" t="str">
            <v>CCPI_qA</v>
          </cell>
          <cell r="B405" t="str">
            <v>Coef.</v>
          </cell>
          <cell r="C405" t="str">
            <v>Std. Err.</v>
          </cell>
          <cell r="D405" t="str">
            <v>z</v>
          </cell>
          <cell r="E405" t="str">
            <v>P&gt;|z|</v>
          </cell>
        </row>
        <row r="406">
          <cell r="A406" t="str">
            <v>InfExp</v>
          </cell>
          <cell r="B406">
            <v>0.42143829999999999</v>
          </cell>
          <cell r="C406">
            <v>5.8173700000000002E-2</v>
          </cell>
          <cell r="E406">
            <v>0</v>
          </cell>
        </row>
        <row r="407">
          <cell r="A407" t="str">
            <v>CCPI_4lag</v>
          </cell>
          <cell r="B407">
            <v>0.7882228</v>
          </cell>
          <cell r="C407">
            <v>3.3601499999999999E-2</v>
          </cell>
          <cell r="E407">
            <v>0</v>
          </cell>
        </row>
        <row r="408">
          <cell r="A408" t="str">
            <v>slack_1</v>
          </cell>
          <cell r="B408">
            <v>-9.6618499999999996E-2</v>
          </cell>
          <cell r="C408">
            <v>3.1223500000000001E-2</v>
          </cell>
          <cell r="E408">
            <v>2E-3</v>
          </cell>
        </row>
        <row r="409">
          <cell r="A409" t="str">
            <v>RER_qo8q</v>
          </cell>
          <cell r="B409">
            <v>-2.2744400000000001E-2</v>
          </cell>
          <cell r="C409">
            <v>6.1858E-3</v>
          </cell>
          <cell r="E409">
            <v>0</v>
          </cell>
        </row>
        <row r="410">
          <cell r="A410" t="str">
            <v>W_Slack</v>
          </cell>
          <cell r="B410">
            <v>-0.18359420000000001</v>
          </cell>
          <cell r="C410">
            <v>5.3777499999999999E-2</v>
          </cell>
          <cell r="E410">
            <v>1E-3</v>
          </cell>
        </row>
        <row r="411">
          <cell r="A411" t="str">
            <v>WComm_relPCPI_lag</v>
          </cell>
          <cell r="B411">
            <v>-3.2640000000000002E-4</v>
          </cell>
          <cell r="C411">
            <v>5.4540999999999999E-3</v>
          </cell>
          <cell r="E411">
            <v>0.95199999999999996</v>
          </cell>
        </row>
        <row r="412">
          <cell r="A412" t="str">
            <v>GVC_PC_lag</v>
          </cell>
          <cell r="B412">
            <v>-5.1196899999999997E-2</v>
          </cell>
          <cell r="C412">
            <v>3.9578700000000001E-2</v>
          </cell>
          <cell r="E412">
            <v>0.19600000000000001</v>
          </cell>
        </row>
        <row r="413">
          <cell r="A413" t="str">
            <v>_cons</v>
          </cell>
          <cell r="B413">
            <v>-0.55824309999999999</v>
          </cell>
          <cell r="C413">
            <v>8.2273600000000002E-2</v>
          </cell>
          <cell r="E413">
            <v>0</v>
          </cell>
        </row>
        <row r="421">
          <cell r="A421" t="str">
            <v>RER LAGGED 4Q (NOT 8Q)- CORE - PRE-CRISIS</v>
          </cell>
        </row>
        <row r="422">
          <cell r="A422" t="str">
            <v>R2_w</v>
          </cell>
        </row>
        <row r="423">
          <cell r="A423">
            <v>0.48319351218959661</v>
          </cell>
          <cell r="B423">
            <v>1402</v>
          </cell>
          <cell r="C423">
            <v>4.031965324510475</v>
          </cell>
          <cell r="D423">
            <v>1.014970138701655E-2</v>
          </cell>
        </row>
        <row r="424">
          <cell r="C424" t="str">
            <v>Robust</v>
          </cell>
        </row>
        <row r="425">
          <cell r="A425" t="str">
            <v>CCPI_qA</v>
          </cell>
          <cell r="B425" t="str">
            <v>Coef.</v>
          </cell>
          <cell r="C425" t="str">
            <v>Std. Err.</v>
          </cell>
          <cell r="D425" t="str">
            <v>t</v>
          </cell>
          <cell r="E425" t="str">
            <v>P&gt;|t|</v>
          </cell>
        </row>
        <row r="426">
          <cell r="A426" t="str">
            <v>InfExp</v>
          </cell>
          <cell r="B426">
            <v>0.4717037</v>
          </cell>
          <cell r="C426">
            <v>8.5790900000000003E-2</v>
          </cell>
          <cell r="E426">
            <v>0</v>
          </cell>
        </row>
        <row r="427">
          <cell r="A427" t="str">
            <v>CCPI_4lag</v>
          </cell>
          <cell r="B427">
            <v>0.64943289999999998</v>
          </cell>
          <cell r="C427">
            <v>5.4707400000000003E-2</v>
          </cell>
          <cell r="E427">
            <v>0</v>
          </cell>
        </row>
        <row r="428">
          <cell r="A428" t="str">
            <v>slack_1</v>
          </cell>
          <cell r="B428">
            <v>-0.15550639999999999</v>
          </cell>
          <cell r="C428">
            <v>4.0466000000000002E-2</v>
          </cell>
          <cell r="E428">
            <v>1E-3</v>
          </cell>
        </row>
        <row r="429">
          <cell r="A429" t="str">
            <v>RER_qoA</v>
          </cell>
          <cell r="B429">
            <v>-2.6077800000000002E-2</v>
          </cell>
          <cell r="C429">
            <v>1.0666200000000001E-2</v>
          </cell>
          <cell r="E429">
            <v>2.1000000000000001E-2</v>
          </cell>
        </row>
        <row r="430">
          <cell r="A430" t="str">
            <v>W_Slack</v>
          </cell>
          <cell r="B430">
            <v>-0.16894709999999999</v>
          </cell>
          <cell r="C430">
            <v>6.2189399999999999E-2</v>
          </cell>
          <cell r="E430">
            <v>1.0999999999999999E-2</v>
          </cell>
        </row>
        <row r="431">
          <cell r="A431" t="str">
            <v>WComm_relPCPI_lag</v>
          </cell>
          <cell r="B431">
            <v>-3.0092999999999999E-3</v>
          </cell>
          <cell r="C431">
            <v>5.6159000000000001E-3</v>
          </cell>
          <cell r="E431">
            <v>0.59599999999999997</v>
          </cell>
        </row>
        <row r="432">
          <cell r="A432" t="str">
            <v>GVC_PC_lag</v>
          </cell>
          <cell r="B432">
            <v>-9.0255299999999997E-2</v>
          </cell>
          <cell r="C432">
            <v>4.5592300000000002E-2</v>
          </cell>
          <cell r="E432">
            <v>5.7000000000000002E-2</v>
          </cell>
        </row>
        <row r="433">
          <cell r="A433" t="str">
            <v>_cons</v>
          </cell>
          <cell r="B433">
            <v>-0.3689847</v>
          </cell>
          <cell r="C433">
            <v>0.11117829999999999</v>
          </cell>
          <cell r="E433">
            <v>2E-3</v>
          </cell>
        </row>
        <row r="441">
          <cell r="A441" t="str">
            <v>ONLY W SLACK FOR GLOBAL VARS  - CORE - PRE-CRISIS</v>
          </cell>
        </row>
        <row r="442">
          <cell r="A442" t="str">
            <v>R2_w</v>
          </cell>
        </row>
        <row r="443">
          <cell r="A443">
            <v>0.47623953100473559</v>
          </cell>
          <cell r="B443">
            <v>1402</v>
          </cell>
          <cell r="C443">
            <v>2.4405337650197905</v>
          </cell>
          <cell r="D443">
            <v>0.12908398169407867</v>
          </cell>
        </row>
        <row r="444">
          <cell r="C444" t="str">
            <v>Robust</v>
          </cell>
        </row>
        <row r="445">
          <cell r="A445" t="str">
            <v>CCPI_qA</v>
          </cell>
          <cell r="B445" t="str">
            <v>Coef.</v>
          </cell>
          <cell r="C445" t="str">
            <v>Std. Err.</v>
          </cell>
          <cell r="D445" t="str">
            <v>t</v>
          </cell>
          <cell r="E445" t="str">
            <v>P&gt;|t|</v>
          </cell>
        </row>
        <row r="446">
          <cell r="A446" t="str">
            <v>InfExp</v>
          </cell>
          <cell r="B446">
            <v>0.49320750000000002</v>
          </cell>
          <cell r="C446">
            <v>8.29043E-2</v>
          </cell>
          <cell r="E446">
            <v>0</v>
          </cell>
        </row>
        <row r="447">
          <cell r="A447" t="str">
            <v>CCPI_4lag</v>
          </cell>
          <cell r="B447">
            <v>0.63794360000000006</v>
          </cell>
          <cell r="C447">
            <v>5.9579800000000002E-2</v>
          </cell>
          <cell r="E447">
            <v>0</v>
          </cell>
        </row>
        <row r="448">
          <cell r="A448" t="str">
            <v>slack_1</v>
          </cell>
          <cell r="B448">
            <v>-0.14624129999999999</v>
          </cell>
          <cell r="C448">
            <v>3.8045799999999998E-2</v>
          </cell>
          <cell r="E448">
            <v>1E-3</v>
          </cell>
        </row>
        <row r="449">
          <cell r="A449" t="str">
            <v>W_Slack</v>
          </cell>
          <cell r="B449">
            <v>-6.4680799999999997E-2</v>
          </cell>
          <cell r="C449">
            <v>4.1403099999999998E-2</v>
          </cell>
          <cell r="E449">
            <v>0.129</v>
          </cell>
        </row>
        <row r="450">
          <cell r="A450" t="str">
            <v>_cons</v>
          </cell>
          <cell r="B450">
            <v>-0.30086679999999999</v>
          </cell>
          <cell r="C450">
            <v>0.11620179999999999</v>
          </cell>
          <cell r="E450">
            <v>1.4999999999999999E-2</v>
          </cell>
        </row>
      </sheetData>
      <sheetData sheetId="3">
        <row r="1">
          <cell r="A1" t="str">
            <v>BASE CASE - CORE - POST-CRISIS</v>
          </cell>
        </row>
        <row r="2">
          <cell r="A2" t="str">
            <v>R2_w</v>
          </cell>
          <cell r="B2" t="str">
            <v>N</v>
          </cell>
          <cell r="C2" t="str">
            <v>Chi2-global vars</v>
          </cell>
          <cell r="D2" t="str">
            <v>Chi2-prob</v>
          </cell>
        </row>
        <row r="3">
          <cell r="A3">
            <v>0.24346037668847864</v>
          </cell>
          <cell r="B3">
            <v>1234</v>
          </cell>
          <cell r="C3">
            <v>5.7131011762687915</v>
          </cell>
          <cell r="D3">
            <v>1.5313741466261087E-3</v>
          </cell>
        </row>
        <row r="4">
          <cell r="C4" t="str">
            <v>Robust</v>
          </cell>
        </row>
        <row r="5">
          <cell r="A5" t="str">
            <v>CCPI_qA</v>
          </cell>
          <cell r="B5" t="str">
            <v>Coef.</v>
          </cell>
          <cell r="C5" t="str">
            <v>Std. Err.</v>
          </cell>
          <cell r="D5" t="str">
            <v>t</v>
          </cell>
          <cell r="E5" t="str">
            <v>P&gt;|t|</v>
          </cell>
        </row>
        <row r="6">
          <cell r="A6" t="str">
            <v>InfExp</v>
          </cell>
          <cell r="B6">
            <v>0.52160510000000004</v>
          </cell>
          <cell r="C6">
            <v>0.1645278</v>
          </cell>
          <cell r="E6">
            <v>3.0000000000000001E-3</v>
          </cell>
        </row>
        <row r="7">
          <cell r="A7" t="str">
            <v>CCPI_4lag</v>
          </cell>
          <cell r="B7">
            <v>0.47420820000000002</v>
          </cell>
          <cell r="C7">
            <v>5.0978000000000002E-2</v>
          </cell>
          <cell r="E7">
            <v>0</v>
          </cell>
        </row>
        <row r="8">
          <cell r="A8" t="str">
            <v>slack_1</v>
          </cell>
          <cell r="B8">
            <v>-0.11575820000000001</v>
          </cell>
          <cell r="C8">
            <v>2.6731000000000001E-2</v>
          </cell>
          <cell r="E8">
            <v>0</v>
          </cell>
        </row>
        <row r="9">
          <cell r="A9" t="str">
            <v>RER_qo8q</v>
          </cell>
          <cell r="B9">
            <v>-1.32958E-2</v>
          </cell>
          <cell r="C9">
            <v>8.6265000000000005E-3</v>
          </cell>
          <cell r="E9">
            <v>0.13400000000000001</v>
          </cell>
        </row>
        <row r="10">
          <cell r="A10" t="str">
            <v>W_Slack</v>
          </cell>
          <cell r="B10">
            <v>-3.7601299999999997E-2</v>
          </cell>
          <cell r="C10">
            <v>5.5839199999999999E-2</v>
          </cell>
          <cell r="E10">
            <v>0.50600000000000001</v>
          </cell>
        </row>
        <row r="11">
          <cell r="A11" t="str">
            <v>WComm_relPCPI_lag</v>
          </cell>
          <cell r="B11">
            <v>1.46056E-2</v>
          </cell>
          <cell r="C11">
            <v>3.7355999999999999E-3</v>
          </cell>
          <cell r="E11">
            <v>0</v>
          </cell>
        </row>
        <row r="12">
          <cell r="A12" t="str">
            <v>GVC_PC_lag</v>
          </cell>
          <cell r="B12">
            <v>7.6617500000000005E-2</v>
          </cell>
          <cell r="C12">
            <v>6.2338499999999998E-2</v>
          </cell>
          <cell r="E12">
            <v>0.22900000000000001</v>
          </cell>
        </row>
        <row r="13">
          <cell r="A13" t="str">
            <v>_cons</v>
          </cell>
          <cell r="B13">
            <v>-0.1638173</v>
          </cell>
          <cell r="C13">
            <v>0.32370939999999998</v>
          </cell>
          <cell r="E13">
            <v>0.61699999999999999</v>
          </cell>
        </row>
        <row r="21">
          <cell r="A21" t="str">
            <v xml:space="preserve"> REPLACE SLACK WITH -UNGAP - CORE - POST-CRISIS</v>
          </cell>
        </row>
        <row r="22">
          <cell r="A22" t="str">
            <v>R2_w</v>
          </cell>
        </row>
        <row r="23">
          <cell r="A23">
            <v>0.19864065558348676</v>
          </cell>
          <cell r="B23">
            <v>1194</v>
          </cell>
          <cell r="C23">
            <v>6.1842050179205081</v>
          </cell>
          <cell r="D23">
            <v>1.002065266281791E-3</v>
          </cell>
        </row>
        <row r="24">
          <cell r="C24" t="str">
            <v>Robust</v>
          </cell>
        </row>
        <row r="25">
          <cell r="A25" t="str">
            <v>CCPI_qA</v>
          </cell>
          <cell r="B25" t="str">
            <v>Coef.</v>
          </cell>
          <cell r="C25" t="str">
            <v>Std. Err.</v>
          </cell>
          <cell r="D25" t="str">
            <v>t</v>
          </cell>
          <cell r="E25" t="str">
            <v>P&gt;|t|</v>
          </cell>
        </row>
        <row r="26">
          <cell r="A26" t="str">
            <v>InfExp</v>
          </cell>
          <cell r="B26">
            <v>0.34473589999999998</v>
          </cell>
          <cell r="C26">
            <v>0.17931559999999999</v>
          </cell>
          <cell r="E26">
            <v>6.4000000000000001E-2</v>
          </cell>
        </row>
        <row r="27">
          <cell r="A27" t="str">
            <v>CCPI_4lag</v>
          </cell>
          <cell r="B27">
            <v>0.48004849999999999</v>
          </cell>
          <cell r="C27">
            <v>5.3000499999999999E-2</v>
          </cell>
          <cell r="E27">
            <v>0</v>
          </cell>
        </row>
        <row r="28">
          <cell r="A28" t="str">
            <v>negUnGap</v>
          </cell>
          <cell r="B28">
            <v>-7.4346800000000005E-2</v>
          </cell>
          <cell r="C28">
            <v>2.92608E-2</v>
          </cell>
          <cell r="E28">
            <v>1.7000000000000001E-2</v>
          </cell>
        </row>
        <row r="29">
          <cell r="A29" t="str">
            <v>RER_qo8q</v>
          </cell>
          <cell r="B29">
            <v>-1.4702E-2</v>
          </cell>
          <cell r="C29">
            <v>9.2171000000000006E-3</v>
          </cell>
          <cell r="E29">
            <v>0.122</v>
          </cell>
        </row>
        <row r="30">
          <cell r="A30" t="str">
            <v>W_Slack</v>
          </cell>
          <cell r="B30">
            <v>-4.5317099999999999E-2</v>
          </cell>
          <cell r="C30">
            <v>4.9581300000000002E-2</v>
          </cell>
          <cell r="E30">
            <v>0.36799999999999999</v>
          </cell>
        </row>
        <row r="31">
          <cell r="A31" t="str">
            <v>WComm_relPCPI_lag</v>
          </cell>
          <cell r="B31">
            <v>1.6087000000000001E-2</v>
          </cell>
          <cell r="C31">
            <v>3.7219000000000002E-3</v>
          </cell>
          <cell r="E31">
            <v>0</v>
          </cell>
        </row>
        <row r="32">
          <cell r="A32" t="str">
            <v>GVC_PC_lag</v>
          </cell>
          <cell r="B32">
            <v>8.3505999999999997E-2</v>
          </cell>
          <cell r="C32">
            <v>6.0882400000000003E-2</v>
          </cell>
          <cell r="E32">
            <v>0.18099999999999999</v>
          </cell>
        </row>
        <row r="33">
          <cell r="A33" t="str">
            <v>_cons</v>
          </cell>
          <cell r="B33">
            <v>0.15225939999999999</v>
          </cell>
          <cell r="C33">
            <v>0.38191900000000001</v>
          </cell>
          <cell r="E33">
            <v>0.69299999999999995</v>
          </cell>
        </row>
        <row r="41">
          <cell r="A41" t="str">
            <v xml:space="preserve"> REPLACE SLACK_1 WITH SLACK_2 - CORE - POST-CRISIS</v>
          </cell>
        </row>
        <row r="42">
          <cell r="A42" t="str">
            <v>R2_w</v>
          </cell>
        </row>
        <row r="43">
          <cell r="A43">
            <v>0.22008525047741301</v>
          </cell>
          <cell r="B43">
            <v>994</v>
          </cell>
          <cell r="C43">
            <v>4.9821470945211548</v>
          </cell>
          <cell r="D43">
            <v>4.5573990302795672E-3</v>
          </cell>
        </row>
        <row r="44">
          <cell r="C44" t="str">
            <v>Robust</v>
          </cell>
        </row>
        <row r="45">
          <cell r="A45" t="str">
            <v>CCPI_qA</v>
          </cell>
          <cell r="B45" t="str">
            <v>Coef.</v>
          </cell>
          <cell r="C45" t="str">
            <v>Std. Err.</v>
          </cell>
          <cell r="D45" t="str">
            <v>t</v>
          </cell>
          <cell r="E45" t="str">
            <v>P&gt;|t|</v>
          </cell>
        </row>
        <row r="46">
          <cell r="A46" t="str">
            <v>InfExp</v>
          </cell>
          <cell r="B46">
            <v>0.39776620000000001</v>
          </cell>
          <cell r="C46">
            <v>0.19804949999999999</v>
          </cell>
          <cell r="E46">
            <v>5.6000000000000001E-2</v>
          </cell>
        </row>
        <row r="47">
          <cell r="A47" t="str">
            <v>CCPI_4lag</v>
          </cell>
          <cell r="B47">
            <v>0.49202000000000001</v>
          </cell>
          <cell r="C47">
            <v>5.8436099999999998E-2</v>
          </cell>
          <cell r="E47">
            <v>0</v>
          </cell>
        </row>
        <row r="48">
          <cell r="A48" t="str">
            <v>slack_2</v>
          </cell>
          <cell r="B48">
            <v>-0.1032245</v>
          </cell>
          <cell r="C48">
            <v>4.1782800000000002E-2</v>
          </cell>
          <cell r="E48">
            <v>2.1000000000000001E-2</v>
          </cell>
        </row>
        <row r="49">
          <cell r="A49" t="str">
            <v>RER_qo8q</v>
          </cell>
          <cell r="B49">
            <v>-1.7542200000000001E-2</v>
          </cell>
          <cell r="C49">
            <v>9.8472000000000004E-3</v>
          </cell>
          <cell r="E49">
            <v>8.7999999999999995E-2</v>
          </cell>
        </row>
        <row r="50">
          <cell r="A50" t="str">
            <v>W_Slack</v>
          </cell>
          <cell r="B50">
            <v>-4.4871099999999997E-2</v>
          </cell>
          <cell r="C50">
            <v>3.8811499999999999E-2</v>
          </cell>
          <cell r="E50">
            <v>0.25900000000000001</v>
          </cell>
        </row>
        <row r="51">
          <cell r="A51" t="str">
            <v>WComm_relPCPI_lag</v>
          </cell>
          <cell r="B51">
            <v>1.4963000000000001E-2</v>
          </cell>
          <cell r="C51">
            <v>4.2262999999999997E-3</v>
          </cell>
          <cell r="E51">
            <v>2E-3</v>
          </cell>
        </row>
        <row r="52">
          <cell r="A52" t="str">
            <v>GVC_PC_lag</v>
          </cell>
          <cell r="B52">
            <v>3.2450100000000003E-2</v>
          </cell>
          <cell r="C52">
            <v>6.5237299999999998E-2</v>
          </cell>
          <cell r="E52">
            <v>0.623</v>
          </cell>
        </row>
        <row r="53">
          <cell r="A53" t="str">
            <v>_cons</v>
          </cell>
          <cell r="B53">
            <v>6.4554600000000004E-2</v>
          </cell>
          <cell r="C53">
            <v>0.36327300000000001</v>
          </cell>
          <cell r="E53">
            <v>0.86</v>
          </cell>
        </row>
        <row r="61">
          <cell r="A61" t="str">
            <v xml:space="preserve"> REPLACE W_SLACK WITH W_Slack_IMF  - CORE - POST-CRISIS</v>
          </cell>
        </row>
        <row r="62">
          <cell r="A62" t="str">
            <v>R2_w</v>
          </cell>
        </row>
        <row r="63">
          <cell r="A63">
            <v>0.24317575273076764</v>
          </cell>
          <cell r="B63">
            <v>1234</v>
          </cell>
          <cell r="C63">
            <v>5.1090276148445719</v>
          </cell>
          <cell r="D63">
            <v>2.9214240128757943E-3</v>
          </cell>
        </row>
        <row r="64">
          <cell r="C64" t="str">
            <v>Robust</v>
          </cell>
        </row>
        <row r="65">
          <cell r="A65" t="str">
            <v>CCPI_qA</v>
          </cell>
          <cell r="B65" t="str">
            <v>Coef.</v>
          </cell>
          <cell r="C65" t="str">
            <v>Std. Err.</v>
          </cell>
          <cell r="D65" t="str">
            <v>t</v>
          </cell>
          <cell r="E65" t="str">
            <v>P&gt;|t|</v>
          </cell>
        </row>
        <row r="66">
          <cell r="A66" t="str">
            <v>InfExp</v>
          </cell>
          <cell r="B66">
            <v>0.53015239999999997</v>
          </cell>
          <cell r="C66">
            <v>0.16063240000000001</v>
          </cell>
          <cell r="E66">
            <v>2E-3</v>
          </cell>
        </row>
        <row r="67">
          <cell r="A67" t="str">
            <v>CCPI_4lag</v>
          </cell>
          <cell r="B67">
            <v>0.47056239999999999</v>
          </cell>
          <cell r="C67">
            <v>4.9107999999999999E-2</v>
          </cell>
          <cell r="E67">
            <v>0</v>
          </cell>
        </row>
        <row r="68">
          <cell r="A68" t="str">
            <v>slack_1</v>
          </cell>
          <cell r="B68">
            <v>-0.11670410000000001</v>
          </cell>
          <cell r="C68">
            <v>2.89051E-2</v>
          </cell>
          <cell r="E68">
            <v>0</v>
          </cell>
        </row>
        <row r="69">
          <cell r="A69" t="str">
            <v>RER_qo8q</v>
          </cell>
          <cell r="B69">
            <v>-1.30654E-2</v>
          </cell>
          <cell r="C69">
            <v>8.5567999999999998E-3</v>
          </cell>
          <cell r="E69">
            <v>0.13700000000000001</v>
          </cell>
        </row>
        <row r="70">
          <cell r="A70" t="str">
            <v>W_Slack_IMF</v>
          </cell>
          <cell r="B70">
            <v>-1.82252E-2</v>
          </cell>
          <cell r="C70">
            <v>3.8847899999999998E-2</v>
          </cell>
          <cell r="E70">
            <v>0.64200000000000002</v>
          </cell>
        </row>
        <row r="71">
          <cell r="A71" t="str">
            <v>WComm_relPCPI_lag</v>
          </cell>
          <cell r="B71">
            <v>1.4907699999999999E-2</v>
          </cell>
          <cell r="C71">
            <v>3.4218E-3</v>
          </cell>
          <cell r="E71">
            <v>0</v>
          </cell>
        </row>
        <row r="72">
          <cell r="A72" t="str">
            <v>GVC_PC_lag</v>
          </cell>
          <cell r="B72">
            <v>8.1829399999999997E-2</v>
          </cell>
          <cell r="C72">
            <v>5.9982800000000003E-2</v>
          </cell>
          <cell r="E72">
            <v>0.183</v>
          </cell>
        </row>
        <row r="73">
          <cell r="A73" t="str">
            <v>_cons</v>
          </cell>
          <cell r="B73">
            <v>-0.19665369999999999</v>
          </cell>
          <cell r="C73">
            <v>0.31768869999999999</v>
          </cell>
          <cell r="E73">
            <v>0.54100000000000004</v>
          </cell>
        </row>
        <row r="81">
          <cell r="A81" t="str">
            <v xml:space="preserve"> REPLACE W_SLACK WITH W_Slack_OECD - CORE - POST-CRISIS</v>
          </cell>
        </row>
        <row r="82">
          <cell r="A82" t="str">
            <v>R2_w</v>
          </cell>
        </row>
        <row r="83">
          <cell r="A83">
            <v>0.24349651723911225</v>
          </cell>
          <cell r="B83">
            <v>1234</v>
          </cell>
          <cell r="C83">
            <v>5.255134509612323</v>
          </cell>
          <cell r="D83">
            <v>2.4932688470732708E-3</v>
          </cell>
        </row>
        <row r="84">
          <cell r="C84" t="str">
            <v>Robust</v>
          </cell>
        </row>
        <row r="85">
          <cell r="A85" t="str">
            <v>CCPI_qA</v>
          </cell>
          <cell r="B85" t="str">
            <v>Coef.</v>
          </cell>
          <cell r="C85" t="str">
            <v>Std. Err.</v>
          </cell>
          <cell r="D85" t="str">
            <v>t</v>
          </cell>
          <cell r="E85" t="str">
            <v>P&gt;|t|</v>
          </cell>
        </row>
        <row r="86">
          <cell r="A86" t="str">
            <v>InfExp</v>
          </cell>
          <cell r="B86">
            <v>0.52934079999999994</v>
          </cell>
          <cell r="C86">
            <v>0.1593041</v>
          </cell>
          <cell r="E86">
            <v>2E-3</v>
          </cell>
        </row>
        <row r="87">
          <cell r="A87" t="str">
            <v>CCPI_4lag</v>
          </cell>
          <cell r="B87">
            <v>0.46870590000000001</v>
          </cell>
          <cell r="C87">
            <v>4.72903E-2</v>
          </cell>
          <cell r="E87">
            <v>0</v>
          </cell>
        </row>
        <row r="88">
          <cell r="A88" t="str">
            <v>slack_1</v>
          </cell>
          <cell r="B88">
            <v>-0.1106661</v>
          </cell>
          <cell r="C88">
            <v>3.1028300000000002E-2</v>
          </cell>
          <cell r="E88">
            <v>1E-3</v>
          </cell>
        </row>
        <row r="89">
          <cell r="A89" t="str">
            <v>RER_qo8q</v>
          </cell>
          <cell r="B89">
            <v>-1.32818E-2</v>
          </cell>
          <cell r="C89">
            <v>8.5509000000000002E-3</v>
          </cell>
          <cell r="E89">
            <v>0.13100000000000001</v>
          </cell>
        </row>
        <row r="90">
          <cell r="A90" t="str">
            <v>W_Slack_OECD</v>
          </cell>
          <cell r="B90">
            <v>-2.7799899999999999E-2</v>
          </cell>
          <cell r="C90">
            <v>3.4724400000000002E-2</v>
          </cell>
          <cell r="E90">
            <v>0.43</v>
          </cell>
        </row>
        <row r="91">
          <cell r="A91" t="str">
            <v>WComm_relPCPI_lag</v>
          </cell>
          <cell r="B91">
            <v>1.4685E-2</v>
          </cell>
          <cell r="C91">
            <v>3.2977000000000002E-3</v>
          </cell>
          <cell r="E91">
            <v>0</v>
          </cell>
        </row>
        <row r="92">
          <cell r="A92" t="str">
            <v>GVC_PC_lag</v>
          </cell>
          <cell r="B92">
            <v>7.39065E-2</v>
          </cell>
          <cell r="C92">
            <v>5.3973199999999999E-2</v>
          </cell>
          <cell r="E92">
            <v>0.18099999999999999</v>
          </cell>
        </row>
        <row r="93">
          <cell r="A93" t="str">
            <v>_cons</v>
          </cell>
          <cell r="B93">
            <v>-0.1656078</v>
          </cell>
          <cell r="C93">
            <v>0.31538939999999999</v>
          </cell>
          <cell r="E93">
            <v>0.60299999999999998</v>
          </cell>
        </row>
        <row r="101">
          <cell r="A101" t="str">
            <v xml:space="preserve"> REPLACE GVC_1 WITH LN_GVC_INTERTR - CORE - POST-CRISIS</v>
          </cell>
        </row>
        <row r="102">
          <cell r="A102" t="str">
            <v>R2_w</v>
          </cell>
        </row>
        <row r="103">
          <cell r="A103">
            <v>0.24876736261761212</v>
          </cell>
          <cell r="B103">
            <v>1234</v>
          </cell>
          <cell r="C103">
            <v>5.9672950962814237</v>
          </cell>
          <cell r="D103">
            <v>1.1753629258064763E-3</v>
          </cell>
        </row>
        <row r="104">
          <cell r="C104" t="str">
            <v>Robust</v>
          </cell>
        </row>
        <row r="105">
          <cell r="A105" t="str">
            <v>CCPI_qA</v>
          </cell>
          <cell r="B105" t="str">
            <v>Coef.</v>
          </cell>
          <cell r="C105" t="str">
            <v>Std. Err.</v>
          </cell>
          <cell r="D105" t="str">
            <v>t</v>
          </cell>
          <cell r="E105" t="str">
            <v>P&gt;|t|</v>
          </cell>
        </row>
        <row r="106">
          <cell r="A106" t="str">
            <v>InfExp</v>
          </cell>
          <cell r="B106">
            <v>0.54838719999999996</v>
          </cell>
          <cell r="C106">
            <v>0.14188129999999999</v>
          </cell>
          <cell r="E106">
            <v>1E-3</v>
          </cell>
        </row>
        <row r="107">
          <cell r="A107" t="str">
            <v>CCPI_4lag</v>
          </cell>
          <cell r="B107">
            <v>0.44951259999999998</v>
          </cell>
          <cell r="C107">
            <v>4.8933699999999997E-2</v>
          </cell>
          <cell r="E107">
            <v>0</v>
          </cell>
        </row>
        <row r="108">
          <cell r="A108" t="str">
            <v>slack_1</v>
          </cell>
          <cell r="B108">
            <v>-0.1016576</v>
          </cell>
          <cell r="C108">
            <v>2.87888E-2</v>
          </cell>
          <cell r="E108">
            <v>1E-3</v>
          </cell>
        </row>
        <row r="109">
          <cell r="A109" t="str">
            <v>RER_qo8q</v>
          </cell>
          <cell r="B109">
            <v>-1.42962E-2</v>
          </cell>
          <cell r="C109">
            <v>8.8194999999999992E-3</v>
          </cell>
          <cell r="E109">
            <v>0.115</v>
          </cell>
        </row>
        <row r="110">
          <cell r="A110" t="str">
            <v>W_Slack</v>
          </cell>
          <cell r="B110">
            <v>-3.6825900000000002E-2</v>
          </cell>
          <cell r="C110">
            <v>5.21352E-2</v>
          </cell>
          <cell r="E110">
            <v>0.48499999999999999</v>
          </cell>
        </row>
        <row r="111">
          <cell r="A111" t="str">
            <v>WComm_relPCPI_lag</v>
          </cell>
          <cell r="B111">
            <v>1.44501E-2</v>
          </cell>
          <cell r="C111">
            <v>3.5796000000000001E-3</v>
          </cell>
          <cell r="E111">
            <v>0</v>
          </cell>
        </row>
        <row r="112">
          <cell r="A112" t="str">
            <v>GVC_InterTr_lag</v>
          </cell>
          <cell r="B112">
            <v>3.8744130000000001</v>
          </cell>
          <cell r="C112">
            <v>1.828163</v>
          </cell>
          <cell r="E112">
            <v>4.2000000000000003E-2</v>
          </cell>
        </row>
        <row r="113">
          <cell r="A113" t="str">
            <v>_cons</v>
          </cell>
          <cell r="B113">
            <v>-7.8099990000000004</v>
          </cell>
          <cell r="C113">
            <v>3.647586</v>
          </cell>
          <cell r="E113">
            <v>4.1000000000000002E-2</v>
          </cell>
        </row>
        <row r="121">
          <cell r="A121" t="str">
            <v>REPLACE GVC_1 WITH GR IN CHINA EXPORTS - CORE - POST-CRISIS</v>
          </cell>
        </row>
        <row r="122">
          <cell r="A122" t="str">
            <v>R2_w</v>
          </cell>
        </row>
        <row r="123">
          <cell r="A123">
            <v>0.25327560661211723</v>
          </cell>
          <cell r="B123">
            <v>1110</v>
          </cell>
          <cell r="C123">
            <v>6.6362301998550777</v>
          </cell>
          <cell r="D123">
            <v>1.4287008325608644E-3</v>
          </cell>
        </row>
        <row r="124">
          <cell r="C124" t="str">
            <v>Robust</v>
          </cell>
        </row>
        <row r="125">
          <cell r="A125" t="str">
            <v>CCPI_qA</v>
          </cell>
          <cell r="B125" t="str">
            <v>Coef.</v>
          </cell>
          <cell r="C125" t="str">
            <v>Std. Err.</v>
          </cell>
          <cell r="D125" t="str">
            <v>t</v>
          </cell>
          <cell r="E125" t="str">
            <v>P&gt;|t|</v>
          </cell>
        </row>
        <row r="126">
          <cell r="A126" t="str">
            <v>InfExp</v>
          </cell>
          <cell r="B126">
            <v>0.58163819999999999</v>
          </cell>
          <cell r="C126">
            <v>0.18776570000000001</v>
          </cell>
          <cell r="E126">
            <v>4.0000000000000001E-3</v>
          </cell>
        </row>
        <row r="127">
          <cell r="A127" t="str">
            <v>CCPI_4lag</v>
          </cell>
          <cell r="B127">
            <v>0.44184760000000001</v>
          </cell>
          <cell r="C127">
            <v>4.6613099999999998E-2</v>
          </cell>
          <cell r="E127">
            <v>0</v>
          </cell>
        </row>
        <row r="128">
          <cell r="A128" t="str">
            <v>slack_1</v>
          </cell>
          <cell r="B128">
            <v>-0.1021585</v>
          </cell>
          <cell r="C128">
            <v>3.75032E-2</v>
          </cell>
          <cell r="E128">
            <v>1.0999999999999999E-2</v>
          </cell>
        </row>
        <row r="129">
          <cell r="A129" t="str">
            <v>RER_qo8q</v>
          </cell>
          <cell r="B129">
            <v>-1.09176E-2</v>
          </cell>
          <cell r="C129">
            <v>8.2503000000000003E-3</v>
          </cell>
          <cell r="E129">
            <v>0.19600000000000001</v>
          </cell>
        </row>
        <row r="130">
          <cell r="A130" t="str">
            <v>W_Slack</v>
          </cell>
          <cell r="B130">
            <v>-0.1186137</v>
          </cell>
          <cell r="C130">
            <v>5.49148E-2</v>
          </cell>
          <cell r="E130">
            <v>3.9E-2</v>
          </cell>
        </row>
        <row r="131">
          <cell r="A131" t="str">
            <v>WComm_relPCPI_lag</v>
          </cell>
          <cell r="B131">
            <v>9.6044000000000008E-3</v>
          </cell>
          <cell r="C131">
            <v>2.9621000000000001E-3</v>
          </cell>
          <cell r="E131">
            <v>3.0000000000000001E-3</v>
          </cell>
        </row>
        <row r="132">
          <cell r="A132" t="str">
            <v>ExpChina4Q</v>
          </cell>
          <cell r="B132">
            <v>-3.1599999999999999E-14</v>
          </cell>
          <cell r="C132">
            <v>1.7999999999999999E-14</v>
          </cell>
          <cell r="E132">
            <v>8.8999999999999996E-2</v>
          </cell>
        </row>
        <row r="133">
          <cell r="A133" t="str">
            <v>_cons</v>
          </cell>
          <cell r="B133">
            <v>0.33718189999999998</v>
          </cell>
          <cell r="C133">
            <v>0.49030360000000001</v>
          </cell>
          <cell r="E133">
            <v>0.497</v>
          </cell>
        </row>
        <row r="141">
          <cell r="A141" t="str">
            <v>INTERACT DOMESTIC SLACK WITH TRADE OPENNESS - CORE - POST-CRISIS</v>
          </cell>
        </row>
        <row r="142">
          <cell r="A142" t="str">
            <v>R2_w</v>
          </cell>
        </row>
        <row r="143">
          <cell r="A143">
            <v>0.24015421634260969</v>
          </cell>
          <cell r="B143">
            <v>1184</v>
          </cell>
          <cell r="C143">
            <v>6.3868499847701132</v>
          </cell>
          <cell r="D143">
            <v>7.6634530130549334E-4</v>
          </cell>
        </row>
        <row r="144">
          <cell r="C144" t="str">
            <v>Robust</v>
          </cell>
        </row>
        <row r="145">
          <cell r="A145" t="str">
            <v>CCPI_qA</v>
          </cell>
          <cell r="B145" t="str">
            <v>Coef.</v>
          </cell>
          <cell r="C145" t="str">
            <v>Std. Err.</v>
          </cell>
          <cell r="D145" t="str">
            <v>t</v>
          </cell>
          <cell r="E145" t="str">
            <v>P&gt;|t|</v>
          </cell>
        </row>
        <row r="146">
          <cell r="A146" t="str">
            <v>InfExp</v>
          </cell>
          <cell r="B146">
            <v>0.60829560000000005</v>
          </cell>
          <cell r="C146">
            <v>0.17413010000000001</v>
          </cell>
          <cell r="E146">
            <v>2E-3</v>
          </cell>
        </row>
        <row r="147">
          <cell r="A147" t="str">
            <v>CCPI_4lag</v>
          </cell>
          <cell r="B147">
            <v>0.46827550000000001</v>
          </cell>
          <cell r="C147">
            <v>5.2476000000000002E-2</v>
          </cell>
          <cell r="E147">
            <v>0</v>
          </cell>
        </row>
        <row r="148">
          <cell r="A148" t="str">
            <v>slack_Tradesh</v>
          </cell>
          <cell r="B148">
            <v>-0.10568950000000001</v>
          </cell>
          <cell r="C148">
            <v>3.2682900000000001E-2</v>
          </cell>
          <cell r="E148">
            <v>3.0000000000000001E-3</v>
          </cell>
        </row>
        <row r="149">
          <cell r="A149" t="str">
            <v>RER_qo8q</v>
          </cell>
          <cell r="B149">
            <v>-1.30581E-2</v>
          </cell>
          <cell r="C149">
            <v>8.7948999999999996E-3</v>
          </cell>
          <cell r="E149">
            <v>0.14799999999999999</v>
          </cell>
        </row>
        <row r="150">
          <cell r="A150" t="str">
            <v>W_Slack</v>
          </cell>
          <cell r="B150">
            <v>-7.3117199999999993E-2</v>
          </cell>
          <cell r="C150">
            <v>5.9315300000000001E-2</v>
          </cell>
          <cell r="E150">
            <v>0.22700000000000001</v>
          </cell>
        </row>
        <row r="151">
          <cell r="A151" t="str">
            <v>WComm_relPCPI_lag</v>
          </cell>
          <cell r="B151">
            <v>1.2964E-2</v>
          </cell>
          <cell r="C151">
            <v>3.663E-3</v>
          </cell>
          <cell r="E151">
            <v>1E-3</v>
          </cell>
        </row>
        <row r="152">
          <cell r="A152" t="str">
            <v>GVC_PC_lag</v>
          </cell>
          <cell r="B152">
            <v>5.1249400000000001E-2</v>
          </cell>
          <cell r="C152">
            <v>6.4689200000000002E-2</v>
          </cell>
          <cell r="E152">
            <v>0.434</v>
          </cell>
        </row>
        <row r="153">
          <cell r="A153" t="str">
            <v>_cons</v>
          </cell>
          <cell r="B153">
            <v>-0.27444370000000001</v>
          </cell>
          <cell r="C153">
            <v>0.33254149999999999</v>
          </cell>
          <cell r="E153">
            <v>0.41599999999999998</v>
          </cell>
        </row>
        <row r="161">
          <cell r="A161" t="str">
            <v xml:space="preserve"> INTERACT DOMESTIC SLACK WITH GVC MEASURE- CORE - POST-CRISIS</v>
          </cell>
        </row>
        <row r="162">
          <cell r="A162" t="str">
            <v>R2_w</v>
          </cell>
        </row>
        <row r="163">
          <cell r="A163">
            <v>0.23510679379302968</v>
          </cell>
          <cell r="B163">
            <v>1234</v>
          </cell>
          <cell r="C163">
            <v>7.3443687729839358</v>
          </cell>
          <cell r="D163">
            <v>3.0052153797665903E-4</v>
          </cell>
        </row>
        <row r="164">
          <cell r="C164" t="str">
            <v>Robust</v>
          </cell>
        </row>
        <row r="165">
          <cell r="A165" t="str">
            <v>CCPI_qA</v>
          </cell>
          <cell r="B165" t="str">
            <v>Coef.</v>
          </cell>
          <cell r="C165" t="str">
            <v>Std. Err.</v>
          </cell>
          <cell r="D165" t="str">
            <v>t</v>
          </cell>
          <cell r="E165" t="str">
            <v>P&gt;|t|</v>
          </cell>
        </row>
        <row r="166">
          <cell r="A166" t="str">
            <v>InfExp</v>
          </cell>
          <cell r="B166">
            <v>0.58333440000000003</v>
          </cell>
          <cell r="C166">
            <v>0.16216220000000001</v>
          </cell>
          <cell r="E166">
            <v>1E-3</v>
          </cell>
        </row>
        <row r="167">
          <cell r="A167" t="str">
            <v>CCPI_4lag</v>
          </cell>
          <cell r="B167">
            <v>0.48923480000000003</v>
          </cell>
          <cell r="C167">
            <v>4.9685100000000003E-2</v>
          </cell>
          <cell r="E167">
            <v>0</v>
          </cell>
        </row>
        <row r="168">
          <cell r="A168" t="str">
            <v>slack_GVC</v>
          </cell>
          <cell r="B168">
            <v>-4.9926999999999999E-2</v>
          </cell>
          <cell r="C168">
            <v>1.9455299999999998E-2</v>
          </cell>
          <cell r="E168">
            <v>1.6E-2</v>
          </cell>
        </row>
        <row r="169">
          <cell r="A169" t="str">
            <v>RER_qo8q</v>
          </cell>
          <cell r="B169">
            <v>-1.2112899999999999E-2</v>
          </cell>
          <cell r="C169">
            <v>8.6029999999999995E-3</v>
          </cell>
          <cell r="E169">
            <v>0.16900000000000001</v>
          </cell>
        </row>
        <row r="170">
          <cell r="A170" t="str">
            <v>W_Slack</v>
          </cell>
          <cell r="B170">
            <v>-6.6149700000000006E-2</v>
          </cell>
          <cell r="C170">
            <v>5.4184999999999997E-2</v>
          </cell>
          <cell r="E170">
            <v>0.23200000000000001</v>
          </cell>
        </row>
        <row r="171">
          <cell r="A171" t="str">
            <v>WComm_relPCPI_lag</v>
          </cell>
          <cell r="B171">
            <v>1.46762E-2</v>
          </cell>
          <cell r="C171">
            <v>3.7943E-3</v>
          </cell>
          <cell r="E171">
            <v>1E-3</v>
          </cell>
        </row>
        <row r="172">
          <cell r="A172" t="str">
            <v>GVC_PC_lag</v>
          </cell>
          <cell r="B172">
            <v>0.12903529999999999</v>
          </cell>
          <cell r="C172">
            <v>7.5471899999999995E-2</v>
          </cell>
          <cell r="E172">
            <v>9.8000000000000004E-2</v>
          </cell>
        </row>
        <row r="173">
          <cell r="A173" t="str">
            <v>_cons</v>
          </cell>
          <cell r="B173">
            <v>-0.40461180000000002</v>
          </cell>
          <cell r="C173">
            <v>0.32342539999999997</v>
          </cell>
          <cell r="E173">
            <v>0.221</v>
          </cell>
        </row>
        <row r="181">
          <cell r="A181" t="str">
            <v xml:space="preserve"> EXCLUDE 2008 FROM LAST DECADE  - CORE - POST-CRISIS</v>
          </cell>
        </row>
        <row r="182">
          <cell r="A182" t="str">
            <v>R2_w</v>
          </cell>
        </row>
        <row r="183">
          <cell r="A183">
            <v>0.14020944801584379</v>
          </cell>
          <cell r="B183">
            <v>1114</v>
          </cell>
          <cell r="C183">
            <v>5.7922773692135552</v>
          </cell>
          <cell r="D183">
            <v>1.4095945572882602E-3</v>
          </cell>
        </row>
        <row r="184">
          <cell r="C184" t="str">
            <v>Robust</v>
          </cell>
        </row>
        <row r="185">
          <cell r="A185" t="str">
            <v>CCPI_qA</v>
          </cell>
          <cell r="B185" t="str">
            <v>Coef.</v>
          </cell>
          <cell r="C185" t="str">
            <v>Std. Err.</v>
          </cell>
          <cell r="D185" t="str">
            <v>t</v>
          </cell>
          <cell r="E185" t="str">
            <v>P&gt;|t|</v>
          </cell>
        </row>
        <row r="186">
          <cell r="A186" t="str">
            <v>InfExp</v>
          </cell>
          <cell r="B186">
            <v>0.360433</v>
          </cell>
          <cell r="C186">
            <v>0.20000229999999999</v>
          </cell>
          <cell r="E186">
            <v>8.2000000000000003E-2</v>
          </cell>
        </row>
        <row r="187">
          <cell r="A187" t="str">
            <v>CCPI_4lag</v>
          </cell>
          <cell r="B187">
            <v>0.40656360000000002</v>
          </cell>
          <cell r="C187">
            <v>6.10039E-2</v>
          </cell>
          <cell r="E187">
            <v>0</v>
          </cell>
        </row>
        <row r="188">
          <cell r="A188" t="str">
            <v>slack_1</v>
          </cell>
          <cell r="B188">
            <v>-0.1044557</v>
          </cell>
          <cell r="C188">
            <v>2.8406600000000001E-2</v>
          </cell>
          <cell r="E188">
            <v>1E-3</v>
          </cell>
        </row>
        <row r="189">
          <cell r="A189" t="str">
            <v>RER_qo8q</v>
          </cell>
          <cell r="B189">
            <v>-1.7881399999999999E-2</v>
          </cell>
          <cell r="C189">
            <v>6.8617000000000001E-3</v>
          </cell>
          <cell r="E189">
            <v>1.4E-2</v>
          </cell>
        </row>
        <row r="190">
          <cell r="A190" t="str">
            <v>W_Slack</v>
          </cell>
          <cell r="B190">
            <v>4.2486700000000002E-2</v>
          </cell>
          <cell r="C190">
            <v>8.9042499999999997E-2</v>
          </cell>
          <cell r="E190">
            <v>0.63700000000000001</v>
          </cell>
        </row>
        <row r="191">
          <cell r="A191" t="str">
            <v>WComm_relPCPI_lag</v>
          </cell>
          <cell r="B191">
            <v>1.11488E-2</v>
          </cell>
          <cell r="C191">
            <v>2.6324E-3</v>
          </cell>
          <cell r="E191">
            <v>0</v>
          </cell>
        </row>
        <row r="192">
          <cell r="A192" t="str">
            <v>GVC_PC_lag</v>
          </cell>
          <cell r="B192">
            <v>6.73628E-2</v>
          </cell>
          <cell r="C192">
            <v>6.7721000000000003E-2</v>
          </cell>
          <cell r="E192">
            <v>0.32800000000000001</v>
          </cell>
        </row>
        <row r="193">
          <cell r="A193" t="str">
            <v>_cons</v>
          </cell>
          <cell r="B193">
            <v>0.1617681</v>
          </cell>
          <cell r="C193">
            <v>0.44110349999999998</v>
          </cell>
          <cell r="E193">
            <v>0.71599999999999997</v>
          </cell>
        </row>
        <row r="201">
          <cell r="A201" t="str">
            <v xml:space="preserve"> EXCLUDE 2008&amp; 2009 FROM LAST DECADE - CORE - POST-CRISIS</v>
          </cell>
        </row>
        <row r="202">
          <cell r="A202" t="str">
            <v>R2_w</v>
          </cell>
        </row>
        <row r="203">
          <cell r="A203">
            <v>0.11580513938820203</v>
          </cell>
          <cell r="B203">
            <v>992</v>
          </cell>
          <cell r="C203">
            <v>4.1389986455187469</v>
          </cell>
          <cell r="D203">
            <v>8.687160217582035E-3</v>
          </cell>
        </row>
        <row r="204">
          <cell r="C204" t="str">
            <v>Robust</v>
          </cell>
        </row>
        <row r="205">
          <cell r="A205" t="str">
            <v>CCPI_qA</v>
          </cell>
          <cell r="B205" t="str">
            <v>Coef.</v>
          </cell>
          <cell r="C205" t="str">
            <v>Std. Err.</v>
          </cell>
          <cell r="D205" t="str">
            <v>t</v>
          </cell>
          <cell r="E205" t="str">
            <v>P&gt;|t|</v>
          </cell>
        </row>
        <row r="206">
          <cell r="A206" t="str">
            <v>InfExp</v>
          </cell>
          <cell r="B206">
            <v>0.445461</v>
          </cell>
          <cell r="C206">
            <v>0.210225</v>
          </cell>
          <cell r="E206">
            <v>4.2000000000000003E-2</v>
          </cell>
        </row>
        <row r="207">
          <cell r="A207" t="str">
            <v>CCPI_4lag</v>
          </cell>
          <cell r="B207">
            <v>0.36730479999999999</v>
          </cell>
          <cell r="C207">
            <v>7.40484E-2</v>
          </cell>
          <cell r="E207">
            <v>0</v>
          </cell>
        </row>
        <row r="208">
          <cell r="A208" t="str">
            <v>slack_1</v>
          </cell>
          <cell r="B208">
            <v>-0.1136718</v>
          </cell>
          <cell r="C208">
            <v>3.9605599999999998E-2</v>
          </cell>
          <cell r="E208">
            <v>7.0000000000000001E-3</v>
          </cell>
        </row>
        <row r="209">
          <cell r="A209" t="str">
            <v>RER_qo8q</v>
          </cell>
          <cell r="B209">
            <v>-1.5746300000000001E-2</v>
          </cell>
          <cell r="C209">
            <v>7.9015000000000005E-3</v>
          </cell>
          <cell r="E209">
            <v>5.5E-2</v>
          </cell>
        </row>
        <row r="210">
          <cell r="A210" t="str">
            <v>W_Slack</v>
          </cell>
          <cell r="B210">
            <v>9.4539600000000001E-2</v>
          </cell>
          <cell r="C210">
            <v>8.3381700000000003E-2</v>
          </cell>
          <cell r="E210">
            <v>0.26600000000000001</v>
          </cell>
        </row>
        <row r="211">
          <cell r="A211" t="str">
            <v>WComm_relPCPI_lag</v>
          </cell>
          <cell r="B211">
            <v>1.2131299999999999E-2</v>
          </cell>
          <cell r="C211">
            <v>3.9138999999999997E-3</v>
          </cell>
          <cell r="E211">
            <v>4.0000000000000001E-3</v>
          </cell>
        </row>
        <row r="212">
          <cell r="A212" t="str">
            <v>GVC_PC_lag</v>
          </cell>
          <cell r="B212">
            <v>4.55447E-2</v>
          </cell>
          <cell r="C212">
            <v>7.1845300000000001E-2</v>
          </cell>
          <cell r="E212">
            <v>0.53100000000000003</v>
          </cell>
        </row>
        <row r="213">
          <cell r="A213" t="str">
            <v>_cons</v>
          </cell>
          <cell r="B213">
            <v>3.0362699999999999E-2</v>
          </cell>
          <cell r="C213">
            <v>0.46829270000000001</v>
          </cell>
          <cell r="E213">
            <v>0.94899999999999995</v>
          </cell>
        </row>
        <row r="221">
          <cell r="A221" t="str">
            <v xml:space="preserve"> JUST AES - CORE - POST-CRISIS</v>
          </cell>
        </row>
        <row r="222">
          <cell r="A222" t="str">
            <v>R2_w</v>
          </cell>
        </row>
        <row r="223">
          <cell r="A223">
            <v>0.2445058643945025</v>
          </cell>
          <cell r="B223">
            <v>1080</v>
          </cell>
          <cell r="C223">
            <v>6.0524513165143103</v>
          </cell>
          <cell r="D223">
            <v>1.3990467560478738E-3</v>
          </cell>
        </row>
        <row r="224">
          <cell r="C224" t="str">
            <v>Robust</v>
          </cell>
        </row>
        <row r="225">
          <cell r="A225" t="str">
            <v>CCPI_qA</v>
          </cell>
          <cell r="B225" t="str">
            <v>Coef.</v>
          </cell>
          <cell r="C225" t="str">
            <v>Std. Err.</v>
          </cell>
          <cell r="D225" t="str">
            <v>t</v>
          </cell>
          <cell r="E225" t="str">
            <v>P&gt;|t|</v>
          </cell>
        </row>
        <row r="226">
          <cell r="A226" t="str">
            <v>InfExp</v>
          </cell>
          <cell r="B226">
            <v>0.55341940000000001</v>
          </cell>
          <cell r="C226">
            <v>0.16957459999999999</v>
          </cell>
          <cell r="E226">
            <v>3.0000000000000001E-3</v>
          </cell>
        </row>
        <row r="227">
          <cell r="A227" t="str">
            <v>CCPI_4lag</v>
          </cell>
          <cell r="B227">
            <v>0.44429200000000002</v>
          </cell>
          <cell r="C227">
            <v>6.8456299999999998E-2</v>
          </cell>
          <cell r="E227">
            <v>0</v>
          </cell>
        </row>
        <row r="228">
          <cell r="A228" t="str">
            <v>slack_1</v>
          </cell>
          <cell r="B228">
            <v>-0.1198578</v>
          </cell>
          <cell r="C228">
            <v>3.49118E-2</v>
          </cell>
          <cell r="E228">
            <v>2E-3</v>
          </cell>
        </row>
        <row r="229">
          <cell r="A229" t="str">
            <v>RER_qo8q</v>
          </cell>
          <cell r="B229">
            <v>-1.0105599999999999E-2</v>
          </cell>
          <cell r="C229">
            <v>9.6731999999999999E-3</v>
          </cell>
          <cell r="E229">
            <v>0.30599999999999999</v>
          </cell>
        </row>
        <row r="230">
          <cell r="A230" t="str">
            <v>W_Slack</v>
          </cell>
          <cell r="B230">
            <v>-3.2402E-2</v>
          </cell>
          <cell r="C230">
            <v>5.4013199999999997E-2</v>
          </cell>
          <cell r="E230">
            <v>0.55400000000000005</v>
          </cell>
        </row>
        <row r="231">
          <cell r="A231" t="str">
            <v>WComm_relPCPI_lag</v>
          </cell>
          <cell r="B231">
            <v>1.4997399999999999E-2</v>
          </cell>
          <cell r="C231">
            <v>3.9975999999999996E-3</v>
          </cell>
          <cell r="E231">
            <v>1E-3</v>
          </cell>
        </row>
        <row r="232">
          <cell r="A232" t="str">
            <v>GVC_PC_lag</v>
          </cell>
          <cell r="B232">
            <v>6.2267299999999998E-2</v>
          </cell>
          <cell r="C232">
            <v>6.51867E-2</v>
          </cell>
          <cell r="E232">
            <v>0.34799999999999998</v>
          </cell>
        </row>
        <row r="233">
          <cell r="A233" t="str">
            <v>_cons</v>
          </cell>
          <cell r="B233">
            <v>-0.16353909999999999</v>
          </cell>
          <cell r="C233">
            <v>0.28110380000000001</v>
          </cell>
          <cell r="E233">
            <v>0.56599999999999995</v>
          </cell>
        </row>
        <row r="241">
          <cell r="A241" t="str">
            <v>JUST EMS- - CORE - POST-CRISIS</v>
          </cell>
        </row>
        <row r="242">
          <cell r="A242" t="str">
            <v>R2_w</v>
          </cell>
        </row>
        <row r="243">
          <cell r="A243">
            <v>0.26391382515184636</v>
          </cell>
          <cell r="B243">
            <v>154</v>
          </cell>
          <cell r="C243">
            <v>5.7246956290404123</v>
          </cell>
          <cell r="D243">
            <v>9.2885346540762415E-2</v>
          </cell>
        </row>
        <row r="244">
          <cell r="C244" t="str">
            <v>Robust</v>
          </cell>
        </row>
        <row r="245">
          <cell r="A245" t="str">
            <v>CCPI_qA</v>
          </cell>
          <cell r="B245" t="str">
            <v>Coef.</v>
          </cell>
          <cell r="C245" t="str">
            <v>Std. Err.</v>
          </cell>
          <cell r="D245" t="str">
            <v>t</v>
          </cell>
          <cell r="E245" t="str">
            <v>P&gt;|t|</v>
          </cell>
        </row>
        <row r="246">
          <cell r="A246" t="str">
            <v>InfExp</v>
          </cell>
          <cell r="B246">
            <v>12.777520000000001</v>
          </cell>
          <cell r="C246">
            <v>9.0292080000000006</v>
          </cell>
          <cell r="E246">
            <v>0.252</v>
          </cell>
        </row>
        <row r="247">
          <cell r="A247" t="str">
            <v>CCPI_4lag</v>
          </cell>
          <cell r="B247">
            <v>0.57860630000000002</v>
          </cell>
          <cell r="C247">
            <v>8.6968699999999996E-2</v>
          </cell>
          <cell r="E247">
            <v>7.0000000000000001E-3</v>
          </cell>
        </row>
        <row r="248">
          <cell r="A248" t="str">
            <v>slack_1</v>
          </cell>
          <cell r="B248">
            <v>-0.1114521</v>
          </cell>
          <cell r="C248">
            <v>7.6524700000000001E-2</v>
          </cell>
          <cell r="E248">
            <v>0.24099999999999999</v>
          </cell>
        </row>
        <row r="249">
          <cell r="A249" t="str">
            <v>RER_qo8q</v>
          </cell>
          <cell r="B249">
            <v>-2.72949E-2</v>
          </cell>
          <cell r="C249">
            <v>2.6310299999999998E-2</v>
          </cell>
          <cell r="E249">
            <v>0.376</v>
          </cell>
        </row>
        <row r="250">
          <cell r="A250" t="str">
            <v>W_Slack</v>
          </cell>
          <cell r="B250">
            <v>-9.9984299999999998E-2</v>
          </cell>
          <cell r="C250">
            <v>0.31621880000000002</v>
          </cell>
          <cell r="E250">
            <v>0.77300000000000002</v>
          </cell>
        </row>
        <row r="251">
          <cell r="A251" t="str">
            <v>WComm_relPCPI_lag</v>
          </cell>
          <cell r="B251">
            <v>1.32286E-2</v>
          </cell>
          <cell r="C251">
            <v>1.23701E-2</v>
          </cell>
          <cell r="E251">
            <v>0.36299999999999999</v>
          </cell>
        </row>
        <row r="252">
          <cell r="A252" t="str">
            <v>GVC_PC_lag</v>
          </cell>
          <cell r="B252">
            <v>0.20366310000000001</v>
          </cell>
          <cell r="C252">
            <v>0.2384454</v>
          </cell>
          <cell r="E252">
            <v>0.45600000000000002</v>
          </cell>
        </row>
        <row r="253">
          <cell r="A253" t="str">
            <v>_cons</v>
          </cell>
          <cell r="B253">
            <v>-35.724800000000002</v>
          </cell>
          <cell r="C253">
            <v>25.61589</v>
          </cell>
          <cell r="E253">
            <v>0.25700000000000001</v>
          </cell>
        </row>
        <row r="261">
          <cell r="A261" t="str">
            <v xml:space="preserve"> SPLINE MEASURE FOR SLACK - CORE - POST-CRISIS</v>
          </cell>
        </row>
        <row r="262">
          <cell r="A262" t="str">
            <v>R2_w</v>
          </cell>
        </row>
        <row r="263">
          <cell r="A263">
            <v>0.24411547790601396</v>
          </cell>
          <cell r="B263">
            <v>1234</v>
          </cell>
          <cell r="C263">
            <v>5.7099550759433777</v>
          </cell>
          <cell r="D263">
            <v>1.5364376767830759E-3</v>
          </cell>
        </row>
        <row r="264">
          <cell r="C264" t="str">
            <v>Robust</v>
          </cell>
        </row>
        <row r="265">
          <cell r="A265" t="str">
            <v>CCPI_qA</v>
          </cell>
          <cell r="B265" t="str">
            <v>Coef.</v>
          </cell>
          <cell r="C265" t="str">
            <v>Std. Err.</v>
          </cell>
          <cell r="D265" t="str">
            <v>t</v>
          </cell>
          <cell r="E265" t="str">
            <v>P&gt;|t|</v>
          </cell>
        </row>
        <row r="266">
          <cell r="A266" t="str">
            <v>InfExp</v>
          </cell>
          <cell r="B266">
            <v>0.53885799999999995</v>
          </cell>
          <cell r="C266">
            <v>0.16469159999999999</v>
          </cell>
          <cell r="E266">
            <v>3.0000000000000001E-3</v>
          </cell>
        </row>
        <row r="267">
          <cell r="A267" t="str">
            <v>CCPI_4lag</v>
          </cell>
          <cell r="B267">
            <v>0.47067880000000001</v>
          </cell>
          <cell r="C267">
            <v>5.1869400000000003E-2</v>
          </cell>
          <cell r="E267">
            <v>0</v>
          </cell>
        </row>
        <row r="268">
          <cell r="A268" t="str">
            <v>slack_1</v>
          </cell>
          <cell r="B268">
            <v>-8.6922600000000003E-2</v>
          </cell>
          <cell r="C268">
            <v>3.2456199999999998E-2</v>
          </cell>
          <cell r="E268">
            <v>1.2E-2</v>
          </cell>
        </row>
        <row r="269">
          <cell r="A269" t="str">
            <v>RER_qo8q</v>
          </cell>
          <cell r="B269">
            <v>-1.3800400000000001E-2</v>
          </cell>
          <cell r="C269">
            <v>8.7373999999999993E-3</v>
          </cell>
          <cell r="E269">
            <v>0.125</v>
          </cell>
        </row>
        <row r="270">
          <cell r="A270" t="str">
            <v>W_Slack</v>
          </cell>
          <cell r="B270">
            <v>-3.05186E-2</v>
          </cell>
          <cell r="C270">
            <v>5.5778700000000001E-2</v>
          </cell>
          <cell r="E270">
            <v>0.58799999999999997</v>
          </cell>
        </row>
        <row r="271">
          <cell r="A271" t="str">
            <v>WComm_relPCPI_lag</v>
          </cell>
          <cell r="B271">
            <v>1.43547E-2</v>
          </cell>
          <cell r="C271">
            <v>3.7009E-3</v>
          </cell>
          <cell r="E271">
            <v>1E-3</v>
          </cell>
        </row>
        <row r="272">
          <cell r="A272" t="str">
            <v>GVC_PC_lag</v>
          </cell>
          <cell r="B272">
            <v>7.5198500000000001E-2</v>
          </cell>
          <cell r="C272">
            <v>6.2350000000000003E-2</v>
          </cell>
          <cell r="E272">
            <v>0.23699999999999999</v>
          </cell>
        </row>
        <row r="273">
          <cell r="A273" t="str">
            <v>spline_slack</v>
          </cell>
          <cell r="B273">
            <v>-8.5122299999999998E-2</v>
          </cell>
          <cell r="C273">
            <v>8.1680100000000005E-2</v>
          </cell>
          <cell r="E273">
            <v>0.30599999999999999</v>
          </cell>
        </row>
        <row r="274">
          <cell r="A274" t="str">
            <v>_cons</v>
          </cell>
          <cell r="B274">
            <v>-0.25826179999999999</v>
          </cell>
          <cell r="C274">
            <v>0.3432579</v>
          </cell>
          <cell r="E274">
            <v>0.45800000000000002</v>
          </cell>
        </row>
        <row r="281">
          <cell r="A281" t="str">
            <v xml:space="preserve"> ADD SLACK SQUARED &amp; CUBED TO CAPTURE NONLINEARITIES - CORE - POST-CRISIS</v>
          </cell>
        </row>
        <row r="282">
          <cell r="A282" t="str">
            <v>R2_w</v>
          </cell>
        </row>
        <row r="283">
          <cell r="A283">
            <v>0.24468550914642584</v>
          </cell>
          <cell r="B283">
            <v>1234</v>
          </cell>
          <cell r="C283">
            <v>5.707040893423196</v>
          </cell>
          <cell r="D283">
            <v>1.5411437709316733E-3</v>
          </cell>
        </row>
        <row r="284">
          <cell r="C284" t="str">
            <v>Robust</v>
          </cell>
        </row>
        <row r="285">
          <cell r="A285" t="str">
            <v>CCPI_qA</v>
          </cell>
          <cell r="B285" t="str">
            <v>Coef.</v>
          </cell>
          <cell r="C285" t="str">
            <v>Std. Err.</v>
          </cell>
          <cell r="D285" t="str">
            <v>t</v>
          </cell>
          <cell r="E285" t="str">
            <v>P&gt;|t|</v>
          </cell>
        </row>
        <row r="286">
          <cell r="A286" t="str">
            <v>InfExp</v>
          </cell>
          <cell r="B286">
            <v>0.52016010000000001</v>
          </cell>
          <cell r="C286">
            <v>0.16705819999999999</v>
          </cell>
          <cell r="E286">
            <v>4.0000000000000001E-3</v>
          </cell>
        </row>
        <row r="287">
          <cell r="A287" t="str">
            <v>CCPI_4lag</v>
          </cell>
          <cell r="B287">
            <v>0.46978399999999998</v>
          </cell>
          <cell r="C287">
            <v>5.1752600000000003E-2</v>
          </cell>
          <cell r="E287">
            <v>0</v>
          </cell>
        </row>
        <row r="288">
          <cell r="A288" t="str">
            <v>slack_1</v>
          </cell>
          <cell r="B288">
            <v>-6.3597699999999993E-2</v>
          </cell>
          <cell r="C288">
            <v>7.3607900000000004E-2</v>
          </cell>
          <cell r="E288">
            <v>0.39400000000000002</v>
          </cell>
        </row>
        <row r="289">
          <cell r="A289" t="str">
            <v>RER_qo8q</v>
          </cell>
          <cell r="B289">
            <v>-1.4357399999999999E-2</v>
          </cell>
          <cell r="C289">
            <v>8.9105999999999994E-3</v>
          </cell>
          <cell r="E289">
            <v>0.11799999999999999</v>
          </cell>
        </row>
        <row r="290">
          <cell r="A290" t="str">
            <v>W_Slack</v>
          </cell>
          <cell r="B290">
            <v>-3.4439699999999997E-2</v>
          </cell>
          <cell r="C290">
            <v>5.6187000000000001E-2</v>
          </cell>
          <cell r="E290">
            <v>0.54500000000000004</v>
          </cell>
        </row>
        <row r="291">
          <cell r="A291" t="str">
            <v>WComm_relPCPI_lag</v>
          </cell>
          <cell r="B291">
            <v>1.43153E-2</v>
          </cell>
          <cell r="C291">
            <v>3.7020999999999998E-3</v>
          </cell>
          <cell r="E291">
            <v>1E-3</v>
          </cell>
        </row>
        <row r="292">
          <cell r="A292" t="str">
            <v>GVC_PC_lag</v>
          </cell>
          <cell r="B292">
            <v>7.8187800000000002E-2</v>
          </cell>
          <cell r="C292">
            <v>6.3463699999999998E-2</v>
          </cell>
          <cell r="E292">
            <v>0.22800000000000001</v>
          </cell>
        </row>
        <row r="293">
          <cell r="A293" t="str">
            <v>slack_sq</v>
          </cell>
          <cell r="B293">
            <v>2.27288E-2</v>
          </cell>
          <cell r="C293">
            <v>2.5295399999999999E-2</v>
          </cell>
          <cell r="E293">
            <v>0.376</v>
          </cell>
        </row>
        <row r="294">
          <cell r="A294" t="str">
            <v>slack_cu</v>
          </cell>
          <cell r="B294">
            <v>-1.2057399999999999E-2</v>
          </cell>
          <cell r="C294">
            <v>1.33562E-2</v>
          </cell>
          <cell r="E294">
            <v>0.374</v>
          </cell>
        </row>
        <row r="295">
          <cell r="A295" t="str">
            <v>_cons</v>
          </cell>
          <cell r="B295">
            <v>-0.20525450000000001</v>
          </cell>
          <cell r="C295">
            <v>0.3485356</v>
          </cell>
          <cell r="E295">
            <v>0.56000000000000005</v>
          </cell>
        </row>
        <row r="301">
          <cell r="A301" t="str">
            <v xml:space="preserve"> PIECEWISE QUADRATIC FOR SLACK - CORE - POST-CRISIS</v>
          </cell>
        </row>
        <row r="302">
          <cell r="A302" t="str">
            <v>R2_w</v>
          </cell>
        </row>
        <row r="303">
          <cell r="A303">
            <v>0.24405702370494342</v>
          </cell>
          <cell r="B303">
            <v>1234</v>
          </cell>
          <cell r="C303">
            <v>5.7170229393267009</v>
          </cell>
          <cell r="D303">
            <v>1.5250869601837482E-3</v>
          </cell>
        </row>
        <row r="304">
          <cell r="C304" t="str">
            <v>Robust</v>
          </cell>
        </row>
        <row r="305">
          <cell r="A305" t="str">
            <v>CCPI_qA</v>
          </cell>
          <cell r="B305" t="str">
            <v>Coef.</v>
          </cell>
          <cell r="C305" t="str">
            <v>Std. Err.</v>
          </cell>
          <cell r="D305" t="str">
            <v>t</v>
          </cell>
          <cell r="E305" t="str">
            <v>P&gt;|t|</v>
          </cell>
        </row>
        <row r="306">
          <cell r="A306" t="str">
            <v>InfExp</v>
          </cell>
          <cell r="B306">
            <v>0.53310539999999995</v>
          </cell>
          <cell r="C306">
            <v>0.16653299999999999</v>
          </cell>
          <cell r="E306">
            <v>3.0000000000000001E-3</v>
          </cell>
        </row>
        <row r="307">
          <cell r="A307" t="str">
            <v>CCPI_4lag</v>
          </cell>
          <cell r="B307">
            <v>0.47005229999999998</v>
          </cell>
          <cell r="C307">
            <v>5.2415499999999997E-2</v>
          </cell>
          <cell r="E307">
            <v>0</v>
          </cell>
        </row>
        <row r="308">
          <cell r="A308" t="str">
            <v>slack_1</v>
          </cell>
          <cell r="B308">
            <v>-9.4357200000000002E-2</v>
          </cell>
          <cell r="C308">
            <v>3.28518E-2</v>
          </cell>
          <cell r="E308">
            <v>7.0000000000000001E-3</v>
          </cell>
        </row>
        <row r="309">
          <cell r="A309" t="str">
            <v>RER_qo8q</v>
          </cell>
          <cell r="B309">
            <v>-1.39591E-2</v>
          </cell>
          <cell r="C309">
            <v>8.7785999999999993E-3</v>
          </cell>
          <cell r="E309">
            <v>0.122</v>
          </cell>
        </row>
        <row r="310">
          <cell r="A310" t="str">
            <v>W_Slack</v>
          </cell>
          <cell r="B310">
            <v>-3.19908E-2</v>
          </cell>
          <cell r="C310">
            <v>5.6195700000000001E-2</v>
          </cell>
          <cell r="E310">
            <v>0.57299999999999995</v>
          </cell>
        </row>
        <row r="311">
          <cell r="A311" t="str">
            <v>WComm_relPCPI_lag</v>
          </cell>
          <cell r="B311">
            <v>1.4343E-2</v>
          </cell>
          <cell r="C311">
            <v>3.7025000000000001E-3</v>
          </cell>
          <cell r="E311">
            <v>1E-3</v>
          </cell>
        </row>
        <row r="312">
          <cell r="A312" t="str">
            <v>GVC_PC_lag</v>
          </cell>
          <cell r="B312">
            <v>7.4837399999999998E-2</v>
          </cell>
          <cell r="C312">
            <v>6.2577300000000002E-2</v>
          </cell>
          <cell r="E312">
            <v>0.24099999999999999</v>
          </cell>
        </row>
        <row r="313">
          <cell r="A313" t="str">
            <v>slack_piecewise</v>
          </cell>
          <cell r="B313">
            <v>3.2980200000000001E-2</v>
          </cell>
          <cell r="C313">
            <v>3.9473800000000003E-2</v>
          </cell>
          <cell r="E313">
            <v>0.41</v>
          </cell>
        </row>
        <row r="314">
          <cell r="A314" t="str">
            <v>_cons</v>
          </cell>
          <cell r="B314">
            <v>-0.22477929999999999</v>
          </cell>
          <cell r="C314">
            <v>0.34625980000000001</v>
          </cell>
          <cell r="E314">
            <v>0.52100000000000002</v>
          </cell>
        </row>
        <row r="321">
          <cell r="A321" t="str">
            <v xml:space="preserve"> COMMODITIES &amp;OIL COMBINED - CORE - POST-CRISIS</v>
          </cell>
        </row>
        <row r="322">
          <cell r="A322" t="str">
            <v>R2_w</v>
          </cell>
        </row>
        <row r="323">
          <cell r="A323">
            <v>0.24346037668847864</v>
          </cell>
          <cell r="B323">
            <v>1234</v>
          </cell>
          <cell r="C323">
            <v>5.7131011762687915</v>
          </cell>
          <cell r="D323">
            <v>1.5313741466261087E-3</v>
          </cell>
        </row>
        <row r="324">
          <cell r="C324" t="str">
            <v>Robust</v>
          </cell>
        </row>
        <row r="325">
          <cell r="A325" t="str">
            <v>CCPI_qA</v>
          </cell>
          <cell r="B325" t="str">
            <v>Coef.</v>
          </cell>
          <cell r="C325" t="str">
            <v>Std. Err.</v>
          </cell>
          <cell r="D325" t="str">
            <v>t</v>
          </cell>
          <cell r="E325" t="str">
            <v>P&gt;|t|</v>
          </cell>
        </row>
        <row r="326">
          <cell r="A326" t="str">
            <v>InfExp</v>
          </cell>
          <cell r="B326">
            <v>0.52160510000000004</v>
          </cell>
          <cell r="C326">
            <v>0.1645278</v>
          </cell>
          <cell r="E326">
            <v>3.0000000000000001E-3</v>
          </cell>
        </row>
        <row r="327">
          <cell r="A327" t="str">
            <v>CCPI_4lag</v>
          </cell>
          <cell r="B327">
            <v>0.47420820000000002</v>
          </cell>
          <cell r="C327">
            <v>5.0978000000000002E-2</v>
          </cell>
          <cell r="E327">
            <v>0</v>
          </cell>
        </row>
        <row r="328">
          <cell r="A328" t="str">
            <v>slack_1</v>
          </cell>
          <cell r="B328">
            <v>-0.11575820000000001</v>
          </cell>
          <cell r="C328">
            <v>2.6731000000000001E-2</v>
          </cell>
          <cell r="E328">
            <v>0</v>
          </cell>
        </row>
        <row r="329">
          <cell r="A329" t="str">
            <v>RER_qo8q</v>
          </cell>
          <cell r="B329">
            <v>-1.32958E-2</v>
          </cell>
          <cell r="C329">
            <v>8.6265000000000005E-3</v>
          </cell>
          <cell r="E329">
            <v>0.13400000000000001</v>
          </cell>
        </row>
        <row r="330">
          <cell r="A330" t="str">
            <v>W_Slack</v>
          </cell>
          <cell r="B330">
            <v>-3.7601299999999997E-2</v>
          </cell>
          <cell r="C330">
            <v>5.5839199999999999E-2</v>
          </cell>
          <cell r="E330">
            <v>0.50600000000000001</v>
          </cell>
        </row>
        <row r="331">
          <cell r="A331" t="str">
            <v>WComm_relPCPI_lag</v>
          </cell>
          <cell r="B331">
            <v>1.46056E-2</v>
          </cell>
          <cell r="C331">
            <v>3.7355999999999999E-3</v>
          </cell>
          <cell r="E331">
            <v>0</v>
          </cell>
        </row>
        <row r="332">
          <cell r="A332" t="str">
            <v>GVC_PC_lag</v>
          </cell>
          <cell r="B332">
            <v>7.6617500000000005E-2</v>
          </cell>
          <cell r="C332">
            <v>6.2338499999999998E-2</v>
          </cell>
          <cell r="E332">
            <v>0.22900000000000001</v>
          </cell>
        </row>
        <row r="333">
          <cell r="A333" t="str">
            <v>_cons</v>
          </cell>
          <cell r="B333">
            <v>-0.1638173</v>
          </cell>
          <cell r="C333">
            <v>0.32370939999999998</v>
          </cell>
          <cell r="E333">
            <v>0.61699999999999999</v>
          </cell>
        </row>
        <row r="341">
          <cell r="A341" t="str">
            <v>ADD RESTRICT INFLATION COEFFS =1 - CORE - POST-CRISIS</v>
          </cell>
        </row>
        <row r="342">
          <cell r="A342" t="str">
            <v>R2_w</v>
          </cell>
        </row>
        <row r="343">
          <cell r="A343">
            <v>0.32649386961405558</v>
          </cell>
          <cell r="B343">
            <v>1234</v>
          </cell>
          <cell r="C343">
            <v>1.2206638151406668</v>
          </cell>
          <cell r="D343">
            <v>0.3192857861256842</v>
          </cell>
        </row>
        <row r="344">
          <cell r="C344" t="str">
            <v>Robust</v>
          </cell>
        </row>
        <row r="345">
          <cell r="A345" t="str">
            <v>ch_inf_CCPI</v>
          </cell>
          <cell r="B345" t="str">
            <v>Coef.</v>
          </cell>
          <cell r="C345" t="str">
            <v>Std. Err.</v>
          </cell>
          <cell r="D345" t="str">
            <v>t</v>
          </cell>
          <cell r="E345" t="str">
            <v>P&gt;|t|</v>
          </cell>
        </row>
        <row r="346">
          <cell r="A346" t="str">
            <v>infexp_trans_CCPI</v>
          </cell>
          <cell r="B346">
            <v>0.69844039999999996</v>
          </cell>
          <cell r="C346">
            <v>4.61383E-2</v>
          </cell>
          <cell r="E346">
            <v>0</v>
          </cell>
        </row>
        <row r="347">
          <cell r="A347" t="str">
            <v>CCPI_4lag</v>
          </cell>
          <cell r="B347">
            <v>0.20323759999999999</v>
          </cell>
          <cell r="C347">
            <v>3.7468300000000003E-2</v>
          </cell>
          <cell r="E347">
            <v>0</v>
          </cell>
        </row>
        <row r="348">
          <cell r="A348" t="str">
            <v>slack_1</v>
          </cell>
          <cell r="B348">
            <v>-0.1049596</v>
          </cell>
          <cell r="C348">
            <v>2.5534600000000001E-2</v>
          </cell>
          <cell r="E348">
            <v>0</v>
          </cell>
        </row>
        <row r="349">
          <cell r="A349" t="str">
            <v>RER_qo8q</v>
          </cell>
          <cell r="B349">
            <v>-9.5893999999999997E-3</v>
          </cell>
          <cell r="C349">
            <v>7.7093999999999999E-3</v>
          </cell>
          <cell r="E349">
            <v>0.223</v>
          </cell>
        </row>
        <row r="350">
          <cell r="A350" t="str">
            <v>W_Slack</v>
          </cell>
          <cell r="B350">
            <v>-2.0801E-2</v>
          </cell>
          <cell r="C350">
            <v>4.8036799999999998E-2</v>
          </cell>
          <cell r="E350">
            <v>0.66800000000000004</v>
          </cell>
        </row>
        <row r="351">
          <cell r="A351" t="str">
            <v>WOil_relPCPI</v>
          </cell>
          <cell r="B351">
            <v>-3.2913999999999999E-3</v>
          </cell>
          <cell r="C351">
            <v>2.2729E-3</v>
          </cell>
          <cell r="E351">
            <v>0.158</v>
          </cell>
        </row>
        <row r="352">
          <cell r="A352" t="str">
            <v>WComXEn_relPCPI~g</v>
          </cell>
          <cell r="B352">
            <v>1.96724E-2</v>
          </cell>
          <cell r="C352">
            <v>5.5811999999999997E-3</v>
          </cell>
          <cell r="E352">
            <v>1E-3</v>
          </cell>
        </row>
        <row r="353">
          <cell r="A353" t="str">
            <v>GVC_PC_lag</v>
          </cell>
          <cell r="B353">
            <v>6.1262299999999999E-2</v>
          </cell>
          <cell r="C353">
            <v>5.23478E-2</v>
          </cell>
          <cell r="E353">
            <v>0.251</v>
          </cell>
        </row>
        <row r="354">
          <cell r="A354" t="str">
            <v>_cons</v>
          </cell>
          <cell r="B354">
            <v>-0.58925399999999994</v>
          </cell>
          <cell r="C354">
            <v>0.1108348</v>
          </cell>
          <cell r="E354">
            <v>0</v>
          </cell>
        </row>
        <row r="361">
          <cell r="A361" t="str">
            <v xml:space="preserve"> EXCLUDE INFLATION EXPECTATIONS- CORE - POST-CRISIS</v>
          </cell>
        </row>
        <row r="362">
          <cell r="A362" t="str">
            <v>R2_w</v>
          </cell>
        </row>
        <row r="363">
          <cell r="A363">
            <v>0.23890319174282548</v>
          </cell>
          <cell r="B363">
            <v>1234</v>
          </cell>
          <cell r="C363">
            <v>6.1205756941420786</v>
          </cell>
          <cell r="D363">
            <v>1.0040433926627684E-3</v>
          </cell>
        </row>
        <row r="364">
          <cell r="C364" t="str">
            <v>Robust</v>
          </cell>
        </row>
        <row r="365">
          <cell r="A365" t="str">
            <v>CCPI_qA</v>
          </cell>
          <cell r="B365" t="str">
            <v>Coef.</v>
          </cell>
          <cell r="C365" t="str">
            <v>Std. Err.</v>
          </cell>
          <cell r="D365" t="str">
            <v>t</v>
          </cell>
          <cell r="E365" t="str">
            <v>P&gt;|t|</v>
          </cell>
        </row>
        <row r="366">
          <cell r="A366" t="str">
            <v>CCPI_4lag</v>
          </cell>
          <cell r="B366">
            <v>0.49693989999999999</v>
          </cell>
          <cell r="C366">
            <v>4.6704900000000001E-2</v>
          </cell>
          <cell r="E366">
            <v>0</v>
          </cell>
        </row>
        <row r="367">
          <cell r="A367" t="str">
            <v>slack_1</v>
          </cell>
          <cell r="B367">
            <v>-0.12456</v>
          </cell>
          <cell r="C367">
            <v>2.8904200000000001E-2</v>
          </cell>
          <cell r="E367">
            <v>0</v>
          </cell>
        </row>
        <row r="368">
          <cell r="A368" t="str">
            <v>RER_qo8q</v>
          </cell>
          <cell r="B368">
            <v>-1.2991300000000001E-2</v>
          </cell>
          <cell r="C368">
            <v>8.2717999999999993E-3</v>
          </cell>
          <cell r="E368">
            <v>0.127</v>
          </cell>
        </row>
        <row r="369">
          <cell r="A369" t="str">
            <v>W_Slack</v>
          </cell>
          <cell r="B369">
            <v>-4.7395699999999999E-2</v>
          </cell>
          <cell r="C369">
            <v>5.4302700000000002E-2</v>
          </cell>
          <cell r="E369">
            <v>0.39</v>
          </cell>
        </row>
        <row r="370">
          <cell r="A370" t="str">
            <v>WComm_relPCPI_lag</v>
          </cell>
          <cell r="B370">
            <v>1.49182E-2</v>
          </cell>
          <cell r="C370">
            <v>3.7820000000000002E-3</v>
          </cell>
          <cell r="E370">
            <v>0</v>
          </cell>
        </row>
        <row r="371">
          <cell r="A371" t="str">
            <v>GVC_PC_lag</v>
          </cell>
          <cell r="B371">
            <v>6.7534899999999995E-2</v>
          </cell>
          <cell r="C371">
            <v>6.2342700000000001E-2</v>
          </cell>
          <cell r="E371">
            <v>0.28699999999999998</v>
          </cell>
        </row>
        <row r="372">
          <cell r="A372" t="str">
            <v>_cons</v>
          </cell>
          <cell r="B372">
            <v>0.91264190000000001</v>
          </cell>
          <cell r="C372">
            <v>0.13408519999999999</v>
          </cell>
          <cell r="E372">
            <v>0</v>
          </cell>
        </row>
        <row r="381">
          <cell r="A381" t="str">
            <v>OIL &amp; COMM RELATIVE TO 1Y (NOT 1Q) - CORE - POST-CRISIS</v>
          </cell>
        </row>
        <row r="382">
          <cell r="A382" t="str">
            <v>R2_w</v>
          </cell>
        </row>
        <row r="383">
          <cell r="A383">
            <v>0.23853022753694841</v>
          </cell>
          <cell r="B383">
            <v>1234</v>
          </cell>
          <cell r="C383">
            <v>3.0557249952497298</v>
          </cell>
          <cell r="D383">
            <v>3.1719350989135385E-2</v>
          </cell>
        </row>
        <row r="384">
          <cell r="C384" t="str">
            <v>Robust</v>
          </cell>
        </row>
        <row r="385">
          <cell r="A385" t="str">
            <v>CCPI_qA</v>
          </cell>
          <cell r="B385" t="str">
            <v>Coef.</v>
          </cell>
          <cell r="C385" t="str">
            <v>Std. Err.</v>
          </cell>
          <cell r="D385" t="str">
            <v>t</v>
          </cell>
          <cell r="E385" t="str">
            <v>P&gt;|t|</v>
          </cell>
        </row>
        <row r="386">
          <cell r="A386" t="str">
            <v>InfExp</v>
          </cell>
          <cell r="B386">
            <v>0.51525089999999996</v>
          </cell>
          <cell r="C386">
            <v>0.16743859999999999</v>
          </cell>
          <cell r="E386">
            <v>4.0000000000000001E-3</v>
          </cell>
        </row>
        <row r="387">
          <cell r="A387" t="str">
            <v>CCPI_4lag</v>
          </cell>
          <cell r="B387">
            <v>0.47752099999999997</v>
          </cell>
          <cell r="C387">
            <v>5.0573899999999998E-2</v>
          </cell>
          <cell r="E387">
            <v>0</v>
          </cell>
        </row>
        <row r="388">
          <cell r="A388" t="str">
            <v>slack_1</v>
          </cell>
          <cell r="B388">
            <v>-0.1208574</v>
          </cell>
          <cell r="C388">
            <v>2.6939399999999999E-2</v>
          </cell>
          <cell r="E388">
            <v>0</v>
          </cell>
        </row>
        <row r="389">
          <cell r="A389" t="str">
            <v>RER_qo8q</v>
          </cell>
          <cell r="B389">
            <v>-1.33505E-2</v>
          </cell>
          <cell r="C389">
            <v>8.7977999999999997E-3</v>
          </cell>
          <cell r="E389">
            <v>0.14000000000000001</v>
          </cell>
        </row>
        <row r="390">
          <cell r="A390" t="str">
            <v>W_Slack</v>
          </cell>
          <cell r="B390">
            <v>-1.9548699999999999E-2</v>
          </cell>
          <cell r="C390">
            <v>5.5107299999999998E-2</v>
          </cell>
          <cell r="E390">
            <v>0.72499999999999998</v>
          </cell>
        </row>
        <row r="391">
          <cell r="A391" t="str">
            <v>WComXEn_qoA</v>
          </cell>
          <cell r="B391">
            <v>1.14413E-2</v>
          </cell>
          <cell r="C391">
            <v>3.7395000000000002E-3</v>
          </cell>
          <cell r="E391">
            <v>5.0000000000000001E-3</v>
          </cell>
        </row>
        <row r="392">
          <cell r="A392" t="str">
            <v>GVC_PC_lag</v>
          </cell>
          <cell r="B392">
            <v>0.14596880000000001</v>
          </cell>
          <cell r="C392">
            <v>7.9522999999999996E-2</v>
          </cell>
          <cell r="E392">
            <v>7.5999999999999998E-2</v>
          </cell>
        </row>
        <row r="393">
          <cell r="A393" t="str">
            <v>_cons</v>
          </cell>
          <cell r="B393">
            <v>-0.26353009999999999</v>
          </cell>
          <cell r="C393">
            <v>0.34002830000000001</v>
          </cell>
          <cell r="E393">
            <v>0.44400000000000001</v>
          </cell>
        </row>
        <row r="401">
          <cell r="A401" t="str">
            <v>RANDOM EFFECTS - CORE - POST-CRISIS</v>
          </cell>
        </row>
        <row r="402">
          <cell r="A402" t="str">
            <v>R2_o</v>
          </cell>
        </row>
        <row r="403">
          <cell r="A403">
            <v>0.42415217304378949</v>
          </cell>
          <cell r="B403">
            <v>1234</v>
          </cell>
          <cell r="C403">
            <v>26.584501323894578</v>
          </cell>
          <cell r="D403">
            <v>2.4118456436558927E-5</v>
          </cell>
        </row>
        <row r="404">
          <cell r="C404" t="str">
            <v>Robust</v>
          </cell>
        </row>
        <row r="405">
          <cell r="A405" t="str">
            <v>CCPI_qA</v>
          </cell>
          <cell r="B405" t="str">
            <v>Coef.</v>
          </cell>
          <cell r="C405" t="str">
            <v>Std. Err.</v>
          </cell>
          <cell r="D405" t="str">
            <v>z</v>
          </cell>
          <cell r="E405" t="str">
            <v>P&gt;|z|</v>
          </cell>
        </row>
        <row r="406">
          <cell r="A406" t="str">
            <v>InfExp</v>
          </cell>
          <cell r="B406">
            <v>0.52725219999999995</v>
          </cell>
          <cell r="C406">
            <v>9.6554299999999996E-2</v>
          </cell>
          <cell r="E406">
            <v>0</v>
          </cell>
        </row>
        <row r="407">
          <cell r="A407" t="str">
            <v>CCPI_4lag</v>
          </cell>
          <cell r="B407">
            <v>0.59247369999999999</v>
          </cell>
          <cell r="C407">
            <v>4.6468500000000003E-2</v>
          </cell>
          <cell r="E407">
            <v>0</v>
          </cell>
        </row>
        <row r="408">
          <cell r="A408" t="str">
            <v>slack_1</v>
          </cell>
          <cell r="B408">
            <v>-6.0991400000000001E-2</v>
          </cell>
          <cell r="C408">
            <v>1.86196E-2</v>
          </cell>
          <cell r="E408">
            <v>1E-3</v>
          </cell>
        </row>
        <row r="409">
          <cell r="A409" t="str">
            <v>RER_qo8q</v>
          </cell>
          <cell r="B409">
            <v>-1.18014E-2</v>
          </cell>
          <cell r="C409">
            <v>7.0902999999999999E-3</v>
          </cell>
          <cell r="E409">
            <v>9.6000000000000002E-2</v>
          </cell>
        </row>
        <row r="410">
          <cell r="A410" t="str">
            <v>W_Slack</v>
          </cell>
          <cell r="B410">
            <v>-7.3505000000000001E-2</v>
          </cell>
          <cell r="C410">
            <v>4.8221600000000003E-2</v>
          </cell>
          <cell r="E410">
            <v>0.127</v>
          </cell>
        </row>
        <row r="411">
          <cell r="A411" t="str">
            <v>WComm_relPCPI_lag</v>
          </cell>
          <cell r="B411">
            <v>1.4206399999999999E-2</v>
          </cell>
          <cell r="C411">
            <v>3.5214999999999999E-3</v>
          </cell>
          <cell r="E411">
            <v>0</v>
          </cell>
        </row>
        <row r="412">
          <cell r="A412" t="str">
            <v>GVC_PC_lag</v>
          </cell>
          <cell r="B412">
            <v>6.8478200000000003E-2</v>
          </cell>
          <cell r="C412">
            <v>6.1651600000000001E-2</v>
          </cell>
          <cell r="E412">
            <v>0.26700000000000002</v>
          </cell>
        </row>
        <row r="413">
          <cell r="A413" t="str">
            <v>_cons</v>
          </cell>
          <cell r="B413">
            <v>-0.38258989999999998</v>
          </cell>
          <cell r="C413">
            <v>0.1999959</v>
          </cell>
          <cell r="E413">
            <v>5.6000000000000001E-2</v>
          </cell>
        </row>
        <row r="421">
          <cell r="A421" t="str">
            <v xml:space="preserve"> RER LAGGED 4Q (NOT 8Q)- CORE - POST-CRISIS</v>
          </cell>
        </row>
        <row r="422">
          <cell r="A422" t="str">
            <v>R2_w</v>
          </cell>
        </row>
        <row r="423">
          <cell r="A423">
            <v>0.24355342868739394</v>
          </cell>
          <cell r="B423">
            <v>1234</v>
          </cell>
          <cell r="C423">
            <v>5.5243575401857612</v>
          </cell>
          <cell r="D423">
            <v>1.8689171412270401E-3</v>
          </cell>
        </row>
        <row r="424">
          <cell r="C424" t="str">
            <v>Robust</v>
          </cell>
        </row>
        <row r="425">
          <cell r="A425" t="str">
            <v>CCPI_qA</v>
          </cell>
          <cell r="B425" t="str">
            <v>Coef.</v>
          </cell>
          <cell r="C425" t="str">
            <v>Std. Err.</v>
          </cell>
          <cell r="D425" t="str">
            <v>t</v>
          </cell>
          <cell r="E425" t="str">
            <v>P&gt;|t|</v>
          </cell>
        </row>
        <row r="426">
          <cell r="A426" t="str">
            <v>InfExp</v>
          </cell>
          <cell r="B426">
            <v>0.52746839999999995</v>
          </cell>
          <cell r="C426">
            <v>0.15296650000000001</v>
          </cell>
          <cell r="E426">
            <v>2E-3</v>
          </cell>
        </row>
        <row r="427">
          <cell r="A427" t="str">
            <v>CCPI_4lag</v>
          </cell>
          <cell r="B427">
            <v>0.47736600000000001</v>
          </cell>
          <cell r="C427">
            <v>5.3533299999999999E-2</v>
          </cell>
          <cell r="E427">
            <v>0</v>
          </cell>
        </row>
        <row r="428">
          <cell r="A428" t="str">
            <v>slack_1</v>
          </cell>
          <cell r="B428">
            <v>-0.1107093</v>
          </cell>
          <cell r="C428">
            <v>2.7260099999999999E-2</v>
          </cell>
          <cell r="E428">
            <v>0</v>
          </cell>
        </row>
        <row r="429">
          <cell r="A429" t="str">
            <v>RER_qoA</v>
          </cell>
          <cell r="B429">
            <v>-2.1647E-2</v>
          </cell>
          <cell r="C429">
            <v>1.83193E-2</v>
          </cell>
          <cell r="E429">
            <v>0.247</v>
          </cell>
        </row>
        <row r="430">
          <cell r="A430" t="str">
            <v>W_Slack</v>
          </cell>
          <cell r="B430">
            <v>-3.69342E-2</v>
          </cell>
          <cell r="C430">
            <v>5.6222599999999998E-2</v>
          </cell>
          <cell r="E430">
            <v>0.51600000000000001</v>
          </cell>
        </row>
        <row r="431">
          <cell r="A431" t="str">
            <v>WComm_relPCPI_lag</v>
          </cell>
          <cell r="B431">
            <v>1.5121799999999999E-2</v>
          </cell>
          <cell r="C431">
            <v>4.1727999999999999E-3</v>
          </cell>
          <cell r="E431">
            <v>1E-3</v>
          </cell>
        </row>
        <row r="432">
          <cell r="A432" t="str">
            <v>GVC_PC_lag</v>
          </cell>
          <cell r="B432">
            <v>6.7042599999999994E-2</v>
          </cell>
          <cell r="C432">
            <v>5.9356600000000002E-2</v>
          </cell>
          <cell r="E432">
            <v>0.26800000000000002</v>
          </cell>
        </row>
        <row r="433">
          <cell r="A433" t="str">
            <v>_cons</v>
          </cell>
          <cell r="B433">
            <v>-0.17501939999999999</v>
          </cell>
          <cell r="C433">
            <v>0.30716139999999997</v>
          </cell>
          <cell r="E433">
            <v>0.57299999999999995</v>
          </cell>
        </row>
        <row r="441">
          <cell r="A441" t="str">
            <v>ONLY W SLACK FOR GLOBAL VARS  - CORE - POST-CRISIS</v>
          </cell>
        </row>
        <row r="442">
          <cell r="A442" t="str">
            <v>R2_w</v>
          </cell>
        </row>
        <row r="443">
          <cell r="A443">
            <v>0.22646218609303248</v>
          </cell>
          <cell r="B443">
            <v>1234</v>
          </cell>
          <cell r="C443">
            <v>2.2422560541877314</v>
          </cell>
          <cell r="D443">
            <v>0.14473352613254181</v>
          </cell>
        </row>
        <row r="444">
          <cell r="C444" t="str">
            <v>Robust</v>
          </cell>
        </row>
        <row r="445">
          <cell r="A445" t="str">
            <v>CCPI_qA</v>
          </cell>
          <cell r="B445" t="str">
            <v>Coef.</v>
          </cell>
          <cell r="C445" t="str">
            <v>Std. Err.</v>
          </cell>
          <cell r="D445" t="str">
            <v>t</v>
          </cell>
          <cell r="E445" t="str">
            <v>P&gt;|t|</v>
          </cell>
        </row>
        <row r="446">
          <cell r="A446" t="str">
            <v>InfExp</v>
          </cell>
          <cell r="B446">
            <v>0.56031319999999996</v>
          </cell>
          <cell r="C446">
            <v>0.17471539999999999</v>
          </cell>
          <cell r="E446">
            <v>3.0000000000000001E-3</v>
          </cell>
        </row>
        <row r="447">
          <cell r="A447" t="str">
            <v>CCPI_4lag</v>
          </cell>
          <cell r="B447">
            <v>0.4661014</v>
          </cell>
          <cell r="C447">
            <v>5.3169599999999997E-2</v>
          </cell>
          <cell r="E447">
            <v>0</v>
          </cell>
        </row>
        <row r="448">
          <cell r="A448" t="str">
            <v>slack_1</v>
          </cell>
          <cell r="B448">
            <v>-0.109456</v>
          </cell>
          <cell r="C448">
            <v>2.70069E-2</v>
          </cell>
          <cell r="E448">
            <v>0</v>
          </cell>
        </row>
        <row r="449">
          <cell r="A449" t="str">
            <v>W_Slack</v>
          </cell>
          <cell r="B449">
            <v>-6.7002900000000004E-2</v>
          </cell>
          <cell r="C449">
            <v>4.4745600000000003E-2</v>
          </cell>
          <cell r="E449">
            <v>0.14499999999999999</v>
          </cell>
        </row>
        <row r="450">
          <cell r="A450" t="str">
            <v>_cons</v>
          </cell>
          <cell r="B450">
            <v>-0.12912170000000001</v>
          </cell>
          <cell r="C450">
            <v>0.30936819999999998</v>
          </cell>
          <cell r="E450">
            <v>0.67900000000000005</v>
          </cell>
        </row>
      </sheetData>
      <sheetData sheetId="4">
        <row r="1">
          <cell r="A1" t="str">
            <v>BASE CASE - WAGES - PRE-CRISIS</v>
          </cell>
        </row>
        <row r="2">
          <cell r="A2" t="str">
            <v>R2_w</v>
          </cell>
          <cell r="B2" t="str">
            <v>N</v>
          </cell>
          <cell r="C2" t="str">
            <v>Chi2-global vars</v>
          </cell>
          <cell r="D2" t="str">
            <v>Chi2-prob</v>
          </cell>
        </row>
        <row r="3">
          <cell r="A3">
            <v>6.450431651578481E-2</v>
          </cell>
          <cell r="B3">
            <v>878</v>
          </cell>
          <cell r="C3">
            <v>1.2093186108831626</v>
          </cell>
          <cell r="D3">
            <v>0.33336999242506765</v>
          </cell>
        </row>
        <row r="4">
          <cell r="C4" t="str">
            <v>Robust</v>
          </cell>
        </row>
        <row r="5">
          <cell r="A5" t="str">
            <v>Wage_qA</v>
          </cell>
          <cell r="B5" t="str">
            <v>Coef.</v>
          </cell>
          <cell r="C5" t="str">
            <v>Std. Err.</v>
          </cell>
          <cell r="D5" t="str">
            <v>t</v>
          </cell>
          <cell r="E5" t="str">
            <v>P&gt;|t|</v>
          </cell>
        </row>
        <row r="6">
          <cell r="A6" t="str">
            <v>InfExp</v>
          </cell>
          <cell r="B6">
            <v>5.1890699999999998E-2</v>
          </cell>
          <cell r="C6">
            <v>0.20239099999999999</v>
          </cell>
          <cell r="E6">
            <v>0.8</v>
          </cell>
        </row>
        <row r="7">
          <cell r="A7" t="str">
            <v>PCPI_4lag</v>
          </cell>
          <cell r="B7">
            <v>0.23671200000000001</v>
          </cell>
          <cell r="C7">
            <v>5.7785099999999999E-2</v>
          </cell>
          <cell r="E7">
            <v>1E-3</v>
          </cell>
        </row>
        <row r="8">
          <cell r="A8" t="str">
            <v>slack_1</v>
          </cell>
          <cell r="B8">
            <v>-0.19714989999999999</v>
          </cell>
          <cell r="C8">
            <v>6.6448499999999994E-2</v>
          </cell>
          <cell r="E8">
            <v>8.0000000000000002E-3</v>
          </cell>
        </row>
        <row r="9">
          <cell r="A9" t="str">
            <v>W_Slack</v>
          </cell>
          <cell r="B9">
            <v>-0.2298385</v>
          </cell>
          <cell r="C9">
            <v>0.1781316</v>
          </cell>
          <cell r="E9">
            <v>0.21199999999999999</v>
          </cell>
        </row>
        <row r="10">
          <cell r="A10" t="str">
            <v>WComm_relPCPI_lag</v>
          </cell>
          <cell r="B10">
            <v>4.9179999999999996E-3</v>
          </cell>
          <cell r="C10">
            <v>1.30449E-2</v>
          </cell>
          <cell r="E10">
            <v>0.71</v>
          </cell>
        </row>
        <row r="11">
          <cell r="A11" t="str">
            <v>GVC_PC_lag</v>
          </cell>
          <cell r="B11">
            <v>-0.1257556</v>
          </cell>
          <cell r="C11">
            <v>0.1071266</v>
          </cell>
          <cell r="E11">
            <v>0.255</v>
          </cell>
        </row>
        <row r="12">
          <cell r="A12" t="str">
            <v>_cons</v>
          </cell>
          <cell r="B12">
            <v>3.0999089999999998</v>
          </cell>
          <cell r="C12">
            <v>0.4379847</v>
          </cell>
          <cell r="E12">
            <v>0</v>
          </cell>
        </row>
        <row r="21">
          <cell r="A21" t="str">
            <v xml:space="preserve"> REPLACE SLACK WITH -UNGAP - WAGES - PRE-CRISIS</v>
          </cell>
        </row>
        <row r="22">
          <cell r="A22" t="str">
            <v>R2_w</v>
          </cell>
        </row>
        <row r="23">
          <cell r="A23">
            <v>6.6770167918340562E-2</v>
          </cell>
          <cell r="B23">
            <v>878</v>
          </cell>
          <cell r="C23">
            <v>1.022854426224618</v>
          </cell>
          <cell r="D23">
            <v>0.40461361913535543</v>
          </cell>
        </row>
        <row r="24">
          <cell r="C24" t="str">
            <v>Robust</v>
          </cell>
        </row>
        <row r="25">
          <cell r="A25" t="str">
            <v>Wage_qA</v>
          </cell>
          <cell r="B25" t="str">
            <v>Coef.</v>
          </cell>
          <cell r="C25" t="str">
            <v>Std. Err.</v>
          </cell>
          <cell r="D25" t="str">
            <v>t</v>
          </cell>
          <cell r="E25" t="str">
            <v>P&gt;|t|</v>
          </cell>
        </row>
        <row r="26">
          <cell r="A26" t="str">
            <v>InfExp</v>
          </cell>
          <cell r="B26">
            <v>-8.6135400000000001E-2</v>
          </cell>
          <cell r="C26">
            <v>0.20908550000000001</v>
          </cell>
          <cell r="E26">
            <v>0.68500000000000005</v>
          </cell>
        </row>
        <row r="27">
          <cell r="A27" t="str">
            <v>PCPI_4lag</v>
          </cell>
          <cell r="B27">
            <v>0.23897309999999999</v>
          </cell>
          <cell r="C27">
            <v>4.4329199999999999E-2</v>
          </cell>
          <cell r="E27">
            <v>0</v>
          </cell>
        </row>
        <row r="28">
          <cell r="A28" t="str">
            <v>negUnGap</v>
          </cell>
          <cell r="B28">
            <v>-0.21146870000000001</v>
          </cell>
          <cell r="C28">
            <v>0.1206224</v>
          </cell>
          <cell r="E28">
            <v>9.6000000000000002E-2</v>
          </cell>
        </row>
        <row r="29">
          <cell r="A29" t="str">
            <v>W_Slack</v>
          </cell>
          <cell r="B29">
            <v>-0.22176999999999999</v>
          </cell>
          <cell r="C29">
            <v>0.16166539999999999</v>
          </cell>
          <cell r="E29">
            <v>0.186</v>
          </cell>
        </row>
        <row r="30">
          <cell r="A30" t="str">
            <v>WComm_relPCPI_lag</v>
          </cell>
          <cell r="B30">
            <v>5.7244000000000001E-3</v>
          </cell>
          <cell r="C30">
            <v>1.31171E-2</v>
          </cell>
          <cell r="E30">
            <v>0.66700000000000004</v>
          </cell>
        </row>
        <row r="31">
          <cell r="A31" t="str">
            <v>GVC_PC_lag</v>
          </cell>
          <cell r="B31">
            <v>-0.12500030000000001</v>
          </cell>
          <cell r="C31">
            <v>0.1047039</v>
          </cell>
          <cell r="E31">
            <v>0.247</v>
          </cell>
        </row>
        <row r="32">
          <cell r="A32" t="str">
            <v>_cons</v>
          </cell>
          <cell r="B32">
            <v>3.4873980000000002</v>
          </cell>
          <cell r="C32">
            <v>0.41143439999999998</v>
          </cell>
          <cell r="E32">
            <v>0</v>
          </cell>
        </row>
        <row r="41">
          <cell r="A41" t="str">
            <v xml:space="preserve"> REPLACE SLACK_1 WITH SLACK_2 - WAGES - PRE-CRISIS</v>
          </cell>
        </row>
        <row r="42">
          <cell r="A42" t="str">
            <v>R2_w</v>
          </cell>
        </row>
        <row r="43">
          <cell r="A43">
            <v>3.382752972300862E-2</v>
          </cell>
          <cell r="B43">
            <v>694</v>
          </cell>
          <cell r="C43">
            <v>1.4957527065795306</v>
          </cell>
          <cell r="D43">
            <v>0.25609905946043582</v>
          </cell>
        </row>
        <row r="44">
          <cell r="C44" t="str">
            <v>Robust</v>
          </cell>
        </row>
        <row r="45">
          <cell r="A45" t="str">
            <v>Wage_qA</v>
          </cell>
          <cell r="B45" t="str">
            <v>Coef.</v>
          </cell>
          <cell r="C45" t="str">
            <v>Std. Err.</v>
          </cell>
          <cell r="D45" t="str">
            <v>t</v>
          </cell>
          <cell r="E45" t="str">
            <v>P&gt;|t|</v>
          </cell>
        </row>
        <row r="46">
          <cell r="A46" t="str">
            <v>InfExp</v>
          </cell>
          <cell r="B46">
            <v>-0.59104920000000005</v>
          </cell>
          <cell r="C46">
            <v>0.63940010000000003</v>
          </cell>
          <cell r="E46">
            <v>0.37</v>
          </cell>
        </row>
        <row r="47">
          <cell r="A47" t="str">
            <v>PCPI_4lag</v>
          </cell>
          <cell r="B47">
            <v>0.2345854</v>
          </cell>
          <cell r="C47">
            <v>9.9358399999999999E-2</v>
          </cell>
          <cell r="E47">
            <v>3.2000000000000001E-2</v>
          </cell>
        </row>
        <row r="48">
          <cell r="A48" t="str">
            <v>slack_2</v>
          </cell>
          <cell r="B48">
            <v>-0.156887</v>
          </cell>
          <cell r="C48">
            <v>9.2250499999999999E-2</v>
          </cell>
          <cell r="E48">
            <v>0.11</v>
          </cell>
        </row>
        <row r="49">
          <cell r="A49" t="str">
            <v>W_Slack</v>
          </cell>
          <cell r="B49">
            <v>-0.23814189999999999</v>
          </cell>
          <cell r="C49">
            <v>0.19431880000000001</v>
          </cell>
          <cell r="E49">
            <v>0.23899999999999999</v>
          </cell>
        </row>
        <row r="50">
          <cell r="A50" t="str">
            <v>WComm_relPCPI_lag</v>
          </cell>
          <cell r="B50">
            <v>1.1633299999999999E-2</v>
          </cell>
          <cell r="C50">
            <v>1.6019499999999999E-2</v>
          </cell>
          <cell r="E50">
            <v>0.47899999999999998</v>
          </cell>
        </row>
        <row r="51">
          <cell r="A51" t="str">
            <v>GVC_PC_lag</v>
          </cell>
          <cell r="B51">
            <v>-0.1537443</v>
          </cell>
          <cell r="C51">
            <v>9.8348900000000003E-2</v>
          </cell>
          <cell r="E51">
            <v>0.13900000000000001</v>
          </cell>
        </row>
        <row r="52">
          <cell r="A52" t="str">
            <v>_cons</v>
          </cell>
          <cell r="B52">
            <v>3.940661</v>
          </cell>
          <cell r="C52">
            <v>1.5243709999999999</v>
          </cell>
          <cell r="E52">
            <v>2.1000000000000001E-2</v>
          </cell>
        </row>
        <row r="61">
          <cell r="A61" t="str">
            <v xml:space="preserve"> REPLACE W_SLACK WITH W_Slack_IMF  - WAGES - PRE-CRISIS</v>
          </cell>
        </row>
        <row r="62">
          <cell r="A62" t="str">
            <v>R2_w</v>
          </cell>
        </row>
        <row r="63">
          <cell r="A63">
            <v>6.5615850246786511E-2</v>
          </cell>
          <cell r="B63">
            <v>878</v>
          </cell>
          <cell r="C63">
            <v>1.615285169574177</v>
          </cell>
          <cell r="D63">
            <v>0.21905354516057018</v>
          </cell>
        </row>
        <row r="64">
          <cell r="C64" t="str">
            <v>Robust</v>
          </cell>
        </row>
        <row r="65">
          <cell r="A65" t="str">
            <v>Wage_qA</v>
          </cell>
          <cell r="B65" t="str">
            <v>Coef.</v>
          </cell>
          <cell r="C65" t="str">
            <v>Std. Err.</v>
          </cell>
          <cell r="D65" t="str">
            <v>t</v>
          </cell>
          <cell r="E65" t="str">
            <v>P&gt;|t|</v>
          </cell>
        </row>
        <row r="66">
          <cell r="A66" t="str">
            <v>InfExp</v>
          </cell>
          <cell r="B66">
            <v>4.9938000000000003E-2</v>
          </cell>
          <cell r="C66">
            <v>0.20041529999999999</v>
          </cell>
          <cell r="E66">
            <v>0.80600000000000005</v>
          </cell>
        </row>
        <row r="67">
          <cell r="A67" t="str">
            <v>PCPI_4lag</v>
          </cell>
          <cell r="B67">
            <v>0.23464080000000001</v>
          </cell>
          <cell r="C67">
            <v>5.7125500000000003E-2</v>
          </cell>
          <cell r="E67">
            <v>1E-3</v>
          </cell>
        </row>
        <row r="68">
          <cell r="A68" t="str">
            <v>slack_1</v>
          </cell>
          <cell r="B68">
            <v>-0.1954052</v>
          </cell>
          <cell r="C68">
            <v>6.5548300000000004E-2</v>
          </cell>
          <cell r="E68">
            <v>8.0000000000000002E-3</v>
          </cell>
        </row>
        <row r="69">
          <cell r="A69" t="str">
            <v>W_Slack_IMF</v>
          </cell>
          <cell r="B69">
            <v>-0.2190561</v>
          </cell>
          <cell r="C69">
            <v>0.1454878</v>
          </cell>
          <cell r="E69">
            <v>0.14899999999999999</v>
          </cell>
        </row>
        <row r="70">
          <cell r="A70" t="str">
            <v>WComm_relPCPI_lag</v>
          </cell>
          <cell r="B70">
            <v>5.9416E-3</v>
          </cell>
          <cell r="C70">
            <v>1.2687500000000001E-2</v>
          </cell>
          <cell r="E70">
            <v>0.64500000000000002</v>
          </cell>
        </row>
        <row r="71">
          <cell r="A71" t="str">
            <v>GVC_PC_lag</v>
          </cell>
          <cell r="B71">
            <v>-0.113304</v>
          </cell>
          <cell r="C71">
            <v>9.1518600000000006E-2</v>
          </cell>
          <cell r="E71">
            <v>0.23100000000000001</v>
          </cell>
        </row>
        <row r="72">
          <cell r="A72" t="str">
            <v>_cons</v>
          </cell>
          <cell r="B72">
            <v>3.1179130000000002</v>
          </cell>
          <cell r="C72">
            <v>0.419491</v>
          </cell>
          <cell r="E72">
            <v>0</v>
          </cell>
        </row>
        <row r="81">
          <cell r="A81" t="str">
            <v xml:space="preserve"> REPLACE W_SLACK WITH W_Slack_OECD - WAGES - PRE-CRISIS</v>
          </cell>
        </row>
        <row r="82">
          <cell r="A82" t="str">
            <v>R2_w</v>
          </cell>
        </row>
        <row r="83">
          <cell r="A83">
            <v>6.3840397069760746E-2</v>
          </cell>
          <cell r="B83">
            <v>878</v>
          </cell>
          <cell r="C83">
            <v>0.93477598611700319</v>
          </cell>
          <cell r="D83">
            <v>0.44324421111715617</v>
          </cell>
        </row>
        <row r="84">
          <cell r="C84" t="str">
            <v>Robust</v>
          </cell>
        </row>
        <row r="85">
          <cell r="A85" t="str">
            <v>Wage_qA</v>
          </cell>
          <cell r="B85" t="str">
            <v>Coef.</v>
          </cell>
          <cell r="C85" t="str">
            <v>Std. Err.</v>
          </cell>
          <cell r="D85" t="str">
            <v>t</v>
          </cell>
          <cell r="E85" t="str">
            <v>P&gt;|t|</v>
          </cell>
        </row>
        <row r="86">
          <cell r="A86" t="str">
            <v>InfExp</v>
          </cell>
          <cell r="B86">
            <v>3.8669700000000001E-2</v>
          </cell>
          <cell r="C86">
            <v>0.20410629999999999</v>
          </cell>
          <cell r="E86">
            <v>0.85199999999999998</v>
          </cell>
        </row>
        <row r="87">
          <cell r="A87" t="str">
            <v>PCPI_4lag</v>
          </cell>
          <cell r="B87">
            <v>0.24142620000000001</v>
          </cell>
          <cell r="C87">
            <v>5.8734099999999997E-2</v>
          </cell>
          <cell r="E87">
            <v>1E-3</v>
          </cell>
        </row>
        <row r="88">
          <cell r="A88" t="str">
            <v>slack_1</v>
          </cell>
          <cell r="B88">
            <v>-0.20044580000000001</v>
          </cell>
          <cell r="C88">
            <v>6.4349400000000001E-2</v>
          </cell>
          <cell r="E88">
            <v>6.0000000000000001E-3</v>
          </cell>
        </row>
        <row r="89">
          <cell r="A89" t="str">
            <v>W_Slack_OECD</v>
          </cell>
          <cell r="B89">
            <v>-0.15856200000000001</v>
          </cell>
          <cell r="C89">
            <v>0.14766670000000001</v>
          </cell>
          <cell r="E89">
            <v>0.29599999999999999</v>
          </cell>
        </row>
        <row r="90">
          <cell r="A90" t="str">
            <v>WComm_relPCPI_lag</v>
          </cell>
          <cell r="B90">
            <v>5.7350999999999999E-3</v>
          </cell>
          <cell r="C90">
            <v>1.27137E-2</v>
          </cell>
          <cell r="E90">
            <v>0.65700000000000003</v>
          </cell>
        </row>
        <row r="91">
          <cell r="A91" t="str">
            <v>GVC_PC_lag</v>
          </cell>
          <cell r="B91">
            <v>-0.11353050000000001</v>
          </cell>
          <cell r="C91">
            <v>0.10962810000000001</v>
          </cell>
          <cell r="E91">
            <v>0.313</v>
          </cell>
        </row>
        <row r="92">
          <cell r="A92" t="str">
            <v>_cons</v>
          </cell>
          <cell r="B92">
            <v>3.1322920000000001</v>
          </cell>
          <cell r="C92">
            <v>0.44527539999999999</v>
          </cell>
          <cell r="E92">
            <v>0</v>
          </cell>
        </row>
        <row r="101">
          <cell r="A101" t="str">
            <v xml:space="preserve"> REPLACE GVC_1 WITH LN_GVC_INTERTR - WAGES - PRE-CRISIS</v>
          </cell>
        </row>
        <row r="102">
          <cell r="A102" t="str">
            <v>R2_w</v>
          </cell>
        </row>
        <row r="103">
          <cell r="A103">
            <v>6.4870586868576274E-2</v>
          </cell>
          <cell r="B103">
            <v>878</v>
          </cell>
          <cell r="C103">
            <v>1.5710607353401045</v>
          </cell>
          <cell r="D103">
            <v>0.2292405444168977</v>
          </cell>
        </row>
        <row r="104">
          <cell r="C104" t="str">
            <v>Robust</v>
          </cell>
        </row>
        <row r="105">
          <cell r="A105" t="str">
            <v>Wage_qA</v>
          </cell>
          <cell r="B105" t="str">
            <v>Coef.</v>
          </cell>
          <cell r="C105" t="str">
            <v>Std. Err.</v>
          </cell>
          <cell r="D105" t="str">
            <v>t</v>
          </cell>
          <cell r="E105" t="str">
            <v>P&gt;|t|</v>
          </cell>
        </row>
        <row r="106">
          <cell r="A106" t="str">
            <v>InfExp</v>
          </cell>
          <cell r="B106">
            <v>4.35894E-2</v>
          </cell>
          <cell r="C106">
            <v>0.1982526</v>
          </cell>
          <cell r="E106">
            <v>0.82799999999999996</v>
          </cell>
        </row>
        <row r="107">
          <cell r="A107" t="str">
            <v>PCPI_4lag</v>
          </cell>
          <cell r="B107">
            <v>0.2330834</v>
          </cell>
          <cell r="C107">
            <v>5.6717299999999998E-2</v>
          </cell>
          <cell r="E107">
            <v>1E-3</v>
          </cell>
        </row>
        <row r="108">
          <cell r="A108" t="str">
            <v>slack_1</v>
          </cell>
          <cell r="B108">
            <v>-0.19829459999999999</v>
          </cell>
          <cell r="C108">
            <v>6.6521800000000006E-2</v>
          </cell>
          <cell r="E108">
            <v>8.0000000000000002E-3</v>
          </cell>
        </row>
        <row r="109">
          <cell r="A109" t="str">
            <v>W_Slack</v>
          </cell>
          <cell r="B109">
            <v>-0.24328749999999999</v>
          </cell>
          <cell r="C109">
            <v>0.1779945</v>
          </cell>
          <cell r="E109">
            <v>0.188</v>
          </cell>
        </row>
        <row r="110">
          <cell r="A110" t="str">
            <v>WComm_relPCPI_lag</v>
          </cell>
          <cell r="B110">
            <v>6.7346999999999997E-3</v>
          </cell>
          <cell r="C110">
            <v>1.27625E-2</v>
          </cell>
          <cell r="E110">
            <v>0.60399999999999998</v>
          </cell>
        </row>
        <row r="111">
          <cell r="A111" t="str">
            <v>GVC_InterTr_lag</v>
          </cell>
          <cell r="B111">
            <v>-1.8179019999999999</v>
          </cell>
          <cell r="C111">
            <v>1.433651</v>
          </cell>
          <cell r="E111">
            <v>0.22</v>
          </cell>
        </row>
        <row r="112">
          <cell r="A112" t="str">
            <v>_cons</v>
          </cell>
          <cell r="B112">
            <v>6.6562760000000001</v>
          </cell>
          <cell r="C112">
            <v>2.6595719999999998</v>
          </cell>
          <cell r="E112">
            <v>2.1999999999999999E-2</v>
          </cell>
        </row>
        <row r="121">
          <cell r="A121" t="str">
            <v>REPLACE GVC_1 WITH GR IN CHINA EXPORTS - WAGES - PRE-CRISIS</v>
          </cell>
        </row>
        <row r="122">
          <cell r="A122" t="str">
            <v>R2_w</v>
          </cell>
        </row>
        <row r="123">
          <cell r="A123">
            <v>6.3267877738037659E-2</v>
          </cell>
          <cell r="B123">
            <v>878</v>
          </cell>
          <cell r="C123">
            <v>1.6776721605108131</v>
          </cell>
          <cell r="D123">
            <v>0.21332229991861384</v>
          </cell>
        </row>
        <row r="124">
          <cell r="C124" t="str">
            <v>Robust</v>
          </cell>
        </row>
        <row r="125">
          <cell r="A125" t="str">
            <v>Wage_qA</v>
          </cell>
          <cell r="B125" t="str">
            <v>Coef.</v>
          </cell>
          <cell r="C125" t="str">
            <v>Std. Err.</v>
          </cell>
          <cell r="D125" t="str">
            <v>t</v>
          </cell>
          <cell r="E125" t="str">
            <v>P&gt;|t|</v>
          </cell>
        </row>
        <row r="126">
          <cell r="A126" t="str">
            <v>InfExp</v>
          </cell>
          <cell r="B126">
            <v>8.7502300000000005E-2</v>
          </cell>
          <cell r="C126">
            <v>0.19755629999999999</v>
          </cell>
          <cell r="E126">
            <v>0.66300000000000003</v>
          </cell>
        </row>
        <row r="127">
          <cell r="A127" t="str">
            <v>PCPI_4lag</v>
          </cell>
          <cell r="B127">
            <v>0.23125589999999999</v>
          </cell>
          <cell r="C127">
            <v>6.2716300000000003E-2</v>
          </cell>
          <cell r="E127">
            <v>2E-3</v>
          </cell>
        </row>
        <row r="128">
          <cell r="A128" t="str">
            <v>slack_1</v>
          </cell>
          <cell r="B128">
            <v>-0.19486390000000001</v>
          </cell>
          <cell r="C128">
            <v>6.80476E-2</v>
          </cell>
          <cell r="E128">
            <v>0.01</v>
          </cell>
        </row>
        <row r="129">
          <cell r="A129" t="str">
            <v>W_Slack</v>
          </cell>
          <cell r="B129">
            <v>-0.1923782</v>
          </cell>
          <cell r="C129">
            <v>0.13378229999999999</v>
          </cell>
          <cell r="E129">
            <v>0.16700000000000001</v>
          </cell>
        </row>
        <row r="130">
          <cell r="A130" t="str">
            <v>WComm_relPCPI_lag</v>
          </cell>
          <cell r="B130">
            <v>4.0790000000000002E-3</v>
          </cell>
          <cell r="C130">
            <v>1.3545700000000001E-2</v>
          </cell>
          <cell r="E130">
            <v>0.76700000000000002</v>
          </cell>
        </row>
        <row r="131">
          <cell r="A131" t="str">
            <v>ExpChina4Q</v>
          </cell>
          <cell r="B131">
            <v>-4.7000000000000002E-14</v>
          </cell>
          <cell r="C131">
            <v>4.8500000000000002E-14</v>
          </cell>
          <cell r="E131">
            <v>0.34499999999999997</v>
          </cell>
        </row>
        <row r="132">
          <cell r="A132" t="str">
            <v>_cons</v>
          </cell>
          <cell r="B132">
            <v>3.3134969999999999</v>
          </cell>
          <cell r="C132">
            <v>0.46613130000000003</v>
          </cell>
          <cell r="E132">
            <v>0</v>
          </cell>
        </row>
        <row r="141">
          <cell r="A141" t="str">
            <v>INTERACT DOMESTIC SLACK WITH TRADE OPENNESS - WAGES - PRE-CRISIS</v>
          </cell>
        </row>
        <row r="142">
          <cell r="A142" t="str">
            <v>R2_w</v>
          </cell>
        </row>
        <row r="143">
          <cell r="A143">
            <v>5.5894032612263778E-2</v>
          </cell>
          <cell r="B143">
            <v>871</v>
          </cell>
          <cell r="C143">
            <v>1.2346350403165933</v>
          </cell>
          <cell r="D143">
            <v>0.32471469286312099</v>
          </cell>
        </row>
        <row r="144">
          <cell r="C144" t="str">
            <v>Robust</v>
          </cell>
        </row>
        <row r="145">
          <cell r="A145" t="str">
            <v>Wage_qA</v>
          </cell>
          <cell r="B145" t="str">
            <v>Coef.</v>
          </cell>
          <cell r="C145" t="str">
            <v>Std. Err.</v>
          </cell>
          <cell r="D145" t="str">
            <v>t</v>
          </cell>
          <cell r="E145" t="str">
            <v>P&gt;|t|</v>
          </cell>
        </row>
        <row r="146">
          <cell r="A146" t="str">
            <v>InfExp</v>
          </cell>
          <cell r="B146">
            <v>2.5908400000000002E-2</v>
          </cell>
          <cell r="C146">
            <v>0.20110839999999999</v>
          </cell>
          <cell r="E146">
            <v>0.89900000000000002</v>
          </cell>
        </row>
        <row r="147">
          <cell r="A147" t="str">
            <v>PCPI_4lag</v>
          </cell>
          <cell r="B147">
            <v>0.25549270000000002</v>
          </cell>
          <cell r="C147">
            <v>6.4350699999999997E-2</v>
          </cell>
          <cell r="E147">
            <v>1E-3</v>
          </cell>
        </row>
        <row r="148">
          <cell r="A148" t="str">
            <v>slack_Tradesh</v>
          </cell>
          <cell r="B148">
            <v>-0.14984359999999999</v>
          </cell>
          <cell r="C148">
            <v>5.9913500000000001E-2</v>
          </cell>
          <cell r="E148">
            <v>2.1999999999999999E-2</v>
          </cell>
        </row>
        <row r="149">
          <cell r="A149" t="str">
            <v>W_Slack</v>
          </cell>
          <cell r="B149">
            <v>-0.23136889999999999</v>
          </cell>
          <cell r="C149">
            <v>0.1816962</v>
          </cell>
          <cell r="E149">
            <v>0.218</v>
          </cell>
        </row>
        <row r="150">
          <cell r="A150" t="str">
            <v>WComm_relPCPI_lag</v>
          </cell>
          <cell r="B150">
            <v>5.9648000000000001E-3</v>
          </cell>
          <cell r="C150">
            <v>1.3128600000000001E-2</v>
          </cell>
          <cell r="E150">
            <v>0.65500000000000003</v>
          </cell>
        </row>
        <row r="151">
          <cell r="A151" t="str">
            <v>GVC_PC_lag</v>
          </cell>
          <cell r="B151">
            <v>-0.1177102</v>
          </cell>
          <cell r="C151">
            <v>0.1063682</v>
          </cell>
          <cell r="E151">
            <v>0.28199999999999997</v>
          </cell>
        </row>
        <row r="152">
          <cell r="A152" t="str">
            <v>_cons</v>
          </cell>
          <cell r="B152">
            <v>3.118655</v>
          </cell>
          <cell r="C152">
            <v>0.42684430000000001</v>
          </cell>
          <cell r="E152">
            <v>0</v>
          </cell>
        </row>
        <row r="161">
          <cell r="A161" t="str">
            <v xml:space="preserve"> INTERACT DOMESTIC SLACK WITH GVC MEASURE- WAGES - PRE-CRISIS</v>
          </cell>
        </row>
        <row r="162">
          <cell r="A162" t="str">
            <v>R2_w</v>
          </cell>
        </row>
        <row r="163">
          <cell r="A163">
            <v>6.1175267117639875E-2</v>
          </cell>
          <cell r="B163">
            <v>878</v>
          </cell>
          <cell r="C163">
            <v>2.288039911717711</v>
          </cell>
          <cell r="D163">
            <v>0.11127505876884572</v>
          </cell>
        </row>
        <row r="164">
          <cell r="C164" t="str">
            <v>Robust</v>
          </cell>
        </row>
        <row r="165">
          <cell r="A165" t="str">
            <v>Wage_qA</v>
          </cell>
          <cell r="B165" t="str">
            <v>Coef.</v>
          </cell>
          <cell r="C165" t="str">
            <v>Std. Err.</v>
          </cell>
          <cell r="D165" t="str">
            <v>t</v>
          </cell>
          <cell r="E165" t="str">
            <v>P&gt;|t|</v>
          </cell>
        </row>
        <row r="166">
          <cell r="A166" t="str">
            <v>InfExp</v>
          </cell>
          <cell r="B166">
            <v>-1.5659800000000001E-2</v>
          </cell>
          <cell r="C166">
            <v>0.24290909999999999</v>
          </cell>
          <cell r="E166">
            <v>0.94899999999999995</v>
          </cell>
        </row>
        <row r="167">
          <cell r="A167" t="str">
            <v>PCPI_4lag</v>
          </cell>
          <cell r="B167">
            <v>0.27172930000000001</v>
          </cell>
          <cell r="C167">
            <v>8.1345399999999998E-2</v>
          </cell>
          <cell r="E167">
            <v>3.0000000000000001E-3</v>
          </cell>
        </row>
        <row r="168">
          <cell r="A168" t="str">
            <v>slack_GVC</v>
          </cell>
          <cell r="B168">
            <v>9.6495700000000004E-2</v>
          </cell>
          <cell r="C168">
            <v>4.10979E-2</v>
          </cell>
          <cell r="E168">
            <v>0.03</v>
          </cell>
        </row>
        <row r="169">
          <cell r="A169" t="str">
            <v>W_Slack</v>
          </cell>
          <cell r="B169">
            <v>-0.29962519999999998</v>
          </cell>
          <cell r="C169">
            <v>0.16680059999999999</v>
          </cell>
          <cell r="E169">
            <v>8.7999999999999995E-2</v>
          </cell>
        </row>
        <row r="170">
          <cell r="A170" t="str">
            <v>WComm_relPCPI_lag</v>
          </cell>
          <cell r="B170">
            <v>1.9289000000000001E-3</v>
          </cell>
          <cell r="C170">
            <v>1.2692E-2</v>
          </cell>
          <cell r="E170">
            <v>0.88100000000000001</v>
          </cell>
        </row>
        <row r="171">
          <cell r="A171" t="str">
            <v>GVC_PC_lag</v>
          </cell>
          <cell r="B171">
            <v>-9.4824400000000003E-2</v>
          </cell>
          <cell r="C171">
            <v>0.1004448</v>
          </cell>
          <cell r="E171">
            <v>0.35699999999999998</v>
          </cell>
        </row>
        <row r="172">
          <cell r="A172" t="str">
            <v>_cons</v>
          </cell>
          <cell r="B172">
            <v>3.2454510000000001</v>
          </cell>
          <cell r="C172">
            <v>0.47472419999999999</v>
          </cell>
          <cell r="E172">
            <v>0</v>
          </cell>
        </row>
        <row r="181">
          <cell r="A181" t="str">
            <v xml:space="preserve"> EXCLUDE 2008 FROM LAST DECADE  - WAGES - PRE-CRISIS</v>
          </cell>
        </row>
        <row r="182">
          <cell r="A182" t="str">
            <v>R2_w</v>
          </cell>
        </row>
        <row r="183">
          <cell r="A183">
            <v>6.450431651578481E-2</v>
          </cell>
          <cell r="B183">
            <v>878</v>
          </cell>
          <cell r="C183">
            <v>1.2093186108831626</v>
          </cell>
          <cell r="D183">
            <v>0.33336999242506765</v>
          </cell>
        </row>
        <row r="184">
          <cell r="C184" t="str">
            <v>Robust</v>
          </cell>
        </row>
        <row r="185">
          <cell r="A185" t="str">
            <v>Wage_qA</v>
          </cell>
          <cell r="B185" t="str">
            <v>Coef.</v>
          </cell>
          <cell r="C185" t="str">
            <v>Std. Err.</v>
          </cell>
          <cell r="D185" t="str">
            <v>t</v>
          </cell>
          <cell r="E185" t="str">
            <v>P&gt;|t|</v>
          </cell>
        </row>
        <row r="186">
          <cell r="A186" t="str">
            <v>InfExp</v>
          </cell>
          <cell r="B186">
            <v>5.1890699999999998E-2</v>
          </cell>
          <cell r="C186">
            <v>0.20239099999999999</v>
          </cell>
          <cell r="E186">
            <v>0.8</v>
          </cell>
        </row>
        <row r="187">
          <cell r="A187" t="str">
            <v>PCPI_4lag</v>
          </cell>
          <cell r="B187">
            <v>0.23671200000000001</v>
          </cell>
          <cell r="C187">
            <v>5.7785099999999999E-2</v>
          </cell>
          <cell r="E187">
            <v>1E-3</v>
          </cell>
        </row>
        <row r="188">
          <cell r="A188" t="str">
            <v>slack_1</v>
          </cell>
          <cell r="B188">
            <v>-0.19714989999999999</v>
          </cell>
          <cell r="C188">
            <v>6.6448499999999994E-2</v>
          </cell>
          <cell r="E188">
            <v>8.0000000000000002E-3</v>
          </cell>
        </row>
        <row r="189">
          <cell r="A189" t="str">
            <v>W_Slack</v>
          </cell>
          <cell r="B189">
            <v>-0.2298385</v>
          </cell>
          <cell r="C189">
            <v>0.1781316</v>
          </cell>
          <cell r="E189">
            <v>0.21199999999999999</v>
          </cell>
        </row>
        <row r="190">
          <cell r="A190" t="str">
            <v>WComm_relPCPI_lag</v>
          </cell>
          <cell r="B190">
            <v>4.9179999999999996E-3</v>
          </cell>
          <cell r="C190">
            <v>1.30449E-2</v>
          </cell>
          <cell r="E190">
            <v>0.71</v>
          </cell>
        </row>
        <row r="191">
          <cell r="A191" t="str">
            <v>GVC_PC_lag</v>
          </cell>
          <cell r="B191">
            <v>-0.1257556</v>
          </cell>
          <cell r="C191">
            <v>0.1071266</v>
          </cell>
          <cell r="E191">
            <v>0.255</v>
          </cell>
        </row>
        <row r="192">
          <cell r="A192" t="str">
            <v>_cons</v>
          </cell>
          <cell r="B192">
            <v>3.0999089999999998</v>
          </cell>
          <cell r="C192">
            <v>0.4379847</v>
          </cell>
          <cell r="E192">
            <v>0</v>
          </cell>
        </row>
        <row r="201">
          <cell r="A201" t="str">
            <v xml:space="preserve"> EXCLUDE 2008&amp; 2009 FROM LAST DECADE - WAGES - PRE-CRISIS</v>
          </cell>
        </row>
        <row r="202">
          <cell r="A202" t="str">
            <v>R2_w</v>
          </cell>
        </row>
        <row r="203">
          <cell r="A203">
            <v>6.450431651578481E-2</v>
          </cell>
          <cell r="B203">
            <v>878</v>
          </cell>
          <cell r="C203">
            <v>1.2093186108831626</v>
          </cell>
          <cell r="D203">
            <v>0.33336999242506765</v>
          </cell>
        </row>
        <row r="204">
          <cell r="C204" t="str">
            <v>Robust</v>
          </cell>
        </row>
        <row r="205">
          <cell r="A205" t="str">
            <v>Wage_qA</v>
          </cell>
          <cell r="B205" t="str">
            <v>Coef.</v>
          </cell>
          <cell r="C205" t="str">
            <v>Std. Err.</v>
          </cell>
          <cell r="D205" t="str">
            <v>t</v>
          </cell>
          <cell r="E205" t="str">
            <v>P&gt;|t|</v>
          </cell>
        </row>
        <row r="206">
          <cell r="A206" t="str">
            <v>InfExp</v>
          </cell>
          <cell r="B206">
            <v>5.1890699999999998E-2</v>
          </cell>
          <cell r="C206">
            <v>0.20239099999999999</v>
          </cell>
          <cell r="E206">
            <v>0.8</v>
          </cell>
        </row>
        <row r="207">
          <cell r="A207" t="str">
            <v>PCPI_4lag</v>
          </cell>
          <cell r="B207">
            <v>0.23671200000000001</v>
          </cell>
          <cell r="C207">
            <v>5.7785099999999999E-2</v>
          </cell>
          <cell r="E207">
            <v>1E-3</v>
          </cell>
        </row>
        <row r="208">
          <cell r="A208" t="str">
            <v>slack_1</v>
          </cell>
          <cell r="B208">
            <v>-0.19714989999999999</v>
          </cell>
          <cell r="C208">
            <v>6.6448499999999994E-2</v>
          </cell>
          <cell r="E208">
            <v>8.0000000000000002E-3</v>
          </cell>
        </row>
        <row r="209">
          <cell r="A209" t="str">
            <v>W_Slack</v>
          </cell>
          <cell r="B209">
            <v>-0.2298385</v>
          </cell>
          <cell r="C209">
            <v>0.1781316</v>
          </cell>
          <cell r="E209">
            <v>0.21199999999999999</v>
          </cell>
        </row>
        <row r="210">
          <cell r="A210" t="str">
            <v>WComm_relPCPI_lag</v>
          </cell>
          <cell r="B210">
            <v>4.9179999999999996E-3</v>
          </cell>
          <cell r="C210">
            <v>1.30449E-2</v>
          </cell>
          <cell r="E210">
            <v>0.71</v>
          </cell>
        </row>
        <row r="211">
          <cell r="A211" t="str">
            <v>GVC_PC_lag</v>
          </cell>
          <cell r="B211">
            <v>-0.1257556</v>
          </cell>
          <cell r="C211">
            <v>0.1071266</v>
          </cell>
          <cell r="E211">
            <v>0.255</v>
          </cell>
        </row>
        <row r="212">
          <cell r="A212" t="str">
            <v>_cons</v>
          </cell>
          <cell r="B212">
            <v>3.0999089999999998</v>
          </cell>
          <cell r="C212">
            <v>0.4379847</v>
          </cell>
          <cell r="E212">
            <v>0</v>
          </cell>
        </row>
        <row r="221">
          <cell r="A221" t="str">
            <v xml:space="preserve"> JUST AES - WAGES - PRE-CRISIS</v>
          </cell>
        </row>
        <row r="222">
          <cell r="A222" t="str">
            <v>R2_w</v>
          </cell>
        </row>
        <row r="223">
          <cell r="A223">
            <v>2.777401811840996E-2</v>
          </cell>
          <cell r="B223">
            <v>784</v>
          </cell>
          <cell r="C223">
            <v>1.166578003255665</v>
          </cell>
          <cell r="D223">
            <v>0.35151796908817801</v>
          </cell>
        </row>
        <row r="224">
          <cell r="C224" t="str">
            <v>Robust</v>
          </cell>
        </row>
        <row r="225">
          <cell r="A225" t="str">
            <v>Wage_qA</v>
          </cell>
          <cell r="B225" t="str">
            <v>Coef.</v>
          </cell>
          <cell r="C225" t="str">
            <v>Std. Err.</v>
          </cell>
          <cell r="D225" t="str">
            <v>t</v>
          </cell>
          <cell r="E225" t="str">
            <v>P&gt;|t|</v>
          </cell>
        </row>
        <row r="226">
          <cell r="A226" t="str">
            <v>InfExp</v>
          </cell>
          <cell r="B226">
            <v>-0.15178659999999999</v>
          </cell>
          <cell r="C226">
            <v>0.38060070000000001</v>
          </cell>
          <cell r="E226">
            <v>0.69499999999999995</v>
          </cell>
        </row>
        <row r="227">
          <cell r="A227" t="str">
            <v>PCPI_4lag</v>
          </cell>
          <cell r="B227">
            <v>0.1199935</v>
          </cell>
          <cell r="C227">
            <v>8.9476200000000006E-2</v>
          </cell>
          <cell r="E227">
            <v>0.19800000000000001</v>
          </cell>
        </row>
        <row r="228">
          <cell r="A228" t="str">
            <v>slack_1</v>
          </cell>
          <cell r="B228">
            <v>-0.1928752</v>
          </cell>
          <cell r="C228">
            <v>7.5800400000000004E-2</v>
          </cell>
          <cell r="E228">
            <v>2.1000000000000001E-2</v>
          </cell>
        </row>
        <row r="229">
          <cell r="A229" t="str">
            <v>W_Slack</v>
          </cell>
          <cell r="B229">
            <v>-0.15220990000000001</v>
          </cell>
          <cell r="C229">
            <v>0.18361089999999999</v>
          </cell>
          <cell r="E229">
            <v>0.41899999999999998</v>
          </cell>
        </row>
        <row r="230">
          <cell r="A230" t="str">
            <v>WComm_relPCPI_lag</v>
          </cell>
          <cell r="B230">
            <v>1.00042E-2</v>
          </cell>
          <cell r="C230">
            <v>1.36122E-2</v>
          </cell>
          <cell r="E230">
            <v>0.47199999999999998</v>
          </cell>
        </row>
        <row r="231">
          <cell r="A231" t="str">
            <v>GVC_PC_lag</v>
          </cell>
          <cell r="B231">
            <v>-7.33457E-2</v>
          </cell>
          <cell r="C231">
            <v>0.1090694</v>
          </cell>
          <cell r="E231">
            <v>0.51</v>
          </cell>
        </row>
        <row r="232">
          <cell r="A232" t="str">
            <v>_cons</v>
          </cell>
          <cell r="B232">
            <v>3.54338</v>
          </cell>
          <cell r="C232">
            <v>0.85561410000000004</v>
          </cell>
          <cell r="E232">
            <v>1E-3</v>
          </cell>
        </row>
        <row r="241">
          <cell r="A241" t="str">
            <v>JUST EURO- - WAGES - PRE-CRISIS</v>
          </cell>
        </row>
        <row r="242">
          <cell r="A242" t="str">
            <v>R2_w</v>
          </cell>
        </row>
        <row r="243">
          <cell r="A243">
            <v>1.5727399888318172E-2</v>
          </cell>
          <cell r="B243">
            <v>456</v>
          </cell>
          <cell r="C243">
            <v>1.5766729648061013</v>
          </cell>
          <cell r="D243">
            <v>0.25581955007584423</v>
          </cell>
        </row>
        <row r="244">
          <cell r="C244" t="str">
            <v>Robust</v>
          </cell>
        </row>
        <row r="245">
          <cell r="A245" t="str">
            <v>Wage_qA</v>
          </cell>
          <cell r="B245" t="str">
            <v>Coef.</v>
          </cell>
          <cell r="C245" t="str">
            <v>Std. Err.</v>
          </cell>
          <cell r="D245" t="str">
            <v>t</v>
          </cell>
          <cell r="E245" t="str">
            <v>P&gt;|t|</v>
          </cell>
        </row>
        <row r="246">
          <cell r="A246" t="str">
            <v>InfExp</v>
          </cell>
          <cell r="B246">
            <v>6.4319100000000004E-2</v>
          </cell>
          <cell r="C246">
            <v>0.30832989999999999</v>
          </cell>
          <cell r="E246">
            <v>0.83899999999999997</v>
          </cell>
        </row>
        <row r="247">
          <cell r="A247" t="str">
            <v>PCPI_4lag</v>
          </cell>
          <cell r="B247">
            <v>0.11577800000000001</v>
          </cell>
          <cell r="C247">
            <v>0.14121139999999999</v>
          </cell>
          <cell r="E247">
            <v>0.43099999999999999</v>
          </cell>
        </row>
        <row r="248">
          <cell r="A248" t="str">
            <v>slack_1</v>
          </cell>
          <cell r="B248">
            <v>-9.4872100000000001E-2</v>
          </cell>
          <cell r="C248">
            <v>6.5120399999999995E-2</v>
          </cell>
          <cell r="E248">
            <v>0.17599999999999999</v>
          </cell>
        </row>
        <row r="249">
          <cell r="A249" t="str">
            <v>W_Slack</v>
          </cell>
          <cell r="B249">
            <v>-0.24107819999999999</v>
          </cell>
          <cell r="C249">
            <v>0.21095849999999999</v>
          </cell>
          <cell r="E249">
            <v>0.28000000000000003</v>
          </cell>
        </row>
        <row r="250">
          <cell r="A250" t="str">
            <v>WComm_relPCPI_lag</v>
          </cell>
          <cell r="B250">
            <v>2.2539999999999999E-3</v>
          </cell>
          <cell r="C250">
            <v>1.7204299999999999E-2</v>
          </cell>
          <cell r="E250">
            <v>0.89800000000000002</v>
          </cell>
        </row>
        <row r="251">
          <cell r="A251" t="str">
            <v>GVC_PC_lag</v>
          </cell>
          <cell r="B251">
            <v>-4.6344400000000001E-2</v>
          </cell>
          <cell r="C251">
            <v>0.1632296</v>
          </cell>
          <cell r="E251">
            <v>0.78200000000000003</v>
          </cell>
        </row>
        <row r="252">
          <cell r="A252" t="str">
            <v>_cons</v>
          </cell>
          <cell r="B252">
            <v>3.0404529999999999</v>
          </cell>
          <cell r="C252">
            <v>0.44073420000000002</v>
          </cell>
          <cell r="E252">
            <v>0</v>
          </cell>
        </row>
        <row r="261">
          <cell r="A261" t="str">
            <v xml:space="preserve"> SPLINE MEASURE FOR SLACK - WAGES - PRE-CRISIS</v>
          </cell>
        </row>
        <row r="262">
          <cell r="A262" t="str">
            <v>R2_w</v>
          </cell>
        </row>
        <row r="263">
          <cell r="A263">
            <v>6.6500563303435789E-2</v>
          </cell>
          <cell r="B263">
            <v>878</v>
          </cell>
          <cell r="C263">
            <v>1.2767376291080266</v>
          </cell>
          <cell r="D263">
            <v>0.31081994391873424</v>
          </cell>
        </row>
        <row r="264">
          <cell r="C264" t="str">
            <v>Robust</v>
          </cell>
        </row>
        <row r="265">
          <cell r="A265" t="str">
            <v>Wage_qA</v>
          </cell>
          <cell r="B265" t="str">
            <v>Coef.</v>
          </cell>
          <cell r="C265" t="str">
            <v>Std. Err.</v>
          </cell>
          <cell r="D265" t="str">
            <v>t</v>
          </cell>
          <cell r="E265" t="str">
            <v>P&gt;|t|</v>
          </cell>
        </row>
        <row r="266">
          <cell r="A266" t="str">
            <v>InfExp</v>
          </cell>
          <cell r="B266">
            <v>1.9152499999999999E-2</v>
          </cell>
          <cell r="C266">
            <v>0.20444970000000001</v>
          </cell>
          <cell r="E266">
            <v>0.92600000000000005</v>
          </cell>
        </row>
        <row r="267">
          <cell r="A267" t="str">
            <v>PCPI_4lag</v>
          </cell>
          <cell r="B267">
            <v>0.23247789999999999</v>
          </cell>
          <cell r="C267">
            <v>4.8856299999999998E-2</v>
          </cell>
          <cell r="E267">
            <v>0</v>
          </cell>
        </row>
        <row r="268">
          <cell r="A268" t="str">
            <v>slack_1</v>
          </cell>
          <cell r="B268">
            <v>-0.30704310000000001</v>
          </cell>
          <cell r="C268">
            <v>0.16141910000000001</v>
          </cell>
          <cell r="E268">
            <v>7.1999999999999995E-2</v>
          </cell>
        </row>
        <row r="269">
          <cell r="A269" t="str">
            <v>W_Slack</v>
          </cell>
          <cell r="B269">
            <v>-0.2406007</v>
          </cell>
          <cell r="C269">
            <v>0.1817077</v>
          </cell>
          <cell r="E269">
            <v>0.20100000000000001</v>
          </cell>
        </row>
        <row r="270">
          <cell r="A270" t="str">
            <v>WComm_relPCPI_lag</v>
          </cell>
          <cell r="B270">
            <v>4.0626000000000004E-3</v>
          </cell>
          <cell r="C270">
            <v>1.3413700000000001E-2</v>
          </cell>
          <cell r="E270">
            <v>0.76500000000000001</v>
          </cell>
        </row>
        <row r="271">
          <cell r="A271" t="str">
            <v>GVC_PC_lag</v>
          </cell>
          <cell r="B271">
            <v>-0.12521570000000001</v>
          </cell>
          <cell r="C271">
            <v>0.10611</v>
          </cell>
          <cell r="E271">
            <v>0.253</v>
          </cell>
        </row>
        <row r="272">
          <cell r="A272" t="str">
            <v>spline_slack</v>
          </cell>
          <cell r="B272">
            <v>0.2430668</v>
          </cell>
          <cell r="C272">
            <v>0.32383260000000003</v>
          </cell>
          <cell r="E272">
            <v>0.46200000000000002</v>
          </cell>
        </row>
        <row r="273">
          <cell r="A273" t="str">
            <v>_cons</v>
          </cell>
          <cell r="B273">
            <v>3.356563</v>
          </cell>
          <cell r="C273">
            <v>0.48806830000000001</v>
          </cell>
          <cell r="E273">
            <v>0</v>
          </cell>
        </row>
        <row r="281">
          <cell r="A281" t="str">
            <v xml:space="preserve"> ADD SLACK SQUARED &amp; CUBED TO CAPTURE NONLINEARITIES - WAGES - PRE-CRISIS</v>
          </cell>
        </row>
        <row r="282">
          <cell r="A282" t="str">
            <v>R2_w</v>
          </cell>
        </row>
        <row r="283">
          <cell r="A283">
            <v>6.9414625840825805E-2</v>
          </cell>
          <cell r="B283">
            <v>878</v>
          </cell>
          <cell r="C283">
            <v>0.81954177400975625</v>
          </cell>
          <cell r="D283">
            <v>0.4990568456122445</v>
          </cell>
        </row>
        <row r="284">
          <cell r="C284" t="str">
            <v>Robust</v>
          </cell>
        </row>
        <row r="285">
          <cell r="A285" t="str">
            <v>Wage_qA</v>
          </cell>
          <cell r="B285" t="str">
            <v>Coef.</v>
          </cell>
          <cell r="C285" t="str">
            <v>Std. Err.</v>
          </cell>
          <cell r="D285" t="str">
            <v>t</v>
          </cell>
          <cell r="E285" t="str">
            <v>P&gt;|t|</v>
          </cell>
        </row>
        <row r="286">
          <cell r="A286" t="str">
            <v>InfExp</v>
          </cell>
          <cell r="B286">
            <v>-2.2153800000000001E-2</v>
          </cell>
          <cell r="C286">
            <v>0.2215319</v>
          </cell>
          <cell r="E286">
            <v>0.92100000000000004</v>
          </cell>
        </row>
        <row r="287">
          <cell r="A287" t="str">
            <v>PCPI_4lag</v>
          </cell>
          <cell r="B287">
            <v>0.2222278</v>
          </cell>
          <cell r="C287">
            <v>4.0318300000000001E-2</v>
          </cell>
          <cell r="E287">
            <v>0</v>
          </cell>
        </row>
        <row r="288">
          <cell r="A288" t="str">
            <v>slack_1</v>
          </cell>
          <cell r="B288">
            <v>9.3013999999999996E-3</v>
          </cell>
          <cell r="C288">
            <v>0.14286979999999999</v>
          </cell>
          <cell r="E288">
            <v>0.94899999999999995</v>
          </cell>
        </row>
        <row r="289">
          <cell r="A289" t="str">
            <v>W_Slack</v>
          </cell>
          <cell r="B289">
            <v>-0.19949210000000001</v>
          </cell>
          <cell r="C289">
            <v>0.17743</v>
          </cell>
          <cell r="E289">
            <v>0.27500000000000002</v>
          </cell>
        </row>
        <row r="290">
          <cell r="A290" t="str">
            <v>WComm_relPCPI_lag</v>
          </cell>
          <cell r="B290">
            <v>4.7603999999999997E-3</v>
          </cell>
          <cell r="C290">
            <v>1.34334E-2</v>
          </cell>
          <cell r="E290">
            <v>0.72699999999999998</v>
          </cell>
        </row>
        <row r="291">
          <cell r="A291" t="str">
            <v>GVC_PC_lag</v>
          </cell>
          <cell r="B291">
            <v>-0.114717</v>
          </cell>
          <cell r="C291">
            <v>0.10187690000000001</v>
          </cell>
          <cell r="E291">
            <v>0.27400000000000002</v>
          </cell>
        </row>
        <row r="292">
          <cell r="A292" t="str">
            <v>slack_sq</v>
          </cell>
          <cell r="B292">
            <v>-9.4220999999999992E-3</v>
          </cell>
          <cell r="C292">
            <v>5.5124600000000003E-2</v>
          </cell>
          <cell r="E292">
            <v>0.86599999999999999</v>
          </cell>
        </row>
        <row r="293">
          <cell r="A293" t="str">
            <v>slack_cu</v>
          </cell>
          <cell r="B293">
            <v>-3.7330200000000001E-2</v>
          </cell>
          <cell r="C293">
            <v>3.10607E-2</v>
          </cell>
          <cell r="E293">
            <v>0.24399999999999999</v>
          </cell>
        </row>
        <row r="294">
          <cell r="A294" t="str">
            <v>_cons</v>
          </cell>
          <cell r="B294">
            <v>3.4336099999999998</v>
          </cell>
          <cell r="C294">
            <v>0.50158210000000003</v>
          </cell>
          <cell r="E294">
            <v>0</v>
          </cell>
        </row>
        <row r="301">
          <cell r="A301" t="str">
            <v xml:space="preserve"> PIECEWISE QUADRATIC FOR SLACK - WAGES - PRE-CRISIS</v>
          </cell>
        </row>
        <row r="302">
          <cell r="A302" t="str">
            <v>R2_w</v>
          </cell>
        </row>
        <row r="303">
          <cell r="A303">
            <v>6.5061259361119839E-2</v>
          </cell>
          <cell r="B303">
            <v>878</v>
          </cell>
          <cell r="C303">
            <v>1.2647594439848826</v>
          </cell>
          <cell r="D303">
            <v>0.31471058487418602</v>
          </cell>
        </row>
        <row r="304">
          <cell r="C304" t="str">
            <v>Robust</v>
          </cell>
        </row>
        <row r="305">
          <cell r="A305" t="str">
            <v>Wage_qA</v>
          </cell>
          <cell r="B305" t="str">
            <v>Coef.</v>
          </cell>
          <cell r="C305" t="str">
            <v>Std. Err.</v>
          </cell>
          <cell r="D305" t="str">
            <v>t</v>
          </cell>
          <cell r="E305" t="str">
            <v>P&gt;|t|</v>
          </cell>
        </row>
        <row r="306">
          <cell r="A306" t="str">
            <v>InfExp</v>
          </cell>
          <cell r="B306">
            <v>3.2653099999999997E-2</v>
          </cell>
          <cell r="C306">
            <v>0.20241919999999999</v>
          </cell>
          <cell r="E306">
            <v>0.874</v>
          </cell>
        </row>
        <row r="307">
          <cell r="A307" t="str">
            <v>PCPI_4lag</v>
          </cell>
          <cell r="B307">
            <v>0.2364938</v>
          </cell>
          <cell r="C307">
            <v>5.47857E-2</v>
          </cell>
          <cell r="E307">
            <v>0</v>
          </cell>
        </row>
        <row r="308">
          <cell r="A308" t="str">
            <v>slack_1</v>
          </cell>
          <cell r="B308">
            <v>-0.23802699999999999</v>
          </cell>
          <cell r="C308">
            <v>0.1167603</v>
          </cell>
          <cell r="E308">
            <v>5.6000000000000001E-2</v>
          </cell>
        </row>
        <row r="309">
          <cell r="A309" t="str">
            <v>W_Slack</v>
          </cell>
          <cell r="B309">
            <v>-0.24170230000000001</v>
          </cell>
          <cell r="C309">
            <v>0.18802240000000001</v>
          </cell>
          <cell r="E309">
            <v>0.214</v>
          </cell>
        </row>
        <row r="310">
          <cell r="A310" t="str">
            <v>WComm_relPCPI_lag</v>
          </cell>
          <cell r="B310">
            <v>4.3149E-3</v>
          </cell>
          <cell r="C310">
            <v>1.3587699999999999E-2</v>
          </cell>
          <cell r="E310">
            <v>0.754</v>
          </cell>
        </row>
        <row r="311">
          <cell r="A311" t="str">
            <v>GVC_PC_lag</v>
          </cell>
          <cell r="B311">
            <v>-0.12743789999999999</v>
          </cell>
          <cell r="C311">
            <v>0.1077399</v>
          </cell>
          <cell r="E311">
            <v>0.251</v>
          </cell>
        </row>
        <row r="312">
          <cell r="A312" t="str">
            <v>slack_piecewise</v>
          </cell>
          <cell r="B312">
            <v>-4.8051400000000001E-2</v>
          </cell>
          <cell r="C312">
            <v>0.1161639</v>
          </cell>
          <cell r="E312">
            <v>0.68400000000000005</v>
          </cell>
        </row>
        <row r="313">
          <cell r="A313" t="str">
            <v>_cons</v>
          </cell>
          <cell r="B313">
            <v>3.1954009999999999</v>
          </cell>
          <cell r="C313">
            <v>0.43223</v>
          </cell>
          <cell r="E313">
            <v>0</v>
          </cell>
        </row>
        <row r="321">
          <cell r="A321" t="str">
            <v xml:space="preserve"> COMMODITIES &amp;OIL COMBINED - WAGES - PRE-CRISIS</v>
          </cell>
        </row>
        <row r="322">
          <cell r="A322" t="str">
            <v>R2_w</v>
          </cell>
        </row>
        <row r="323">
          <cell r="A323">
            <v>6.450431651578481E-2</v>
          </cell>
          <cell r="B323">
            <v>878</v>
          </cell>
          <cell r="C323">
            <v>1.2093186108831626</v>
          </cell>
          <cell r="D323">
            <v>0.33336999242506765</v>
          </cell>
        </row>
        <row r="324">
          <cell r="C324" t="str">
            <v>Robust</v>
          </cell>
        </row>
        <row r="325">
          <cell r="A325" t="str">
            <v>Wage_qA</v>
          </cell>
          <cell r="B325" t="str">
            <v>Coef.</v>
          </cell>
          <cell r="C325" t="str">
            <v>Std. Err.</v>
          </cell>
          <cell r="D325" t="str">
            <v>t</v>
          </cell>
          <cell r="E325" t="str">
            <v>P&gt;|t|</v>
          </cell>
        </row>
        <row r="326">
          <cell r="A326" t="str">
            <v>InfExp</v>
          </cell>
          <cell r="B326">
            <v>5.1890699999999998E-2</v>
          </cell>
          <cell r="C326">
            <v>0.20239099999999999</v>
          </cell>
          <cell r="E326">
            <v>0.8</v>
          </cell>
        </row>
        <row r="327">
          <cell r="A327" t="str">
            <v>PCPI_4lag</v>
          </cell>
          <cell r="B327">
            <v>0.23671200000000001</v>
          </cell>
          <cell r="C327">
            <v>5.7785099999999999E-2</v>
          </cell>
          <cell r="E327">
            <v>1E-3</v>
          </cell>
        </row>
        <row r="328">
          <cell r="A328" t="str">
            <v>slack_1</v>
          </cell>
          <cell r="B328">
            <v>-0.19714989999999999</v>
          </cell>
          <cell r="C328">
            <v>6.6448499999999994E-2</v>
          </cell>
          <cell r="E328">
            <v>8.0000000000000002E-3</v>
          </cell>
        </row>
        <row r="329">
          <cell r="A329" t="str">
            <v>W_Slack</v>
          </cell>
          <cell r="B329">
            <v>-0.2298385</v>
          </cell>
          <cell r="C329">
            <v>0.1781316</v>
          </cell>
          <cell r="E329">
            <v>0.21199999999999999</v>
          </cell>
        </row>
        <row r="330">
          <cell r="A330" t="str">
            <v>WComm_relPCPI_lag</v>
          </cell>
          <cell r="B330">
            <v>4.9179999999999996E-3</v>
          </cell>
          <cell r="C330">
            <v>1.30449E-2</v>
          </cell>
          <cell r="E330">
            <v>0.71</v>
          </cell>
        </row>
        <row r="331">
          <cell r="A331" t="str">
            <v>GVC_PC_lag</v>
          </cell>
          <cell r="B331">
            <v>-0.1257556</v>
          </cell>
          <cell r="C331">
            <v>0.1071266</v>
          </cell>
          <cell r="E331">
            <v>0.255</v>
          </cell>
        </row>
        <row r="332">
          <cell r="A332" t="str">
            <v>_cons</v>
          </cell>
          <cell r="B332">
            <v>3.0999089999999998</v>
          </cell>
          <cell r="C332">
            <v>0.4379847</v>
          </cell>
          <cell r="E332">
            <v>0</v>
          </cell>
        </row>
        <row r="341">
          <cell r="A341" t="str">
            <v>ADD RESTRICT INFLATION COEFFS =1 - WAGES - PRE-CRISIS</v>
          </cell>
        </row>
        <row r="342">
          <cell r="A342" t="str">
            <v>R2_w</v>
          </cell>
        </row>
        <row r="343">
          <cell r="A343">
            <v>2.0283414085912055E-3</v>
          </cell>
          <cell r="B343">
            <v>867</v>
          </cell>
          <cell r="C343">
            <v>3.3060330065336099</v>
          </cell>
          <cell r="D343">
            <v>4.2458355667844831E-2</v>
          </cell>
        </row>
        <row r="344">
          <cell r="C344" t="str">
            <v>Robust</v>
          </cell>
        </row>
        <row r="345">
          <cell r="A345" t="str">
            <v>ch_inf_Wages</v>
          </cell>
          <cell r="B345" t="str">
            <v>Coef.</v>
          </cell>
          <cell r="C345" t="str">
            <v>Std. Err.</v>
          </cell>
          <cell r="D345" t="str">
            <v>t</v>
          </cell>
          <cell r="E345" t="str">
            <v>P&gt;|t|</v>
          </cell>
        </row>
        <row r="346">
          <cell r="A346" t="str">
            <v>infexp_trans_PCPI</v>
          </cell>
          <cell r="B346">
            <v>7.0723300000000003E-2</v>
          </cell>
          <cell r="C346">
            <v>6.7139199999999996E-2</v>
          </cell>
          <cell r="E346">
            <v>0.30499999999999999</v>
          </cell>
        </row>
        <row r="347">
          <cell r="A347" t="str">
            <v>PCPI_4lag</v>
          </cell>
          <cell r="B347">
            <v>7.5447399999999998E-2</v>
          </cell>
          <cell r="C347">
            <v>6.6153400000000001E-2</v>
          </cell>
          <cell r="E347">
            <v>0.26800000000000002</v>
          </cell>
        </row>
        <row r="348">
          <cell r="A348" t="str">
            <v>slack_1</v>
          </cell>
          <cell r="B348">
            <v>4.7721E-2</v>
          </cell>
          <cell r="C348">
            <v>3.2514300000000003E-2</v>
          </cell>
          <cell r="E348">
            <v>0.159</v>
          </cell>
        </row>
        <row r="349">
          <cell r="A349" t="str">
            <v>W_Slack</v>
          </cell>
          <cell r="B349">
            <v>-0.10989649999999999</v>
          </cell>
          <cell r="C349">
            <v>4.7083600000000003E-2</v>
          </cell>
          <cell r="E349">
            <v>3.1E-2</v>
          </cell>
        </row>
        <row r="350">
          <cell r="A350" t="str">
            <v>WComm_relPCPI_lag</v>
          </cell>
          <cell r="B350">
            <v>8.8708999999999993E-3</v>
          </cell>
          <cell r="C350">
            <v>1.28947E-2</v>
          </cell>
          <cell r="E350">
            <v>0.5</v>
          </cell>
        </row>
        <row r="351">
          <cell r="A351" t="str">
            <v>GVC_PC_lag</v>
          </cell>
          <cell r="B351">
            <v>-1.6591399999999999E-2</v>
          </cell>
          <cell r="C351">
            <v>4.3220700000000001E-2</v>
          </cell>
          <cell r="E351">
            <v>0.70499999999999996</v>
          </cell>
        </row>
        <row r="352">
          <cell r="A352" t="str">
            <v>_cons</v>
          </cell>
          <cell r="B352">
            <v>-0.20392070000000001</v>
          </cell>
          <cell r="C352">
            <v>0.142319</v>
          </cell>
          <cell r="E352">
            <v>0.16800000000000001</v>
          </cell>
        </row>
        <row r="361">
          <cell r="A361" t="str">
            <v xml:space="preserve"> EXCLUDE INFLATION EXPECTATIONS- WAGES - PRE-CRISIS</v>
          </cell>
        </row>
        <row r="362">
          <cell r="A362" t="str">
            <v>R2_w</v>
          </cell>
        </row>
        <row r="363">
          <cell r="A363">
            <v>6.4430650136809042E-2</v>
          </cell>
          <cell r="B363">
            <v>878</v>
          </cell>
          <cell r="C363">
            <v>1.0323813739506984</v>
          </cell>
          <cell r="D363">
            <v>0.40063520608921416</v>
          </cell>
        </row>
        <row r="364">
          <cell r="C364" t="str">
            <v>Robust</v>
          </cell>
        </row>
        <row r="365">
          <cell r="A365" t="str">
            <v>Wage_qA</v>
          </cell>
          <cell r="B365" t="str">
            <v>Coef.</v>
          </cell>
          <cell r="C365" t="str">
            <v>Std. Err.</v>
          </cell>
          <cell r="D365" t="str">
            <v>t</v>
          </cell>
          <cell r="E365" t="str">
            <v>P&gt;|t|</v>
          </cell>
        </row>
        <row r="366">
          <cell r="A366" t="str">
            <v>PCPI_4lag</v>
          </cell>
          <cell r="B366">
            <v>0.2435456</v>
          </cell>
          <cell r="C366">
            <v>5.24115E-2</v>
          </cell>
          <cell r="E366">
            <v>0</v>
          </cell>
        </row>
        <row r="367">
          <cell r="A367" t="str">
            <v>slack_1</v>
          </cell>
          <cell r="B367">
            <v>-0.1957911</v>
          </cell>
          <cell r="C367">
            <v>6.7516099999999996E-2</v>
          </cell>
          <cell r="E367">
            <v>8.9999999999999993E-3</v>
          </cell>
        </row>
        <row r="368">
          <cell r="A368" t="str">
            <v>W_Slack</v>
          </cell>
          <cell r="B368">
            <v>-0.22777530000000001</v>
          </cell>
          <cell r="C368">
            <v>0.17837059999999999</v>
          </cell>
          <cell r="E368">
            <v>0.217</v>
          </cell>
        </row>
        <row r="369">
          <cell r="A369" t="str">
            <v>WComm_relPCPI_lag</v>
          </cell>
          <cell r="B369">
            <v>4.8587999999999999E-3</v>
          </cell>
          <cell r="C369">
            <v>1.3174399999999999E-2</v>
          </cell>
          <cell r="E369">
            <v>0.71599999999999997</v>
          </cell>
        </row>
        <row r="370">
          <cell r="A370" t="str">
            <v>GVC_PC_lag</v>
          </cell>
          <cell r="B370">
            <v>-0.12777579999999999</v>
          </cell>
          <cell r="C370">
            <v>0.10490530000000001</v>
          </cell>
          <cell r="E370">
            <v>0.23799999999999999</v>
          </cell>
        </row>
        <row r="371">
          <cell r="A371" t="str">
            <v>_cons</v>
          </cell>
          <cell r="B371">
            <v>3.1949580000000002</v>
          </cell>
          <cell r="C371">
            <v>0.25716850000000002</v>
          </cell>
          <cell r="E371">
            <v>0</v>
          </cell>
        </row>
        <row r="381">
          <cell r="A381" t="str">
            <v>OIL &amp; COMM RELATIVE TO 1Y (NOT 1Q) - WAGES - PRE-CRISIS</v>
          </cell>
        </row>
        <row r="382">
          <cell r="A382" t="str">
            <v>R2_w</v>
          </cell>
        </row>
        <row r="383">
          <cell r="A383">
            <v>6.436741229777887E-2</v>
          </cell>
          <cell r="B383">
            <v>878</v>
          </cell>
          <cell r="C383">
            <v>0.93785700516459058</v>
          </cell>
          <cell r="D383">
            <v>0.44183534478120967</v>
          </cell>
        </row>
        <row r="384">
          <cell r="C384" t="str">
            <v>Robust</v>
          </cell>
        </row>
        <row r="385">
          <cell r="A385" t="str">
            <v>Wage_qA</v>
          </cell>
          <cell r="B385" t="str">
            <v>Coef.</v>
          </cell>
          <cell r="C385" t="str">
            <v>Std. Err.</v>
          </cell>
          <cell r="D385" t="str">
            <v>t</v>
          </cell>
          <cell r="E385" t="str">
            <v>P&gt;|t|</v>
          </cell>
        </row>
        <row r="386">
          <cell r="A386" t="str">
            <v>InfExp</v>
          </cell>
          <cell r="B386">
            <v>5.0502600000000002E-2</v>
          </cell>
          <cell r="C386">
            <v>0.20274980000000001</v>
          </cell>
          <cell r="E386">
            <v>0.80600000000000005</v>
          </cell>
        </row>
        <row r="387">
          <cell r="A387" t="str">
            <v>PCPI_4lag</v>
          </cell>
          <cell r="B387">
            <v>0.23553089999999999</v>
          </cell>
          <cell r="C387">
            <v>5.6753199999999997E-2</v>
          </cell>
          <cell r="E387">
            <v>1E-3</v>
          </cell>
        </row>
        <row r="388">
          <cell r="A388" t="str">
            <v>slack_1</v>
          </cell>
          <cell r="B388">
            <v>-0.1970548</v>
          </cell>
          <cell r="C388">
            <v>6.6284099999999999E-2</v>
          </cell>
          <cell r="E388">
            <v>8.0000000000000002E-3</v>
          </cell>
        </row>
        <row r="389">
          <cell r="A389" t="str">
            <v>W_Slack</v>
          </cell>
          <cell r="B389">
            <v>-0.2285452</v>
          </cell>
          <cell r="C389">
            <v>0.18865380000000001</v>
          </cell>
          <cell r="E389">
            <v>0.24099999999999999</v>
          </cell>
        </row>
        <row r="390">
          <cell r="A390" t="str">
            <v>WComm_qoA</v>
          </cell>
          <cell r="B390">
            <v>8.6399999999999997E-4</v>
          </cell>
          <cell r="C390">
            <v>6.7000000000000002E-3</v>
          </cell>
          <cell r="E390">
            <v>0.89900000000000002</v>
          </cell>
        </row>
        <row r="391">
          <cell r="A391" t="str">
            <v>GVC_PC_lag</v>
          </cell>
          <cell r="B391">
            <v>-0.1222676</v>
          </cell>
          <cell r="C391">
            <v>0.1065227</v>
          </cell>
          <cell r="E391">
            <v>0.26500000000000001</v>
          </cell>
        </row>
        <row r="392">
          <cell r="A392" t="str">
            <v>_cons</v>
          </cell>
          <cell r="B392">
            <v>3.1119780000000001</v>
          </cell>
          <cell r="C392">
            <v>0.42347459999999998</v>
          </cell>
          <cell r="E392">
            <v>0</v>
          </cell>
        </row>
        <row r="401">
          <cell r="A401" t="str">
            <v>RANDOM EFFECTS- WAGES - PRE-CRISIS</v>
          </cell>
        </row>
        <row r="402">
          <cell r="A402" t="str">
            <v>R2_o</v>
          </cell>
        </row>
        <row r="403">
          <cell r="A403">
            <v>0.36539512594568524</v>
          </cell>
          <cell r="B403">
            <v>878</v>
          </cell>
          <cell r="C403">
            <v>9.4363392869984892</v>
          </cell>
          <cell r="D403">
            <v>2.4018336994379053E-2</v>
          </cell>
        </row>
        <row r="404">
          <cell r="C404" t="str">
            <v>Robust</v>
          </cell>
        </row>
        <row r="405">
          <cell r="A405" t="str">
            <v>Wage_qA</v>
          </cell>
          <cell r="B405" t="str">
            <v>Coef.</v>
          </cell>
          <cell r="C405" t="str">
            <v>Std. Err.</v>
          </cell>
          <cell r="D405" t="str">
            <v>z</v>
          </cell>
          <cell r="E405" t="str">
            <v>P&gt;|z|</v>
          </cell>
        </row>
        <row r="406">
          <cell r="A406" t="str">
            <v>InfExp</v>
          </cell>
          <cell r="B406">
            <v>0.52818359999999998</v>
          </cell>
          <cell r="C406">
            <v>0.1820399</v>
          </cell>
          <cell r="E406">
            <v>4.0000000000000001E-3</v>
          </cell>
        </row>
        <row r="407">
          <cell r="A407" t="str">
            <v>PCPI_4lag</v>
          </cell>
          <cell r="B407">
            <v>0.33044970000000001</v>
          </cell>
          <cell r="C407">
            <v>3.86583E-2</v>
          </cell>
          <cell r="E407">
            <v>0</v>
          </cell>
        </row>
        <row r="408">
          <cell r="A408" t="str">
            <v>slack_1</v>
          </cell>
          <cell r="B408">
            <v>-0.1352006</v>
          </cell>
          <cell r="C408">
            <v>5.5277699999999999E-2</v>
          </cell>
          <cell r="E408">
            <v>1.4E-2</v>
          </cell>
        </row>
        <row r="409">
          <cell r="A409" t="str">
            <v>W_Slack</v>
          </cell>
          <cell r="B409">
            <v>-0.2455</v>
          </cell>
          <cell r="C409">
            <v>0.18799589999999999</v>
          </cell>
          <cell r="E409">
            <v>0.192</v>
          </cell>
        </row>
        <row r="410">
          <cell r="A410" t="str">
            <v>WComm_relPCPI_lag</v>
          </cell>
          <cell r="B410">
            <v>8.4504000000000003E-3</v>
          </cell>
          <cell r="C410">
            <v>1.3446400000000001E-2</v>
          </cell>
          <cell r="E410">
            <v>0.53</v>
          </cell>
        </row>
        <row r="411">
          <cell r="A411" t="str">
            <v>GVC_PC_lag</v>
          </cell>
          <cell r="B411">
            <v>-6.0327499999999999E-2</v>
          </cell>
          <cell r="C411">
            <v>0.11631950000000001</v>
          </cell>
          <cell r="E411">
            <v>0.60399999999999998</v>
          </cell>
        </row>
        <row r="412">
          <cell r="A412" t="str">
            <v>_cons</v>
          </cell>
          <cell r="B412">
            <v>1.82321</v>
          </cell>
          <cell r="C412">
            <v>0.49598560000000003</v>
          </cell>
          <cell r="E412">
            <v>0</v>
          </cell>
        </row>
        <row r="421">
          <cell r="A421" t="str">
            <v xml:space="preserve"> RER LAGGED 4Q (NOT 8Q)- WAGES - PRE-CRISIS</v>
          </cell>
        </row>
        <row r="422">
          <cell r="A422" t="str">
            <v>R2_w</v>
          </cell>
        </row>
        <row r="423">
          <cell r="A423">
            <v>8.3452189951406686E-2</v>
          </cell>
          <cell r="B423">
            <v>831</v>
          </cell>
          <cell r="C423">
            <v>1.0713365782406654</v>
          </cell>
          <cell r="D423">
            <v>0.39952500973064003</v>
          </cell>
        </row>
        <row r="424">
          <cell r="C424" t="str">
            <v>Robust</v>
          </cell>
        </row>
        <row r="425">
          <cell r="A425" t="str">
            <v>Wage_qA</v>
          </cell>
          <cell r="B425" t="str">
            <v>Coef.</v>
          </cell>
          <cell r="C425" t="str">
            <v>Std. Err.</v>
          </cell>
          <cell r="D425" t="str">
            <v>t</v>
          </cell>
          <cell r="E425" t="str">
            <v>P&gt;|t|</v>
          </cell>
        </row>
        <row r="426">
          <cell r="A426" t="str">
            <v>InfExp</v>
          </cell>
          <cell r="B426">
            <v>0.19360579999999999</v>
          </cell>
          <cell r="C426">
            <v>0.12334829999999999</v>
          </cell>
          <cell r="E426">
            <v>0.13400000000000001</v>
          </cell>
        </row>
        <row r="427">
          <cell r="A427" t="str">
            <v>PCPI_4lag</v>
          </cell>
          <cell r="B427">
            <v>0.23466980000000001</v>
          </cell>
          <cell r="C427">
            <v>5.19499E-2</v>
          </cell>
          <cell r="E427">
            <v>0</v>
          </cell>
        </row>
        <row r="428">
          <cell r="A428" t="str">
            <v>slack_1</v>
          </cell>
          <cell r="B428">
            <v>-0.18557570000000001</v>
          </cell>
          <cell r="C428">
            <v>6.9822400000000007E-2</v>
          </cell>
          <cell r="E428">
            <v>1.6E-2</v>
          </cell>
        </row>
        <row r="429">
          <cell r="A429" t="str">
            <v>RER_qoA</v>
          </cell>
          <cell r="B429">
            <v>1.09125E-2</v>
          </cell>
          <cell r="C429">
            <v>1.8866399999999998E-2</v>
          </cell>
          <cell r="E429">
            <v>0.56999999999999995</v>
          </cell>
        </row>
        <row r="430">
          <cell r="A430" t="str">
            <v>W_Slack</v>
          </cell>
          <cell r="B430">
            <v>-0.32277470000000003</v>
          </cell>
          <cell r="C430">
            <v>0.1764009</v>
          </cell>
          <cell r="E430">
            <v>8.4000000000000005E-2</v>
          </cell>
        </row>
        <row r="431">
          <cell r="A431" t="str">
            <v>WComm_relPCPI_lag</v>
          </cell>
          <cell r="B431">
            <v>-2.0495999999999999E-3</v>
          </cell>
          <cell r="C431">
            <v>1.1708100000000001E-2</v>
          </cell>
          <cell r="E431">
            <v>0.86299999999999999</v>
          </cell>
        </row>
        <row r="432">
          <cell r="A432" t="str">
            <v>GVC_PC_lag</v>
          </cell>
          <cell r="B432">
            <v>-0.15500520000000001</v>
          </cell>
          <cell r="C432">
            <v>0.11417869999999999</v>
          </cell>
          <cell r="E432">
            <v>0.191</v>
          </cell>
        </row>
        <row r="433">
          <cell r="A433" t="str">
            <v>_cons</v>
          </cell>
          <cell r="B433">
            <v>2.6598899999999999</v>
          </cell>
          <cell r="C433">
            <v>0.2683856</v>
          </cell>
          <cell r="E433">
            <v>0</v>
          </cell>
        </row>
        <row r="441">
          <cell r="A441" t="str">
            <v>ONLY W SLACK FOR GLOBAL VARS  - WAGES - PRE-CRISIS</v>
          </cell>
        </row>
        <row r="442">
          <cell r="A442" t="str">
            <v>R2_w</v>
          </cell>
        </row>
        <row r="443">
          <cell r="A443">
            <v>6.2279510848932573E-2</v>
          </cell>
          <cell r="B443">
            <v>878</v>
          </cell>
          <cell r="C443">
            <v>0.96591206547316455</v>
          </cell>
          <cell r="D443">
            <v>0.33805209601618613</v>
          </cell>
        </row>
        <row r="444">
          <cell r="C444" t="str">
            <v>Robust</v>
          </cell>
        </row>
        <row r="445">
          <cell r="A445" t="str">
            <v>Wage_qA</v>
          </cell>
          <cell r="B445" t="str">
            <v>Coef.</v>
          </cell>
          <cell r="C445" t="str">
            <v>Std. Err.</v>
          </cell>
          <cell r="D445" t="str">
            <v>t</v>
          </cell>
          <cell r="E445" t="str">
            <v>P&gt;|t|</v>
          </cell>
        </row>
        <row r="446">
          <cell r="A446" t="str">
            <v>InfExp</v>
          </cell>
          <cell r="B446">
            <v>7.5355800000000001E-2</v>
          </cell>
          <cell r="C446">
            <v>0.20523949999999999</v>
          </cell>
          <cell r="E446">
            <v>0.71799999999999997</v>
          </cell>
        </row>
        <row r="447">
          <cell r="A447" t="str">
            <v>PCPI_4lag</v>
          </cell>
          <cell r="B447">
            <v>0.2405988</v>
          </cell>
          <cell r="C447">
            <v>6.5440200000000004E-2</v>
          </cell>
          <cell r="E447">
            <v>2E-3</v>
          </cell>
        </row>
        <row r="448">
          <cell r="A448" t="str">
            <v>slack_1</v>
          </cell>
          <cell r="B448">
            <v>-0.19248670000000001</v>
          </cell>
          <cell r="C448">
            <v>6.7391499999999993E-2</v>
          </cell>
          <cell r="E448">
            <v>0.01</v>
          </cell>
        </row>
        <row r="449">
          <cell r="A449" t="str">
            <v>W_Slack</v>
          </cell>
          <cell r="B449">
            <v>-0.1017841</v>
          </cell>
          <cell r="C449">
            <v>0.1035645</v>
          </cell>
          <cell r="E449">
            <v>0.33800000000000002</v>
          </cell>
        </row>
        <row r="450">
          <cell r="A450" t="str">
            <v>_cons</v>
          </cell>
          <cell r="B450">
            <v>3.1840839999999999</v>
          </cell>
          <cell r="C450">
            <v>0.45709709999999998</v>
          </cell>
          <cell r="E450">
            <v>0</v>
          </cell>
        </row>
      </sheetData>
      <sheetData sheetId="5">
        <row r="1">
          <cell r="A1" t="str">
            <v>BASE CASE - WAGES - POST-CRISIS</v>
          </cell>
        </row>
        <row r="2">
          <cell r="A2" t="str">
            <v>R2_w</v>
          </cell>
          <cell r="B2" t="str">
            <v>N</v>
          </cell>
          <cell r="C2" t="str">
            <v>Chi2-global vars</v>
          </cell>
          <cell r="D2" t="str">
            <v>Chi2-prob</v>
          </cell>
        </row>
        <row r="3">
          <cell r="A3">
            <v>5.9191354532021956E-2</v>
          </cell>
          <cell r="B3">
            <v>782</v>
          </cell>
          <cell r="C3">
            <v>1.1263353328637009</v>
          </cell>
          <cell r="D3">
            <v>0.36339563149803034</v>
          </cell>
        </row>
        <row r="4">
          <cell r="C4" t="str">
            <v>Robust</v>
          </cell>
        </row>
        <row r="5">
          <cell r="A5" t="str">
            <v>Wage_qA</v>
          </cell>
          <cell r="B5" t="str">
            <v>Coef.</v>
          </cell>
          <cell r="C5" t="str">
            <v>Std. Err.</v>
          </cell>
          <cell r="D5" t="str">
            <v>t</v>
          </cell>
          <cell r="E5" t="str">
            <v>P&gt;|t|</v>
          </cell>
        </row>
        <row r="6">
          <cell r="A6" t="str">
            <v>InfExp</v>
          </cell>
          <cell r="B6">
            <v>0.2345091</v>
          </cell>
          <cell r="C6">
            <v>0.63752759999999997</v>
          </cell>
          <cell r="E6">
            <v>0.71699999999999997</v>
          </cell>
        </row>
        <row r="7">
          <cell r="A7" t="str">
            <v>PCPI_4lag</v>
          </cell>
          <cell r="B7">
            <v>-2.6308600000000001E-2</v>
          </cell>
          <cell r="C7">
            <v>0.10364279999999999</v>
          </cell>
          <cell r="E7">
            <v>0.80200000000000005</v>
          </cell>
        </row>
        <row r="8">
          <cell r="A8" t="str">
            <v>slack_1</v>
          </cell>
          <cell r="B8">
            <v>-0.3060155</v>
          </cell>
          <cell r="C8">
            <v>9.2460100000000003E-2</v>
          </cell>
          <cell r="E8">
            <v>4.0000000000000001E-3</v>
          </cell>
        </row>
        <row r="9">
          <cell r="A9" t="str">
            <v>W_Slack</v>
          </cell>
          <cell r="B9">
            <v>-0.2331693</v>
          </cell>
          <cell r="C9">
            <v>0.16656760000000001</v>
          </cell>
          <cell r="E9">
            <v>0.17799999999999999</v>
          </cell>
        </row>
        <row r="10">
          <cell r="A10" t="str">
            <v>WComm_relPCPI_lag</v>
          </cell>
          <cell r="B10">
            <v>6.1069000000000002E-3</v>
          </cell>
          <cell r="C10">
            <v>8.1089999999999999E-3</v>
          </cell>
          <cell r="E10">
            <v>0.46100000000000002</v>
          </cell>
        </row>
        <row r="11">
          <cell r="A11" t="str">
            <v>GVC_PC_lag</v>
          </cell>
          <cell r="B11">
            <v>-6.5663399999999997E-2</v>
          </cell>
          <cell r="C11">
            <v>9.2618500000000006E-2</v>
          </cell>
          <cell r="E11">
            <v>0.48699999999999999</v>
          </cell>
        </row>
        <row r="12">
          <cell r="A12" t="str">
            <v>_cons</v>
          </cell>
          <cell r="B12">
            <v>3.0515089999999998</v>
          </cell>
          <cell r="C12">
            <v>1.3323719999999999</v>
          </cell>
          <cell r="E12">
            <v>3.4000000000000002E-2</v>
          </cell>
        </row>
        <row r="21">
          <cell r="A21" t="str">
            <v xml:space="preserve"> REPLACE SLACK WITH -UNGAP - WAGES - POST-CRISIS</v>
          </cell>
        </row>
        <row r="22">
          <cell r="A22" t="str">
            <v>R2_w</v>
          </cell>
        </row>
        <row r="23">
          <cell r="A23">
            <v>6.7435028302398781E-2</v>
          </cell>
          <cell r="B23">
            <v>782</v>
          </cell>
          <cell r="C23">
            <v>1.2670974241109674</v>
          </cell>
          <cell r="D23">
            <v>0.31394732502284739</v>
          </cell>
        </row>
        <row r="24">
          <cell r="C24" t="str">
            <v>Robust</v>
          </cell>
        </row>
        <row r="25">
          <cell r="A25" t="str">
            <v>Wage_qA</v>
          </cell>
          <cell r="B25" t="str">
            <v>Coef.</v>
          </cell>
          <cell r="C25" t="str">
            <v>Std. Err.</v>
          </cell>
          <cell r="D25" t="str">
            <v>t</v>
          </cell>
          <cell r="E25" t="str">
            <v>P&gt;|t|</v>
          </cell>
        </row>
        <row r="26">
          <cell r="A26" t="str">
            <v>InfExp</v>
          </cell>
          <cell r="B26">
            <v>-0.14841869999999999</v>
          </cell>
          <cell r="C26">
            <v>0.68648679999999995</v>
          </cell>
          <cell r="E26">
            <v>0.83099999999999996</v>
          </cell>
        </row>
        <row r="27">
          <cell r="A27" t="str">
            <v>PCPI_4lag</v>
          </cell>
          <cell r="B27">
            <v>4.9807299999999999E-2</v>
          </cell>
          <cell r="C27">
            <v>0.114286</v>
          </cell>
          <cell r="E27">
            <v>0.66800000000000004</v>
          </cell>
        </row>
        <row r="28">
          <cell r="A28" t="str">
            <v>negUnGap</v>
          </cell>
          <cell r="B28">
            <v>-0.29385739999999999</v>
          </cell>
          <cell r="C28">
            <v>5.4066500000000003E-2</v>
          </cell>
          <cell r="E28">
            <v>0</v>
          </cell>
        </row>
        <row r="29">
          <cell r="A29" t="str">
            <v>W_Slack</v>
          </cell>
          <cell r="B29">
            <v>-0.23325389999999999</v>
          </cell>
          <cell r="C29">
            <v>0.1600772</v>
          </cell>
          <cell r="E29">
            <v>0.161</v>
          </cell>
        </row>
        <row r="30">
          <cell r="A30" t="str">
            <v>WComm_relPCPI_lag</v>
          </cell>
          <cell r="B30">
            <v>6.6417999999999998E-3</v>
          </cell>
          <cell r="C30">
            <v>7.8858000000000001E-3</v>
          </cell>
          <cell r="E30">
            <v>0.41</v>
          </cell>
        </row>
        <row r="31">
          <cell r="A31" t="str">
            <v>GVC_PC_lag</v>
          </cell>
          <cell r="B31">
            <v>-4.9846399999999999E-2</v>
          </cell>
          <cell r="C31">
            <v>8.6847300000000002E-2</v>
          </cell>
          <cell r="E31">
            <v>0.57299999999999995</v>
          </cell>
        </row>
        <row r="32">
          <cell r="A32" t="str">
            <v>_cons</v>
          </cell>
          <cell r="B32">
            <v>3.5597979999999998</v>
          </cell>
          <cell r="C32">
            <v>1.4401839999999999</v>
          </cell>
          <cell r="E32">
            <v>2.3E-2</v>
          </cell>
        </row>
        <row r="41">
          <cell r="A41" t="str">
            <v xml:space="preserve"> REPLACE SLACK_1 WITH SLACK_2 - WAGES - POST-CRISIS</v>
          </cell>
        </row>
        <row r="42">
          <cell r="A42" t="str">
            <v>R2_w</v>
          </cell>
        </row>
        <row r="43">
          <cell r="A43">
            <v>7.4441506255281231E-2</v>
          </cell>
          <cell r="B43">
            <v>625</v>
          </cell>
          <cell r="C43">
            <v>0.33098028832851639</v>
          </cell>
          <cell r="D43">
            <v>0.80307275830405467</v>
          </cell>
        </row>
        <row r="44">
          <cell r="C44" t="str">
            <v>Robust</v>
          </cell>
        </row>
        <row r="45">
          <cell r="A45" t="str">
            <v>Wage_qA</v>
          </cell>
          <cell r="B45" t="str">
            <v>Coef.</v>
          </cell>
          <cell r="C45" t="str">
            <v>Std. Err.</v>
          </cell>
          <cell r="D45" t="str">
            <v>t</v>
          </cell>
          <cell r="E45" t="str">
            <v>P&gt;|t|</v>
          </cell>
        </row>
        <row r="46">
          <cell r="A46" t="str">
            <v>InfExp</v>
          </cell>
          <cell r="B46">
            <v>0.87422460000000002</v>
          </cell>
          <cell r="C46">
            <v>0.47058119999999998</v>
          </cell>
          <cell r="E46">
            <v>8.3000000000000004E-2</v>
          </cell>
        </row>
        <row r="47">
          <cell r="A47" t="str">
            <v>PCPI_4lag</v>
          </cell>
          <cell r="B47">
            <v>-3.6045899999999999E-2</v>
          </cell>
          <cell r="C47">
            <v>0.1495378</v>
          </cell>
          <cell r="E47">
            <v>0.81299999999999994</v>
          </cell>
        </row>
        <row r="48">
          <cell r="A48" t="str">
            <v>slack_2</v>
          </cell>
          <cell r="B48">
            <v>-0.48826520000000001</v>
          </cell>
          <cell r="C48">
            <v>0.1055984</v>
          </cell>
          <cell r="E48">
            <v>0</v>
          </cell>
        </row>
        <row r="49">
          <cell r="A49" t="str">
            <v>W_Slack</v>
          </cell>
          <cell r="B49">
            <v>5.8378100000000002E-2</v>
          </cell>
          <cell r="C49">
            <v>0.1366995</v>
          </cell>
          <cell r="E49">
            <v>0.67500000000000004</v>
          </cell>
        </row>
        <row r="50">
          <cell r="A50" t="str">
            <v>WComm_relPCPI_lag</v>
          </cell>
          <cell r="B50">
            <v>3.8754000000000002E-3</v>
          </cell>
          <cell r="C50">
            <v>7.9863E-3</v>
          </cell>
          <cell r="E50">
            <v>0.63500000000000001</v>
          </cell>
        </row>
        <row r="51">
          <cell r="A51" t="str">
            <v>GVC_PC_lag</v>
          </cell>
          <cell r="B51">
            <v>-5.8399399999999997E-2</v>
          </cell>
          <cell r="C51">
            <v>8.9350799999999994E-2</v>
          </cell>
          <cell r="E51">
            <v>0.52300000000000002</v>
          </cell>
        </row>
        <row r="52">
          <cell r="A52" t="str">
            <v>_cons</v>
          </cell>
          <cell r="B52">
            <v>1.046181</v>
          </cell>
          <cell r="C52">
            <v>0.82988689999999998</v>
          </cell>
          <cell r="E52">
            <v>0.22700000000000001</v>
          </cell>
        </row>
        <row r="61">
          <cell r="A61" t="str">
            <v xml:space="preserve"> REPLACE W_SLACK WITH W_Slack_IMF  - WAGES - POST-CRISIS</v>
          </cell>
        </row>
        <row r="62">
          <cell r="A62" t="str">
            <v>R2_w</v>
          </cell>
        </row>
        <row r="63">
          <cell r="A63">
            <v>5.9334848597099366E-2</v>
          </cell>
          <cell r="B63">
            <v>782</v>
          </cell>
          <cell r="C63">
            <v>1.1159647998439588</v>
          </cell>
          <cell r="D63">
            <v>0.36733252742814093</v>
          </cell>
        </row>
        <row r="64">
          <cell r="C64" t="str">
            <v>Robust</v>
          </cell>
        </row>
        <row r="65">
          <cell r="A65" t="str">
            <v>Wage_qA</v>
          </cell>
          <cell r="B65" t="str">
            <v>Coef.</v>
          </cell>
          <cell r="C65" t="str">
            <v>Std. Err.</v>
          </cell>
          <cell r="D65" t="str">
            <v>t</v>
          </cell>
          <cell r="E65" t="str">
            <v>P&gt;|t|</v>
          </cell>
        </row>
        <row r="66">
          <cell r="A66" t="str">
            <v>InfExp</v>
          </cell>
          <cell r="B66">
            <v>0.30537500000000001</v>
          </cell>
          <cell r="C66">
            <v>0.63683650000000003</v>
          </cell>
          <cell r="E66">
            <v>0.63700000000000001</v>
          </cell>
        </row>
        <row r="67">
          <cell r="A67" t="str">
            <v>PCPI_4lag</v>
          </cell>
          <cell r="B67">
            <v>-4.3917999999999999E-2</v>
          </cell>
          <cell r="C67">
            <v>0.10760550000000001</v>
          </cell>
          <cell r="E67">
            <v>0.68799999999999994</v>
          </cell>
        </row>
        <row r="68">
          <cell r="A68" t="str">
            <v>slack_1</v>
          </cell>
          <cell r="B68">
            <v>-0.28312159999999997</v>
          </cell>
          <cell r="C68">
            <v>0.1028198</v>
          </cell>
          <cell r="E68">
            <v>1.2999999999999999E-2</v>
          </cell>
        </row>
        <row r="69">
          <cell r="A69" t="str">
            <v>W_Slack_IMF</v>
          </cell>
          <cell r="B69">
            <v>-0.1965942</v>
          </cell>
          <cell r="C69">
            <v>0.1223949</v>
          </cell>
          <cell r="E69">
            <v>0.125</v>
          </cell>
        </row>
        <row r="70">
          <cell r="A70" t="str">
            <v>WComm_relPCPI_lag</v>
          </cell>
          <cell r="B70">
            <v>6.7943999999999999E-3</v>
          </cell>
          <cell r="C70">
            <v>7.5757999999999997E-3</v>
          </cell>
          <cell r="E70">
            <v>0.38100000000000001</v>
          </cell>
        </row>
        <row r="71">
          <cell r="A71" t="str">
            <v>GVC_PC_lag</v>
          </cell>
          <cell r="B71">
            <v>-0.1132961</v>
          </cell>
          <cell r="C71">
            <v>0.11550870000000001</v>
          </cell>
          <cell r="E71">
            <v>0.33900000000000002</v>
          </cell>
        </row>
        <row r="72">
          <cell r="A72" t="str">
            <v>_cons</v>
          </cell>
          <cell r="B72">
            <v>2.97254</v>
          </cell>
          <cell r="C72">
            <v>1.2819100000000001</v>
          </cell>
          <cell r="E72">
            <v>3.2000000000000001E-2</v>
          </cell>
        </row>
        <row r="81">
          <cell r="A81" t="str">
            <v xml:space="preserve"> REPLACE W_SLACK WITH W_Slack_OECD - WAGES - POST-CRISIS</v>
          </cell>
        </row>
        <row r="82">
          <cell r="A82" t="str">
            <v>R2_w</v>
          </cell>
        </row>
        <row r="83">
          <cell r="A83">
            <v>6.1230606168661494E-2</v>
          </cell>
          <cell r="B83">
            <v>782</v>
          </cell>
          <cell r="C83">
            <v>1.3345219316760655</v>
          </cell>
          <cell r="D83">
            <v>0.2927267638991104</v>
          </cell>
        </row>
        <row r="84">
          <cell r="C84" t="str">
            <v>Robust</v>
          </cell>
        </row>
        <row r="85">
          <cell r="A85" t="str">
            <v>Wage_qA</v>
          </cell>
          <cell r="B85" t="str">
            <v>Coef.</v>
          </cell>
          <cell r="C85" t="str">
            <v>Std. Err.</v>
          </cell>
          <cell r="D85" t="str">
            <v>t</v>
          </cell>
          <cell r="E85" t="str">
            <v>P&gt;|t|</v>
          </cell>
        </row>
        <row r="86">
          <cell r="A86" t="str">
            <v>InfExp</v>
          </cell>
          <cell r="B86">
            <v>0.34122259999999999</v>
          </cell>
          <cell r="C86">
            <v>0.64677759999999995</v>
          </cell>
          <cell r="E86">
            <v>0.60399999999999998</v>
          </cell>
        </row>
        <row r="87">
          <cell r="A87" t="str">
            <v>PCPI_4lag</v>
          </cell>
          <cell r="B87">
            <v>-5.8548900000000001E-2</v>
          </cell>
          <cell r="C87">
            <v>0.1102349</v>
          </cell>
          <cell r="E87">
            <v>0.60099999999999998</v>
          </cell>
        </row>
        <row r="88">
          <cell r="A88" t="str">
            <v>slack_1</v>
          </cell>
          <cell r="B88">
            <v>-0.26076100000000002</v>
          </cell>
          <cell r="C88">
            <v>0.1079571</v>
          </cell>
          <cell r="E88">
            <v>2.5999999999999999E-2</v>
          </cell>
        </row>
        <row r="89">
          <cell r="A89" t="str">
            <v>W_Slack_OECD</v>
          </cell>
          <cell r="B89">
            <v>-0.20194000000000001</v>
          </cell>
          <cell r="C89">
            <v>0.10867209999999999</v>
          </cell>
          <cell r="E89">
            <v>7.9000000000000001E-2</v>
          </cell>
        </row>
        <row r="90">
          <cell r="A90" t="str">
            <v>WComm_relPCPI_lag</v>
          </cell>
          <cell r="B90">
            <v>6.5691999999999999E-3</v>
          </cell>
          <cell r="C90">
            <v>7.4802999999999996E-3</v>
          </cell>
          <cell r="E90">
            <v>0.39100000000000001</v>
          </cell>
        </row>
        <row r="91">
          <cell r="A91" t="str">
            <v>GVC_PC_lag</v>
          </cell>
          <cell r="B91">
            <v>-0.1022908</v>
          </cell>
          <cell r="C91">
            <v>0.1118767</v>
          </cell>
          <cell r="E91">
            <v>0.372</v>
          </cell>
        </row>
        <row r="92">
          <cell r="A92" t="str">
            <v>_cons</v>
          </cell>
          <cell r="B92">
            <v>2.9731079999999999</v>
          </cell>
          <cell r="C92">
            <v>1.27955</v>
          </cell>
          <cell r="E92">
            <v>3.1E-2</v>
          </cell>
        </row>
        <row r="101">
          <cell r="A101" t="str">
            <v xml:space="preserve"> REPLACE GVC_1 WITH LN_GVC_INTERTR - WAGES - POST-CRISIS</v>
          </cell>
        </row>
        <row r="102">
          <cell r="A102" t="str">
            <v>R2_w</v>
          </cell>
        </row>
        <row r="103">
          <cell r="A103">
            <v>6.4815784799365339E-2</v>
          </cell>
          <cell r="B103">
            <v>782</v>
          </cell>
          <cell r="C103">
            <v>2.0253389160222368</v>
          </cell>
          <cell r="D103">
            <v>0.14445983487006084</v>
          </cell>
        </row>
        <row r="104">
          <cell r="C104" t="str">
            <v>Robust</v>
          </cell>
        </row>
        <row r="105">
          <cell r="A105" t="str">
            <v>Wage_qA</v>
          </cell>
          <cell r="B105" t="str">
            <v>Coef.</v>
          </cell>
          <cell r="C105" t="str">
            <v>Std. Err.</v>
          </cell>
          <cell r="D105" t="str">
            <v>t</v>
          </cell>
          <cell r="E105" t="str">
            <v>P&gt;|t|</v>
          </cell>
        </row>
        <row r="106">
          <cell r="A106" t="str">
            <v>InfExp</v>
          </cell>
          <cell r="B106">
            <v>0.3220384</v>
          </cell>
          <cell r="C106">
            <v>0.59910669999999999</v>
          </cell>
          <cell r="E106">
            <v>0.59699999999999998</v>
          </cell>
        </row>
        <row r="107">
          <cell r="A107" t="str">
            <v>PCPI_4lag</v>
          </cell>
          <cell r="B107">
            <v>-0.1071487</v>
          </cell>
          <cell r="C107">
            <v>0.1050382</v>
          </cell>
          <cell r="E107">
            <v>0.32</v>
          </cell>
        </row>
        <row r="108">
          <cell r="A108" t="str">
            <v>slack_1</v>
          </cell>
          <cell r="B108">
            <v>-0.31115690000000001</v>
          </cell>
          <cell r="C108">
            <v>8.6515499999999995E-2</v>
          </cell>
          <cell r="E108">
            <v>2E-3</v>
          </cell>
        </row>
        <row r="109">
          <cell r="A109" t="str">
            <v>W_Slack</v>
          </cell>
          <cell r="B109">
            <v>-0.1034564</v>
          </cell>
          <cell r="C109">
            <v>0.15002869999999999</v>
          </cell>
          <cell r="E109">
            <v>0.499</v>
          </cell>
        </row>
        <row r="110">
          <cell r="A110" t="str">
            <v>WComm_relPCPI_lag</v>
          </cell>
          <cell r="B110">
            <v>1.26956E-2</v>
          </cell>
          <cell r="C110">
            <v>8.0735000000000008E-3</v>
          </cell>
          <cell r="E110">
            <v>0.13200000000000001</v>
          </cell>
        </row>
        <row r="111">
          <cell r="A111" t="str">
            <v>GVC_InterTr_lag</v>
          </cell>
          <cell r="B111">
            <v>7.8283329999999998</v>
          </cell>
          <cell r="C111">
            <v>4.0066129999999998</v>
          </cell>
          <cell r="E111">
            <v>6.6000000000000003E-2</v>
          </cell>
        </row>
        <row r="112">
          <cell r="A112" t="str">
            <v>_cons</v>
          </cell>
          <cell r="B112">
            <v>-12.744619999999999</v>
          </cell>
          <cell r="C112">
            <v>8.2787559999999996</v>
          </cell>
          <cell r="E112">
            <v>0.14000000000000001</v>
          </cell>
        </row>
        <row r="121">
          <cell r="A121" t="str">
            <v>REPLACE GVC_1 WITH GR IN CHINA EXPORTS - WAGES - POST-CRISIS</v>
          </cell>
        </row>
        <row r="122">
          <cell r="A122" t="str">
            <v>R2_w</v>
          </cell>
        </row>
        <row r="123">
          <cell r="A123">
            <v>7.3822846780544515E-2</v>
          </cell>
          <cell r="B123">
            <v>720</v>
          </cell>
          <cell r="C123">
            <v>2.720853054748114</v>
          </cell>
          <cell r="D123">
            <v>9.1392338542395576E-2</v>
          </cell>
        </row>
        <row r="124">
          <cell r="C124" t="str">
            <v>Robust</v>
          </cell>
        </row>
        <row r="125">
          <cell r="A125" t="str">
            <v>Wage_qA</v>
          </cell>
          <cell r="B125" t="str">
            <v>Coef.</v>
          </cell>
          <cell r="C125" t="str">
            <v>Std. Err.</v>
          </cell>
          <cell r="D125" t="str">
            <v>t</v>
          </cell>
          <cell r="E125" t="str">
            <v>P&gt;|t|</v>
          </cell>
        </row>
        <row r="126">
          <cell r="A126" t="str">
            <v>InfExp</v>
          </cell>
          <cell r="B126">
            <v>0.2780417</v>
          </cell>
          <cell r="C126">
            <v>0.65076089999999998</v>
          </cell>
          <cell r="E126">
            <v>0.67400000000000004</v>
          </cell>
        </row>
        <row r="127">
          <cell r="A127" t="str">
            <v>PCPI_4lag</v>
          </cell>
          <cell r="B127">
            <v>-0.13879839999999999</v>
          </cell>
          <cell r="C127">
            <v>0.12676950000000001</v>
          </cell>
          <cell r="E127">
            <v>0.28699999999999998</v>
          </cell>
        </row>
        <row r="128">
          <cell r="A128" t="str">
            <v>slack_1</v>
          </cell>
          <cell r="B128">
            <v>-0.20652139999999999</v>
          </cell>
          <cell r="C128">
            <v>9.2638399999999996E-2</v>
          </cell>
          <cell r="E128">
            <v>3.7999999999999999E-2</v>
          </cell>
        </row>
        <row r="129">
          <cell r="A129" t="str">
            <v>W_Slack</v>
          </cell>
          <cell r="B129">
            <v>-0.36784430000000001</v>
          </cell>
          <cell r="C129">
            <v>0.1639853</v>
          </cell>
          <cell r="E129">
            <v>3.6999999999999998E-2</v>
          </cell>
        </row>
        <row r="130">
          <cell r="A130" t="str">
            <v>WComm_relPCPI_lag</v>
          </cell>
          <cell r="B130">
            <v>2.58E-5</v>
          </cell>
          <cell r="C130">
            <v>7.2709999999999997E-3</v>
          </cell>
          <cell r="E130">
            <v>0.997</v>
          </cell>
        </row>
        <row r="131">
          <cell r="A131" t="str">
            <v>ExpChina4Q</v>
          </cell>
          <cell r="B131">
            <v>-1.65E-13</v>
          </cell>
          <cell r="C131">
            <v>5.8500000000000003E-14</v>
          </cell>
          <cell r="E131">
            <v>1.0999999999999999E-2</v>
          </cell>
        </row>
        <row r="132">
          <cell r="A132" t="str">
            <v>_cons</v>
          </cell>
          <cell r="B132">
            <v>5.2321289999999996</v>
          </cell>
          <cell r="C132">
            <v>1.4897860000000001</v>
          </cell>
          <cell r="E132">
            <v>2E-3</v>
          </cell>
        </row>
        <row r="141">
          <cell r="A141" t="str">
            <v>INTERACT DOMESTIC SLACK WITH TRADE OPENNESS - WAGES - POST-CRISIS</v>
          </cell>
        </row>
        <row r="142">
          <cell r="A142" t="str">
            <v>R2_w</v>
          </cell>
        </row>
        <row r="143">
          <cell r="A143">
            <v>4.3010290582418786E-2</v>
          </cell>
          <cell r="B143">
            <v>541</v>
          </cell>
          <cell r="C143">
            <v>1.4986365551587841</v>
          </cell>
          <cell r="D143">
            <v>0.2613023046922443</v>
          </cell>
        </row>
        <row r="144">
          <cell r="C144" t="str">
            <v>Robust</v>
          </cell>
        </row>
        <row r="145">
          <cell r="A145" t="str">
            <v>Wage_qA</v>
          </cell>
          <cell r="B145" t="str">
            <v>Coef.</v>
          </cell>
          <cell r="C145" t="str">
            <v>Std. Err.</v>
          </cell>
          <cell r="D145" t="str">
            <v>t</v>
          </cell>
          <cell r="E145" t="str">
            <v>P&gt;|t|</v>
          </cell>
        </row>
        <row r="146">
          <cell r="A146" t="str">
            <v>InfExp</v>
          </cell>
          <cell r="B146">
            <v>0.99405650000000001</v>
          </cell>
          <cell r="C146">
            <v>0.61763420000000002</v>
          </cell>
          <cell r="E146">
            <v>0.13200000000000001</v>
          </cell>
        </row>
        <row r="147">
          <cell r="A147" t="str">
            <v>PCPI_4lag</v>
          </cell>
          <cell r="B147">
            <v>3.0452900000000001E-2</v>
          </cell>
          <cell r="C147">
            <v>0.1745681</v>
          </cell>
          <cell r="E147">
            <v>0.86399999999999999</v>
          </cell>
        </row>
        <row r="148">
          <cell r="A148" t="str">
            <v>slack_Tradesh</v>
          </cell>
          <cell r="B148">
            <v>-0.1824769</v>
          </cell>
          <cell r="C148">
            <v>8.7289599999999995E-2</v>
          </cell>
          <cell r="E148">
            <v>5.7000000000000002E-2</v>
          </cell>
        </row>
        <row r="149">
          <cell r="A149" t="str">
            <v>ProdTr_lag</v>
          </cell>
          <cell r="B149">
            <v>-1.01071</v>
          </cell>
          <cell r="C149">
            <v>0.45025009999999999</v>
          </cell>
          <cell r="E149">
            <v>4.2999999999999997E-2</v>
          </cell>
        </row>
        <row r="150">
          <cell r="A150" t="str">
            <v>W_Slack</v>
          </cell>
          <cell r="B150">
            <v>-0.1141409</v>
          </cell>
          <cell r="C150">
            <v>0.15214169999999999</v>
          </cell>
          <cell r="E150">
            <v>0.46600000000000003</v>
          </cell>
        </row>
        <row r="151">
          <cell r="A151" t="str">
            <v>WComm_relPCPI_lag</v>
          </cell>
          <cell r="B151">
            <v>1.32692E-2</v>
          </cell>
          <cell r="C151">
            <v>9.6419999999999995E-3</v>
          </cell>
          <cell r="E151">
            <v>0.192</v>
          </cell>
        </row>
        <row r="152">
          <cell r="A152" t="str">
            <v>GVC_PC_lag</v>
          </cell>
          <cell r="B152">
            <v>-6.0947599999999998E-2</v>
          </cell>
          <cell r="C152">
            <v>0.1166184</v>
          </cell>
          <cell r="E152">
            <v>0.61</v>
          </cell>
        </row>
        <row r="153">
          <cell r="A153" t="str">
            <v>_cons</v>
          </cell>
          <cell r="B153">
            <v>1.055806</v>
          </cell>
          <cell r="C153">
            <v>1.047625</v>
          </cell>
          <cell r="E153">
            <v>0.33200000000000002</v>
          </cell>
        </row>
        <row r="161">
          <cell r="A161" t="str">
            <v xml:space="preserve"> INTERACT DOMESTIC SLACK WITH GVC MEASURE- WAGES - POST-CRISIS</v>
          </cell>
        </row>
        <row r="162">
          <cell r="A162" t="str">
            <v>R2_w</v>
          </cell>
        </row>
        <row r="163">
          <cell r="A163">
            <v>4.7817723997786166E-2</v>
          </cell>
          <cell r="B163">
            <v>782</v>
          </cell>
          <cell r="C163">
            <v>2.0453482022375904</v>
          </cell>
          <cell r="D163">
            <v>0.14159271022421027</v>
          </cell>
        </row>
        <row r="164">
          <cell r="C164" t="str">
            <v>Robust</v>
          </cell>
        </row>
        <row r="165">
          <cell r="A165" t="str">
            <v>Wage_qA</v>
          </cell>
          <cell r="B165" t="str">
            <v>Coef.</v>
          </cell>
          <cell r="C165" t="str">
            <v>Std. Err.</v>
          </cell>
          <cell r="D165" t="str">
            <v>t</v>
          </cell>
          <cell r="E165" t="str">
            <v>P&gt;|t|</v>
          </cell>
        </row>
        <row r="166">
          <cell r="A166" t="str">
            <v>InfExp</v>
          </cell>
          <cell r="B166">
            <v>0.3893566</v>
          </cell>
          <cell r="C166">
            <v>0.68887580000000004</v>
          </cell>
          <cell r="E166">
            <v>0.57899999999999996</v>
          </cell>
        </row>
        <row r="167">
          <cell r="A167" t="str">
            <v>PCPI_4lag</v>
          </cell>
          <cell r="B167">
            <v>-1.5308499999999999E-2</v>
          </cell>
          <cell r="C167">
            <v>0.12498910000000001</v>
          </cell>
          <cell r="E167">
            <v>0.90400000000000003</v>
          </cell>
        </row>
        <row r="168">
          <cell r="A168" t="str">
            <v>slack_GVC</v>
          </cell>
          <cell r="B168">
            <v>-0.14947379999999999</v>
          </cell>
          <cell r="C168">
            <v>5.4073900000000001E-2</v>
          </cell>
          <cell r="E168">
            <v>1.2E-2</v>
          </cell>
        </row>
        <row r="169">
          <cell r="A169" t="str">
            <v>W_Slack</v>
          </cell>
          <cell r="B169">
            <v>-0.30307899999999999</v>
          </cell>
          <cell r="C169">
            <v>0.16820930000000001</v>
          </cell>
          <cell r="E169">
            <v>8.6999999999999994E-2</v>
          </cell>
        </row>
        <row r="170">
          <cell r="A170" t="str">
            <v>WComm_relPCPI_lag</v>
          </cell>
          <cell r="B170">
            <v>6.4825000000000004E-3</v>
          </cell>
          <cell r="C170">
            <v>8.5556999999999994E-3</v>
          </cell>
          <cell r="E170">
            <v>0.45800000000000002</v>
          </cell>
        </row>
        <row r="171">
          <cell r="A171" t="str">
            <v>GVC_PC_lag</v>
          </cell>
          <cell r="B171">
            <v>0.10749209999999999</v>
          </cell>
          <cell r="C171">
            <v>0.1808999</v>
          </cell>
          <cell r="E171">
            <v>0.55900000000000005</v>
          </cell>
        </row>
        <row r="172">
          <cell r="A172" t="str">
            <v>_cons</v>
          </cell>
          <cell r="B172">
            <v>2.4302160000000002</v>
          </cell>
          <cell r="C172">
            <v>1.442313</v>
          </cell>
          <cell r="E172">
            <v>0.108</v>
          </cell>
        </row>
        <row r="181">
          <cell r="A181" t="str">
            <v xml:space="preserve"> EXCLUDE 2008 FROM LAST DECADE  - WAGES - POST-CRISIS</v>
          </cell>
        </row>
        <row r="182">
          <cell r="A182" t="str">
            <v>R2_w</v>
          </cell>
        </row>
        <row r="183">
          <cell r="A183">
            <v>2.1479289696489268E-2</v>
          </cell>
          <cell r="B183">
            <v>702</v>
          </cell>
          <cell r="C183">
            <v>3.4760654410145191E-2</v>
          </cell>
          <cell r="D183">
            <v>0.99102467833362584</v>
          </cell>
        </row>
        <row r="184">
          <cell r="C184" t="str">
            <v>Robust</v>
          </cell>
        </row>
        <row r="185">
          <cell r="A185" t="str">
            <v>Wage_qA</v>
          </cell>
          <cell r="B185" t="str">
            <v>Coef.</v>
          </cell>
          <cell r="C185" t="str">
            <v>Std. Err.</v>
          </cell>
          <cell r="D185" t="str">
            <v>t</v>
          </cell>
          <cell r="E185" t="str">
            <v>P&gt;|t|</v>
          </cell>
        </row>
        <row r="186">
          <cell r="A186" t="str">
            <v>InfExp</v>
          </cell>
          <cell r="B186">
            <v>7.6785900000000004E-2</v>
          </cell>
          <cell r="C186">
            <v>0.52574100000000001</v>
          </cell>
          <cell r="E186">
            <v>0.88500000000000001</v>
          </cell>
        </row>
        <row r="187">
          <cell r="A187" t="str">
            <v>PCPI_4lag</v>
          </cell>
          <cell r="B187">
            <v>-7.3692400000000005E-2</v>
          </cell>
          <cell r="C187">
            <v>0.1039129</v>
          </cell>
          <cell r="E187">
            <v>0.48699999999999999</v>
          </cell>
        </row>
        <row r="188">
          <cell r="A188" t="str">
            <v>slack_1</v>
          </cell>
          <cell r="B188">
            <v>-0.27843370000000001</v>
          </cell>
          <cell r="C188">
            <v>9.9084500000000006E-2</v>
          </cell>
          <cell r="E188">
            <v>1.0999999999999999E-2</v>
          </cell>
        </row>
        <row r="189">
          <cell r="A189" t="str">
            <v>W_Slack</v>
          </cell>
          <cell r="B189">
            <v>1.98529E-2</v>
          </cell>
          <cell r="C189">
            <v>0.17398459999999999</v>
          </cell>
          <cell r="E189">
            <v>0.91</v>
          </cell>
        </row>
        <row r="190">
          <cell r="A190" t="str">
            <v>WComm_relPCPI_lag</v>
          </cell>
          <cell r="B190">
            <v>8.7149999999999999E-4</v>
          </cell>
          <cell r="C190">
            <v>8.6911000000000002E-3</v>
          </cell>
          <cell r="E190">
            <v>0.92100000000000004</v>
          </cell>
        </row>
        <row r="191">
          <cell r="A191" t="str">
            <v>GVC_PC_lag</v>
          </cell>
          <cell r="B191">
            <v>-1.7177700000000001E-2</v>
          </cell>
          <cell r="C191">
            <v>8.5323099999999999E-2</v>
          </cell>
          <cell r="E191">
            <v>0.84299999999999997</v>
          </cell>
        </row>
        <row r="192">
          <cell r="A192" t="str">
            <v>_cons</v>
          </cell>
          <cell r="B192">
            <v>3.0116290000000001</v>
          </cell>
          <cell r="C192">
            <v>1.181621</v>
          </cell>
          <cell r="E192">
            <v>0.02</v>
          </cell>
        </row>
        <row r="201">
          <cell r="A201" t="str">
            <v xml:space="preserve"> EXCLUDE 2008&amp; 2009 FROM LAST DECADE - WAGES - POST-CRISIS</v>
          </cell>
        </row>
        <row r="202">
          <cell r="A202" t="str">
            <v>R2_w</v>
          </cell>
        </row>
        <row r="203">
          <cell r="A203">
            <v>2.1893859346172162E-2</v>
          </cell>
          <cell r="B203">
            <v>622</v>
          </cell>
          <cell r="C203">
            <v>0.41203436897187457</v>
          </cell>
          <cell r="D203">
            <v>0.74624111704301288</v>
          </cell>
        </row>
        <row r="204">
          <cell r="C204" t="str">
            <v>Robust</v>
          </cell>
        </row>
        <row r="205">
          <cell r="A205" t="str">
            <v>Wage_qA</v>
          </cell>
          <cell r="B205" t="str">
            <v>Coef.</v>
          </cell>
          <cell r="C205" t="str">
            <v>Std. Err.</v>
          </cell>
          <cell r="D205" t="str">
            <v>t</v>
          </cell>
          <cell r="E205" t="str">
            <v>P&gt;|t|</v>
          </cell>
        </row>
        <row r="206">
          <cell r="A206" t="str">
            <v>InfExp</v>
          </cell>
          <cell r="B206">
            <v>-0.19945560000000001</v>
          </cell>
          <cell r="C206">
            <v>0.49319059999999998</v>
          </cell>
          <cell r="E206">
            <v>0.69</v>
          </cell>
        </row>
        <row r="207">
          <cell r="A207" t="str">
            <v>PCPI_4lag</v>
          </cell>
          <cell r="B207">
            <v>5.28321E-2</v>
          </cell>
          <cell r="C207">
            <v>6.7802000000000001E-2</v>
          </cell>
          <cell r="E207">
            <v>0.44500000000000001</v>
          </cell>
        </row>
        <row r="208">
          <cell r="A208" t="str">
            <v>slack_1</v>
          </cell>
          <cell r="B208">
            <v>-0.27034409999999998</v>
          </cell>
          <cell r="C208">
            <v>8.4109400000000001E-2</v>
          </cell>
          <cell r="E208">
            <v>5.0000000000000001E-3</v>
          </cell>
        </row>
        <row r="209">
          <cell r="A209" t="str">
            <v>W_Slack</v>
          </cell>
          <cell r="B209">
            <v>-5.9007200000000003E-2</v>
          </cell>
          <cell r="C209">
            <v>0.21994620000000001</v>
          </cell>
          <cell r="E209">
            <v>0.79100000000000004</v>
          </cell>
        </row>
        <row r="210">
          <cell r="A210" t="str">
            <v>WComm_relPCPI_lag</v>
          </cell>
          <cell r="B210">
            <v>9.0396999999999995E-3</v>
          </cell>
          <cell r="C210">
            <v>1.1765100000000001E-2</v>
          </cell>
          <cell r="E210">
            <v>0.45200000000000001</v>
          </cell>
        </row>
        <row r="211">
          <cell r="A211" t="str">
            <v>GVC_PC_lag</v>
          </cell>
          <cell r="B211">
            <v>-4.83233E-2</v>
          </cell>
          <cell r="C211">
            <v>9.5328399999999994E-2</v>
          </cell>
          <cell r="E211">
            <v>0.61799999999999999</v>
          </cell>
        </row>
        <row r="212">
          <cell r="A212" t="str">
            <v>_cons</v>
          </cell>
          <cell r="B212">
            <v>3.4935719999999999</v>
          </cell>
          <cell r="C212">
            <v>1.1246700000000001</v>
          </cell>
          <cell r="E212">
            <v>6.0000000000000001E-3</v>
          </cell>
        </row>
        <row r="221">
          <cell r="A221" t="str">
            <v xml:space="preserve"> JUST AES - WAGES - POST-CRISIS</v>
          </cell>
        </row>
        <row r="222">
          <cell r="A222" t="str">
            <v>R2_w</v>
          </cell>
        </row>
        <row r="223">
          <cell r="A223">
            <v>5.0970708919241714E-2</v>
          </cell>
          <cell r="B223">
            <v>703</v>
          </cell>
          <cell r="C223">
            <v>0.7638997548605434</v>
          </cell>
          <cell r="D223">
            <v>0.52980314526906369</v>
          </cell>
        </row>
        <row r="224">
          <cell r="C224" t="str">
            <v>Robust</v>
          </cell>
        </row>
        <row r="225">
          <cell r="A225" t="str">
            <v>Wage_qA</v>
          </cell>
          <cell r="B225" t="str">
            <v>Coef.</v>
          </cell>
          <cell r="C225" t="str">
            <v>Std. Err.</v>
          </cell>
          <cell r="D225" t="str">
            <v>t</v>
          </cell>
          <cell r="E225" t="str">
            <v>P&gt;|t|</v>
          </cell>
        </row>
        <row r="226">
          <cell r="A226" t="str">
            <v>InfExp</v>
          </cell>
          <cell r="B226">
            <v>0.23776710000000001</v>
          </cell>
          <cell r="C226">
            <v>0.63882559999999999</v>
          </cell>
          <cell r="E226">
            <v>0.71399999999999997</v>
          </cell>
        </row>
        <row r="227">
          <cell r="A227" t="str">
            <v>PCPI_4lag</v>
          </cell>
          <cell r="B227">
            <v>-3.6269999999999998E-4</v>
          </cell>
          <cell r="C227">
            <v>0.1434272</v>
          </cell>
          <cell r="E227">
            <v>0.998</v>
          </cell>
        </row>
        <row r="228">
          <cell r="A228" t="str">
            <v>slack_1</v>
          </cell>
          <cell r="B228">
            <v>-0.30424499999999999</v>
          </cell>
          <cell r="C228">
            <v>9.5904699999999996E-2</v>
          </cell>
          <cell r="E228">
            <v>6.0000000000000001E-3</v>
          </cell>
        </row>
        <row r="229">
          <cell r="A229" t="str">
            <v>W_Slack</v>
          </cell>
          <cell r="B229">
            <v>-0.14742089999999999</v>
          </cell>
          <cell r="C229">
            <v>0.1412484</v>
          </cell>
          <cell r="E229">
            <v>0.311</v>
          </cell>
        </row>
        <row r="230">
          <cell r="A230" t="str">
            <v>WComm_relPCPI_lag</v>
          </cell>
          <cell r="B230">
            <v>3.2682000000000002E-3</v>
          </cell>
          <cell r="C230">
            <v>8.1174999999999997E-3</v>
          </cell>
          <cell r="E230">
            <v>0.69199999999999995</v>
          </cell>
        </row>
        <row r="231">
          <cell r="A231" t="str">
            <v>GVC_PC_lag</v>
          </cell>
          <cell r="B231">
            <v>-4.4915900000000002E-2</v>
          </cell>
          <cell r="C231">
            <v>7.9213000000000006E-2</v>
          </cell>
          <cell r="E231">
            <v>0.57799999999999996</v>
          </cell>
        </row>
        <row r="232">
          <cell r="A232" t="str">
            <v>_cons</v>
          </cell>
          <cell r="B232">
            <v>2.6662149999999998</v>
          </cell>
          <cell r="C232">
            <v>1.2774890000000001</v>
          </cell>
          <cell r="E232">
            <v>5.1999999999999998E-2</v>
          </cell>
        </row>
        <row r="241">
          <cell r="A241" t="str">
            <v>JUST EURO AREA- - WAGES - POST-CRISIS</v>
          </cell>
        </row>
        <row r="242">
          <cell r="A242" t="str">
            <v>R2_w</v>
          </cell>
        </row>
        <row r="243">
          <cell r="A243">
            <v>0.11180090822920186</v>
          </cell>
          <cell r="B243">
            <v>429</v>
          </cell>
          <cell r="C243">
            <v>1.1541095295192552</v>
          </cell>
          <cell r="D243">
            <v>0.37464703370026381</v>
          </cell>
        </row>
        <row r="244">
          <cell r="C244" t="str">
            <v>Robust</v>
          </cell>
        </row>
        <row r="245">
          <cell r="A245" t="str">
            <v>Wage_qA</v>
          </cell>
          <cell r="B245" t="str">
            <v>Coef.</v>
          </cell>
          <cell r="C245" t="str">
            <v>Std. Err.</v>
          </cell>
          <cell r="D245" t="str">
            <v>t</v>
          </cell>
          <cell r="E245" t="str">
            <v>P&gt;|t|</v>
          </cell>
        </row>
        <row r="246">
          <cell r="A246" t="str">
            <v>InfExp</v>
          </cell>
          <cell r="B246">
            <v>-0.78016839999999998</v>
          </cell>
          <cell r="C246">
            <v>0.47673120000000002</v>
          </cell>
          <cell r="E246">
            <v>0.13300000000000001</v>
          </cell>
        </row>
        <row r="247">
          <cell r="A247" t="str">
            <v>PCPI_4lag</v>
          </cell>
          <cell r="B247">
            <v>0.241481</v>
          </cell>
          <cell r="C247">
            <v>0.14479739999999999</v>
          </cell>
          <cell r="E247">
            <v>0.126</v>
          </cell>
        </row>
        <row r="248">
          <cell r="A248" t="str">
            <v>slack_1</v>
          </cell>
          <cell r="B248">
            <v>-0.42572149999999997</v>
          </cell>
          <cell r="C248">
            <v>0.1092224</v>
          </cell>
          <cell r="E248">
            <v>3.0000000000000001E-3</v>
          </cell>
        </row>
        <row r="249">
          <cell r="A249" t="str">
            <v>W_Slack</v>
          </cell>
          <cell r="B249">
            <v>-0.23250190000000001</v>
          </cell>
          <cell r="C249">
            <v>0.16654630000000001</v>
          </cell>
          <cell r="E249">
            <v>0.193</v>
          </cell>
        </row>
        <row r="250">
          <cell r="A250" t="str">
            <v>WComm_relPCPI_lag</v>
          </cell>
          <cell r="B250">
            <v>-3.973E-3</v>
          </cell>
          <cell r="C250">
            <v>1.1285999999999999E-2</v>
          </cell>
          <cell r="E250">
            <v>0.73199999999999998</v>
          </cell>
        </row>
        <row r="251">
          <cell r="A251" t="str">
            <v>GVC_PC_lag</v>
          </cell>
          <cell r="B251">
            <v>-0.153367</v>
          </cell>
          <cell r="C251">
            <v>0.1392294</v>
          </cell>
          <cell r="E251">
            <v>0.29599999999999999</v>
          </cell>
        </row>
        <row r="252">
          <cell r="A252" t="str">
            <v>_cons</v>
          </cell>
          <cell r="B252">
            <v>4.4665600000000003</v>
          </cell>
          <cell r="C252">
            <v>1.0352049999999999</v>
          </cell>
          <cell r="E252">
            <v>2E-3</v>
          </cell>
        </row>
        <row r="261">
          <cell r="A261" t="str">
            <v xml:space="preserve"> SPLINE MEASURE FOR SLACK - WAGES - POST-CRISIS</v>
          </cell>
        </row>
        <row r="262">
          <cell r="A262" t="str">
            <v>R2_w</v>
          </cell>
        </row>
        <row r="263">
          <cell r="A263">
            <v>6.8391226075666389E-2</v>
          </cell>
          <cell r="B263">
            <v>782</v>
          </cell>
          <cell r="C263">
            <v>1.8081471667044688</v>
          </cell>
          <cell r="D263">
            <v>0.17987610678673119</v>
          </cell>
        </row>
        <row r="264">
          <cell r="C264" t="str">
            <v>Robust</v>
          </cell>
        </row>
        <row r="265">
          <cell r="A265" t="str">
            <v>Wage_qA</v>
          </cell>
          <cell r="B265" t="str">
            <v>Coef.</v>
          </cell>
          <cell r="C265" t="str">
            <v>Std. Err.</v>
          </cell>
          <cell r="D265" t="str">
            <v>t</v>
          </cell>
          <cell r="E265" t="str">
            <v>P&gt;|t|</v>
          </cell>
        </row>
        <row r="266">
          <cell r="A266" t="str">
            <v>InfExp</v>
          </cell>
          <cell r="B266">
            <v>-2.90937E-2</v>
          </cell>
          <cell r="C266">
            <v>0.57755840000000003</v>
          </cell>
          <cell r="E266">
            <v>0.96</v>
          </cell>
        </row>
        <row r="267">
          <cell r="A267" t="str">
            <v>PCPI_4lag</v>
          </cell>
          <cell r="B267">
            <v>3.2289999999999999E-4</v>
          </cell>
          <cell r="C267">
            <v>9.7122100000000003E-2</v>
          </cell>
          <cell r="E267">
            <v>0.997</v>
          </cell>
        </row>
        <row r="268">
          <cell r="A268" t="str">
            <v>slack_1</v>
          </cell>
          <cell r="B268">
            <v>-0.4983978</v>
          </cell>
          <cell r="C268">
            <v>9.1730000000000006E-2</v>
          </cell>
          <cell r="E268">
            <v>0</v>
          </cell>
        </row>
        <row r="269">
          <cell r="A269" t="str">
            <v>W_Slack</v>
          </cell>
          <cell r="B269">
            <v>-0.32900010000000002</v>
          </cell>
          <cell r="C269">
            <v>0.17421970000000001</v>
          </cell>
          <cell r="E269">
            <v>7.3999999999999996E-2</v>
          </cell>
        </row>
        <row r="270">
          <cell r="A270" t="str">
            <v>WComm_relPCPI_lag</v>
          </cell>
          <cell r="B270">
            <v>6.8100000000000001E-3</v>
          </cell>
          <cell r="C270">
            <v>8.2886999999999995E-3</v>
          </cell>
          <cell r="E270">
            <v>0.42099999999999999</v>
          </cell>
        </row>
        <row r="271">
          <cell r="A271" t="str">
            <v>GVC_PC_lag</v>
          </cell>
          <cell r="B271">
            <v>-8.1581299999999995E-2</v>
          </cell>
          <cell r="C271">
            <v>9.5124500000000001E-2</v>
          </cell>
          <cell r="E271">
            <v>0.40200000000000002</v>
          </cell>
        </row>
        <row r="272">
          <cell r="A272" t="str">
            <v>spline_slack</v>
          </cell>
          <cell r="B272">
            <v>0.6544643</v>
          </cell>
          <cell r="C272">
            <v>0.24426429999999999</v>
          </cell>
          <cell r="E272">
            <v>1.4999999999999999E-2</v>
          </cell>
        </row>
        <row r="273">
          <cell r="A273" t="str">
            <v>_cons</v>
          </cell>
          <cell r="B273">
            <v>4.0847350000000002</v>
          </cell>
          <cell r="C273">
            <v>1.1959150000000001</v>
          </cell>
          <cell r="E273">
            <v>3.0000000000000001E-3</v>
          </cell>
        </row>
        <row r="281">
          <cell r="A281" t="str">
            <v xml:space="preserve"> ADD SLACK SQUARED &amp; CUBED TO CAPTURE NONLINEARITIES - WAGES - POST-CRISIS</v>
          </cell>
        </row>
        <row r="282">
          <cell r="A282" t="str">
            <v>R2_w</v>
          </cell>
        </row>
        <row r="283">
          <cell r="A283">
            <v>6.7241835658025551E-2</v>
          </cell>
          <cell r="B283">
            <v>782</v>
          </cell>
          <cell r="C283">
            <v>1.6796236605110222</v>
          </cell>
          <cell r="D283">
            <v>0.20507145023090004</v>
          </cell>
        </row>
        <row r="284">
          <cell r="C284" t="str">
            <v>Robust</v>
          </cell>
        </row>
        <row r="285">
          <cell r="A285" t="str">
            <v>Wage_qA</v>
          </cell>
          <cell r="B285" t="str">
            <v>Coef.</v>
          </cell>
          <cell r="C285" t="str">
            <v>Std. Err.</v>
          </cell>
          <cell r="D285" t="str">
            <v>t</v>
          </cell>
          <cell r="E285" t="str">
            <v>P&gt;|t|</v>
          </cell>
        </row>
        <row r="286">
          <cell r="A286" t="str">
            <v>InfExp</v>
          </cell>
          <cell r="B286">
            <v>-3.4334799999999999E-2</v>
          </cell>
          <cell r="C286">
            <v>0.58525079999999996</v>
          </cell>
          <cell r="E286">
            <v>0.95399999999999996</v>
          </cell>
        </row>
        <row r="287">
          <cell r="A287" t="str">
            <v>PCPI_4lag</v>
          </cell>
          <cell r="B287">
            <v>1.0495000000000001E-3</v>
          </cell>
          <cell r="C287">
            <v>9.6657699999999999E-2</v>
          </cell>
          <cell r="E287">
            <v>0.99099999999999999</v>
          </cell>
        </row>
        <row r="288">
          <cell r="A288" t="str">
            <v>slack_1</v>
          </cell>
          <cell r="B288">
            <v>-0.30215730000000002</v>
          </cell>
          <cell r="C288">
            <v>0.16020980000000001</v>
          </cell>
          <cell r="E288">
            <v>7.4999999999999997E-2</v>
          </cell>
        </row>
        <row r="289">
          <cell r="A289" t="str">
            <v>W_Slack</v>
          </cell>
          <cell r="B289">
            <v>-0.3193203</v>
          </cell>
          <cell r="C289">
            <v>0.1750891</v>
          </cell>
          <cell r="E289">
            <v>8.4000000000000005E-2</v>
          </cell>
        </row>
        <row r="290">
          <cell r="A290" t="str">
            <v>WComm_relPCPI_lag</v>
          </cell>
          <cell r="B290">
            <v>7.2461000000000001E-3</v>
          </cell>
          <cell r="C290">
            <v>8.4781000000000006E-3</v>
          </cell>
          <cell r="E290">
            <v>0.40300000000000002</v>
          </cell>
        </row>
        <row r="291">
          <cell r="A291" t="str">
            <v>GVC_PC_lag</v>
          </cell>
          <cell r="B291">
            <v>-8.0125500000000002E-2</v>
          </cell>
          <cell r="C291">
            <v>9.3462900000000002E-2</v>
          </cell>
          <cell r="E291">
            <v>0.40200000000000002</v>
          </cell>
        </row>
        <row r="292">
          <cell r="A292" t="str">
            <v>slack_sq</v>
          </cell>
          <cell r="B292">
            <v>-0.1290626</v>
          </cell>
          <cell r="C292">
            <v>6.3103599999999996E-2</v>
          </cell>
          <cell r="E292">
            <v>5.5E-2</v>
          </cell>
        </row>
        <row r="293">
          <cell r="A293" t="str">
            <v>slack_cu</v>
          </cell>
          <cell r="B293">
            <v>2.6772500000000001E-2</v>
          </cell>
          <cell r="C293">
            <v>2.82028E-2</v>
          </cell>
          <cell r="E293">
            <v>0.35399999999999998</v>
          </cell>
        </row>
        <row r="294">
          <cell r="A294" t="str">
            <v>_cons</v>
          </cell>
          <cell r="B294">
            <v>3.9517869999999999</v>
          </cell>
          <cell r="C294">
            <v>1.259012</v>
          </cell>
          <cell r="E294">
            <v>5.0000000000000001E-3</v>
          </cell>
        </row>
        <row r="301">
          <cell r="A301" t="str">
            <v xml:space="preserve"> PIECEWISE QUADRATIC FOR SLACK - WAGES - POST-CRISIS</v>
          </cell>
        </row>
        <row r="302">
          <cell r="A302" t="str">
            <v>R2_w</v>
          </cell>
        </row>
        <row r="303">
          <cell r="A303">
            <v>6.6879815701915812E-2</v>
          </cell>
          <cell r="B303">
            <v>782</v>
          </cell>
          <cell r="C303">
            <v>1.6750152170327084</v>
          </cell>
          <cell r="D303">
            <v>0.20604112924416243</v>
          </cell>
        </row>
        <row r="304">
          <cell r="C304" t="str">
            <v>Robust</v>
          </cell>
        </row>
        <row r="305">
          <cell r="A305" t="str">
            <v>Wage_qA</v>
          </cell>
          <cell r="B305" t="str">
            <v>Coef.</v>
          </cell>
          <cell r="C305" t="str">
            <v>Std. Err.</v>
          </cell>
          <cell r="D305" t="str">
            <v>t</v>
          </cell>
          <cell r="E305" t="str">
            <v>P&gt;|t|</v>
          </cell>
        </row>
        <row r="306">
          <cell r="A306" t="str">
            <v>InfExp</v>
          </cell>
          <cell r="B306">
            <v>-3.1235499999999999E-2</v>
          </cell>
          <cell r="C306">
            <v>0.57518809999999998</v>
          </cell>
          <cell r="E306">
            <v>0.95699999999999996</v>
          </cell>
        </row>
        <row r="307">
          <cell r="A307" t="str">
            <v>PCPI_4lag</v>
          </cell>
          <cell r="B307">
            <v>-6.5300000000000004E-4</v>
          </cell>
          <cell r="C307">
            <v>9.6637799999999996E-2</v>
          </cell>
          <cell r="E307">
            <v>0.995</v>
          </cell>
        </row>
        <row r="308">
          <cell r="A308" t="str">
            <v>slack_1</v>
          </cell>
          <cell r="B308">
            <v>-0.44488549999999999</v>
          </cell>
          <cell r="C308">
            <v>9.10913E-2</v>
          </cell>
          <cell r="E308">
            <v>0</v>
          </cell>
        </row>
        <row r="309">
          <cell r="A309" t="str">
            <v>W_Slack</v>
          </cell>
          <cell r="B309">
            <v>-0.31287350000000003</v>
          </cell>
          <cell r="C309">
            <v>0.17606859999999999</v>
          </cell>
          <cell r="E309">
            <v>9.1999999999999998E-2</v>
          </cell>
        </row>
        <row r="310">
          <cell r="A310" t="str">
            <v>WComm_relPCPI_lag</v>
          </cell>
          <cell r="B310">
            <v>7.2411999999999997E-3</v>
          </cell>
          <cell r="C310">
            <v>8.3517000000000001E-3</v>
          </cell>
          <cell r="E310">
            <v>0.39700000000000002</v>
          </cell>
        </row>
        <row r="311">
          <cell r="A311" t="str">
            <v>GVC_PC_lag</v>
          </cell>
          <cell r="B311">
            <v>-8.32875E-2</v>
          </cell>
          <cell r="C311">
            <v>9.45801E-2</v>
          </cell>
          <cell r="E311">
            <v>0.39</v>
          </cell>
        </row>
        <row r="312">
          <cell r="A312" t="str">
            <v>slack_piecewise</v>
          </cell>
          <cell r="B312">
            <v>-0.24839539999999999</v>
          </cell>
          <cell r="C312">
            <v>0.1112503</v>
          </cell>
          <cell r="E312">
            <v>3.7999999999999999E-2</v>
          </cell>
        </row>
        <row r="313">
          <cell r="A313" t="str">
            <v>_cons</v>
          </cell>
          <cell r="B313">
            <v>3.9378920000000002</v>
          </cell>
          <cell r="C313">
            <v>1.2154780000000001</v>
          </cell>
          <cell r="E313">
            <v>4.0000000000000001E-3</v>
          </cell>
        </row>
        <row r="321">
          <cell r="A321" t="str">
            <v xml:space="preserve"> COMMODITIES &amp;OIL COMBINED - WAGES - POST-CRISIS</v>
          </cell>
        </row>
        <row r="322">
          <cell r="A322" t="str">
            <v>R2_w</v>
          </cell>
        </row>
        <row r="323">
          <cell r="A323">
            <v>5.9191354532021956E-2</v>
          </cell>
          <cell r="B323">
            <v>782</v>
          </cell>
          <cell r="C323">
            <v>1.1263353328637009</v>
          </cell>
          <cell r="D323">
            <v>0.36339563149803034</v>
          </cell>
        </row>
        <row r="324">
          <cell r="C324" t="str">
            <v>Robust</v>
          </cell>
        </row>
        <row r="325">
          <cell r="A325" t="str">
            <v>Wage_qA</v>
          </cell>
          <cell r="B325" t="str">
            <v>Coef.</v>
          </cell>
          <cell r="C325" t="str">
            <v>Std. Err.</v>
          </cell>
          <cell r="D325" t="str">
            <v>t</v>
          </cell>
          <cell r="E325" t="str">
            <v>P&gt;|t|</v>
          </cell>
        </row>
        <row r="326">
          <cell r="A326" t="str">
            <v>InfExp</v>
          </cell>
          <cell r="B326">
            <v>0.2345091</v>
          </cell>
          <cell r="C326">
            <v>0.63752759999999997</v>
          </cell>
          <cell r="E326">
            <v>0.71699999999999997</v>
          </cell>
        </row>
        <row r="327">
          <cell r="A327" t="str">
            <v>PCPI_4lag</v>
          </cell>
          <cell r="B327">
            <v>-2.6308600000000001E-2</v>
          </cell>
          <cell r="C327">
            <v>0.10364279999999999</v>
          </cell>
          <cell r="E327">
            <v>0.80200000000000005</v>
          </cell>
        </row>
        <row r="328">
          <cell r="A328" t="str">
            <v>slack_1</v>
          </cell>
          <cell r="B328">
            <v>-0.3060155</v>
          </cell>
          <cell r="C328">
            <v>9.2460100000000003E-2</v>
          </cell>
          <cell r="E328">
            <v>4.0000000000000001E-3</v>
          </cell>
        </row>
        <row r="329">
          <cell r="A329" t="str">
            <v>W_Slack</v>
          </cell>
          <cell r="B329">
            <v>-0.2331693</v>
          </cell>
          <cell r="C329">
            <v>0.16656760000000001</v>
          </cell>
          <cell r="E329">
            <v>0.17799999999999999</v>
          </cell>
        </row>
        <row r="330">
          <cell r="A330" t="str">
            <v>WComm_relPCPI_lag</v>
          </cell>
          <cell r="B330">
            <v>6.1069000000000002E-3</v>
          </cell>
          <cell r="C330">
            <v>8.1089999999999999E-3</v>
          </cell>
          <cell r="E330">
            <v>0.46100000000000002</v>
          </cell>
        </row>
        <row r="331">
          <cell r="A331" t="str">
            <v>GVC_PC_lag</v>
          </cell>
          <cell r="B331">
            <v>-6.5663399999999997E-2</v>
          </cell>
          <cell r="C331">
            <v>9.2618500000000006E-2</v>
          </cell>
          <cell r="E331">
            <v>0.48699999999999999</v>
          </cell>
        </row>
        <row r="332">
          <cell r="A332" t="str">
            <v>_cons</v>
          </cell>
          <cell r="B332">
            <v>3.0515089999999998</v>
          </cell>
          <cell r="C332">
            <v>1.3323719999999999</v>
          </cell>
          <cell r="E332">
            <v>3.4000000000000002E-2</v>
          </cell>
        </row>
        <row r="341">
          <cell r="A341" t="str">
            <v>ADD RESTRICT INFLATION COEFFS =1 - WAGES - POST-CRISIS</v>
          </cell>
        </row>
        <row r="342">
          <cell r="A342" t="str">
            <v>R2_w</v>
          </cell>
        </row>
        <row r="343">
          <cell r="A343">
            <v>3.169633180904019E-3</v>
          </cell>
          <cell r="B343">
            <v>782</v>
          </cell>
          <cell r="C343">
            <v>0.11465086181778471</v>
          </cell>
          <cell r="D343">
            <v>0.95043706852470622</v>
          </cell>
        </row>
        <row r="344">
          <cell r="C344" t="str">
            <v>Robust</v>
          </cell>
        </row>
        <row r="345">
          <cell r="A345" t="str">
            <v>ch_inf_Wages</v>
          </cell>
          <cell r="B345" t="str">
            <v>Coef.</v>
          </cell>
          <cell r="C345" t="str">
            <v>Std. Err.</v>
          </cell>
          <cell r="D345" t="str">
            <v>t</v>
          </cell>
          <cell r="E345" t="str">
            <v>P&gt;|t|</v>
          </cell>
        </row>
        <row r="346">
          <cell r="A346" t="str">
            <v>infexp_trans_PCPI</v>
          </cell>
          <cell r="B346">
            <v>-7.7770199999999998E-2</v>
          </cell>
          <cell r="C346">
            <v>0.13737260000000001</v>
          </cell>
          <cell r="E346">
            <v>0.57799999999999996</v>
          </cell>
        </row>
        <row r="347">
          <cell r="A347" t="str">
            <v>PCPI_4lag</v>
          </cell>
          <cell r="B347">
            <v>-0.1294015</v>
          </cell>
          <cell r="C347">
            <v>0.1255155</v>
          </cell>
          <cell r="E347">
            <v>0.316</v>
          </cell>
        </row>
        <row r="348">
          <cell r="A348" t="str">
            <v>slack_1</v>
          </cell>
          <cell r="B348">
            <v>4.87772E-2</v>
          </cell>
          <cell r="C348">
            <v>2.1740200000000001E-2</v>
          </cell>
          <cell r="E348">
            <v>3.6999999999999998E-2</v>
          </cell>
        </row>
        <row r="349">
          <cell r="A349" t="str">
            <v>W_Slack</v>
          </cell>
          <cell r="B349">
            <v>2.7057899999999999E-2</v>
          </cell>
          <cell r="C349">
            <v>0.10550370000000001</v>
          </cell>
          <cell r="E349">
            <v>0.8</v>
          </cell>
        </row>
        <row r="350">
          <cell r="A350" t="str">
            <v>WComm_relPCPI_lag</v>
          </cell>
          <cell r="B350">
            <v>5.4622999999999998E-3</v>
          </cell>
          <cell r="C350">
            <v>1.14603E-2</v>
          </cell>
          <cell r="E350">
            <v>0.63900000000000001</v>
          </cell>
        </row>
        <row r="351">
          <cell r="A351" t="str">
            <v>GVC_PC_lag</v>
          </cell>
          <cell r="B351">
            <v>4.7196200000000001E-2</v>
          </cell>
          <cell r="C351">
            <v>0.1027038</v>
          </cell>
          <cell r="E351">
            <v>0.65100000000000002</v>
          </cell>
        </row>
        <row r="352">
          <cell r="A352" t="str">
            <v>_cons</v>
          </cell>
          <cell r="B352">
            <v>9.0912199999999999E-2</v>
          </cell>
          <cell r="C352">
            <v>0.2561406</v>
          </cell>
          <cell r="E352">
            <v>0.72699999999999998</v>
          </cell>
        </row>
        <row r="361">
          <cell r="A361" t="str">
            <v xml:space="preserve"> EXCLUDE INFLATION EXPECTATIONS- WAGES - POST-CRISIS</v>
          </cell>
        </row>
        <row r="362">
          <cell r="A362" t="str">
            <v>R2_w</v>
          </cell>
        </row>
        <row r="363">
          <cell r="A363">
            <v>5.8880190716022907E-2</v>
          </cell>
          <cell r="B363">
            <v>782</v>
          </cell>
          <cell r="C363">
            <v>1.1637112167629338</v>
          </cell>
          <cell r="D363">
            <v>0.34955150691629278</v>
          </cell>
        </row>
        <row r="364">
          <cell r="C364" t="str">
            <v>Robust</v>
          </cell>
        </row>
        <row r="365">
          <cell r="A365" t="str">
            <v>Wage_qA</v>
          </cell>
          <cell r="B365" t="str">
            <v>Coef.</v>
          </cell>
          <cell r="C365" t="str">
            <v>Std. Err.</v>
          </cell>
          <cell r="D365" t="str">
            <v>t</v>
          </cell>
          <cell r="E365" t="str">
            <v>P&gt;|t|</v>
          </cell>
        </row>
        <row r="366">
          <cell r="A366" t="str">
            <v>PCPI_4lag</v>
          </cell>
          <cell r="B366">
            <v>-2.42028E-2</v>
          </cell>
          <cell r="C366">
            <v>0.1025744</v>
          </cell>
          <cell r="E366">
            <v>0.81599999999999995</v>
          </cell>
        </row>
        <row r="367">
          <cell r="A367" t="str">
            <v>slack_1</v>
          </cell>
          <cell r="B367">
            <v>-0.3107761</v>
          </cell>
          <cell r="C367">
            <v>8.7965600000000005E-2</v>
          </cell>
          <cell r="E367">
            <v>2E-3</v>
          </cell>
        </row>
        <row r="368">
          <cell r="A368" t="str">
            <v>W_Slack</v>
          </cell>
          <cell r="B368">
            <v>-0.23270850000000001</v>
          </cell>
          <cell r="C368">
            <v>0.1690152</v>
          </cell>
          <cell r="E368">
            <v>0.185</v>
          </cell>
        </row>
        <row r="369">
          <cell r="A369" t="str">
            <v>WComm_relPCPI_lag</v>
          </cell>
          <cell r="B369">
            <v>6.2259999999999998E-3</v>
          </cell>
          <cell r="C369">
            <v>8.0943999999999999E-3</v>
          </cell>
          <cell r="E369">
            <v>0.45100000000000001</v>
          </cell>
        </row>
        <row r="370">
          <cell r="A370" t="str">
            <v>GVC_PC_lag</v>
          </cell>
          <cell r="B370">
            <v>-7.1441699999999997E-2</v>
          </cell>
          <cell r="C370">
            <v>9.6894900000000006E-2</v>
          </cell>
          <cell r="E370">
            <v>0.47</v>
          </cell>
        </row>
        <row r="371">
          <cell r="A371" t="str">
            <v>_cons</v>
          </cell>
          <cell r="B371">
            <v>3.542068</v>
          </cell>
          <cell r="C371">
            <v>0.30428749999999999</v>
          </cell>
          <cell r="E371">
            <v>0</v>
          </cell>
        </row>
        <row r="381">
          <cell r="A381" t="str">
            <v>OIL &amp; COMM RELATIVE TO 1Y (NOT 1Q) - WAGES - POST-CRISIS</v>
          </cell>
        </row>
        <row r="382">
          <cell r="A382" t="str">
            <v>R2_w</v>
          </cell>
        </row>
        <row r="383">
          <cell r="A383">
            <v>6.0574765749478288E-2</v>
          </cell>
          <cell r="B383">
            <v>782</v>
          </cell>
          <cell r="C383">
            <v>1.1372270043458304</v>
          </cell>
          <cell r="D383">
            <v>0.35930595639154367</v>
          </cell>
        </row>
        <row r="384">
          <cell r="C384" t="str">
            <v>Robust</v>
          </cell>
        </row>
        <row r="385">
          <cell r="A385" t="str">
            <v>Wage_qA</v>
          </cell>
          <cell r="B385" t="str">
            <v>Coef.</v>
          </cell>
          <cell r="C385" t="str">
            <v>Std. Err.</v>
          </cell>
          <cell r="D385" t="str">
            <v>t</v>
          </cell>
          <cell r="E385" t="str">
            <v>P&gt;|t|</v>
          </cell>
        </row>
        <row r="386">
          <cell r="A386" t="str">
            <v>InfExp</v>
          </cell>
          <cell r="B386">
            <v>0.21109320000000001</v>
          </cell>
          <cell r="C386">
            <v>0.63665649999999996</v>
          </cell>
          <cell r="E386">
            <v>0.74399999999999999</v>
          </cell>
        </row>
        <row r="387">
          <cell r="A387" t="str">
            <v>PCPI_4lag</v>
          </cell>
          <cell r="B387">
            <v>-3.9471600000000003E-2</v>
          </cell>
          <cell r="C387">
            <v>0.10795970000000001</v>
          </cell>
          <cell r="E387">
            <v>0.71899999999999997</v>
          </cell>
        </row>
        <row r="388">
          <cell r="A388" t="str">
            <v>slack_1</v>
          </cell>
          <cell r="B388">
            <v>-0.31212020000000001</v>
          </cell>
          <cell r="C388">
            <v>9.0520400000000001E-2</v>
          </cell>
          <cell r="E388">
            <v>3.0000000000000001E-3</v>
          </cell>
        </row>
        <row r="389">
          <cell r="A389" t="str">
            <v>W_Slack</v>
          </cell>
          <cell r="B389">
            <v>-0.1873293</v>
          </cell>
          <cell r="C389">
            <v>0.14048189999999999</v>
          </cell>
          <cell r="E389">
            <v>0.19800000000000001</v>
          </cell>
        </row>
        <row r="390">
          <cell r="A390" t="str">
            <v>WComm_qoA</v>
          </cell>
          <cell r="B390">
            <v>5.7752999999999997E-3</v>
          </cell>
          <cell r="C390">
            <v>4.1871E-3</v>
          </cell>
          <cell r="E390">
            <v>0.184</v>
          </cell>
        </row>
        <row r="391">
          <cell r="A391" t="str">
            <v>GVC_PC_lag</v>
          </cell>
          <cell r="B391">
            <v>1.02822E-2</v>
          </cell>
          <cell r="C391">
            <v>0.1075031</v>
          </cell>
          <cell r="E391">
            <v>0.92500000000000004</v>
          </cell>
        </row>
        <row r="392">
          <cell r="A392" t="str">
            <v>_cons</v>
          </cell>
          <cell r="B392">
            <v>2.9928249999999998</v>
          </cell>
          <cell r="C392">
            <v>1.333043</v>
          </cell>
          <cell r="E392">
            <v>3.6999999999999998E-2</v>
          </cell>
        </row>
        <row r="401">
          <cell r="A401" t="str">
            <v>RANDOM EFFECTS- WAGES - POST-CRISIS</v>
          </cell>
        </row>
        <row r="402">
          <cell r="A402" t="str">
            <v>R2_o</v>
          </cell>
        </row>
        <row r="403">
          <cell r="A403">
            <v>0.19734074062698059</v>
          </cell>
          <cell r="B403">
            <v>782</v>
          </cell>
          <cell r="C403">
            <v>5.2324865489284793</v>
          </cell>
          <cell r="D403">
            <v>0.15554371739358197</v>
          </cell>
        </row>
        <row r="404">
          <cell r="C404" t="str">
            <v>Robust</v>
          </cell>
        </row>
        <row r="405">
          <cell r="A405" t="str">
            <v>Wage_qA</v>
          </cell>
          <cell r="B405" t="str">
            <v>Coef.</v>
          </cell>
          <cell r="C405" t="str">
            <v>Std. Err.</v>
          </cell>
          <cell r="D405" t="str">
            <v>z</v>
          </cell>
          <cell r="E405" t="str">
            <v>P&gt;|z|</v>
          </cell>
        </row>
        <row r="406">
          <cell r="A406" t="str">
            <v>InfExp</v>
          </cell>
          <cell r="B406">
            <v>1.9394400000000001</v>
          </cell>
          <cell r="C406">
            <v>0.50765490000000002</v>
          </cell>
          <cell r="E406">
            <v>0</v>
          </cell>
        </row>
        <row r="407">
          <cell r="A407" t="str">
            <v>PCPI_4lag</v>
          </cell>
          <cell r="B407">
            <v>0.1129438</v>
          </cell>
          <cell r="C407">
            <v>8.2872299999999996E-2</v>
          </cell>
          <cell r="E407">
            <v>0.17299999999999999</v>
          </cell>
        </row>
        <row r="408">
          <cell r="A408" t="str">
            <v>slack_1</v>
          </cell>
          <cell r="B408">
            <v>-0.13732949999999999</v>
          </cell>
          <cell r="C408">
            <v>9.3599299999999996E-2</v>
          </cell>
          <cell r="E408">
            <v>0.14199999999999999</v>
          </cell>
        </row>
        <row r="409">
          <cell r="A409" t="str">
            <v>W_Slack</v>
          </cell>
          <cell r="B409">
            <v>-0.34478140000000002</v>
          </cell>
          <cell r="C409">
            <v>0.16804659999999999</v>
          </cell>
          <cell r="E409">
            <v>0.04</v>
          </cell>
        </row>
        <row r="410">
          <cell r="A410" t="str">
            <v>WComm_relPCPI_lag</v>
          </cell>
          <cell r="B410">
            <v>1.2815999999999999E-3</v>
          </cell>
          <cell r="C410">
            <v>7.6832000000000003E-3</v>
          </cell>
          <cell r="E410">
            <v>0.86799999999999999</v>
          </cell>
        </row>
        <row r="411">
          <cell r="A411" t="str">
            <v>GVC_PC_lag</v>
          </cell>
          <cell r="B411">
            <v>-0.1053766</v>
          </cell>
          <cell r="C411">
            <v>0.1117778</v>
          </cell>
          <cell r="E411">
            <v>0.34599999999999997</v>
          </cell>
        </row>
        <row r="412">
          <cell r="A412" t="str">
            <v>_cons</v>
          </cell>
          <cell r="B412">
            <v>-0.74839339999999999</v>
          </cell>
          <cell r="C412">
            <v>0.91425679999999998</v>
          </cell>
          <cell r="E412">
            <v>0.41299999999999998</v>
          </cell>
        </row>
        <row r="421">
          <cell r="A421" t="str">
            <v xml:space="preserve"> RER LAGGED 4Q (NOT 8Q)- WAGES - POST-CRISIS</v>
          </cell>
        </row>
        <row r="422">
          <cell r="A422" t="str">
            <v>R2_w</v>
          </cell>
        </row>
        <row r="423">
          <cell r="A423">
            <v>7.8284895507683139E-2</v>
          </cell>
          <cell r="B423">
            <v>743</v>
          </cell>
          <cell r="C423">
            <v>2.5465277358948639</v>
          </cell>
          <cell r="D423">
            <v>7.5124097710964788E-2</v>
          </cell>
        </row>
        <row r="424">
          <cell r="C424" t="str">
            <v>Robust</v>
          </cell>
        </row>
        <row r="425">
          <cell r="A425" t="str">
            <v>Wage_qA</v>
          </cell>
          <cell r="B425" t="str">
            <v>Coef.</v>
          </cell>
          <cell r="C425" t="str">
            <v>Std. Err.</v>
          </cell>
          <cell r="D425" t="str">
            <v>t</v>
          </cell>
          <cell r="E425" t="str">
            <v>P&gt;|t|</v>
          </cell>
        </row>
        <row r="426">
          <cell r="A426" t="str">
            <v>InfExp</v>
          </cell>
          <cell r="B426">
            <v>-0.28941670000000003</v>
          </cell>
          <cell r="C426">
            <v>0.6135931</v>
          </cell>
          <cell r="E426">
            <v>0.64300000000000002</v>
          </cell>
        </row>
        <row r="427">
          <cell r="A427" t="str">
            <v>PCPI_4lag</v>
          </cell>
          <cell r="B427">
            <v>-1.07794E-2</v>
          </cell>
          <cell r="C427">
            <v>0.105686</v>
          </cell>
          <cell r="E427">
            <v>0.92</v>
          </cell>
        </row>
        <row r="428">
          <cell r="A428" t="str">
            <v>slack_1</v>
          </cell>
          <cell r="B428">
            <v>-0.31328529999999999</v>
          </cell>
          <cell r="C428">
            <v>9.5059199999999996E-2</v>
          </cell>
          <cell r="E428">
            <v>4.0000000000000001E-3</v>
          </cell>
        </row>
        <row r="429">
          <cell r="A429" t="str">
            <v>RER_qoA</v>
          </cell>
          <cell r="B429">
            <v>9.9250999999999992E-3</v>
          </cell>
          <cell r="C429">
            <v>2.9834200000000002E-2</v>
          </cell>
          <cell r="E429">
            <v>0.74299999999999999</v>
          </cell>
        </row>
        <row r="430">
          <cell r="A430" t="str">
            <v>W_Slack</v>
          </cell>
          <cell r="B430">
            <v>-0.31295499999999998</v>
          </cell>
          <cell r="C430">
            <v>0.15784380000000001</v>
          </cell>
          <cell r="E430">
            <v>6.3E-2</v>
          </cell>
        </row>
        <row r="431">
          <cell r="A431" t="str">
            <v>WComm_relPCPI_lag</v>
          </cell>
          <cell r="B431">
            <v>7.6233000000000004E-3</v>
          </cell>
          <cell r="C431">
            <v>8.1537999999999992E-3</v>
          </cell>
          <cell r="E431">
            <v>0.36199999999999999</v>
          </cell>
        </row>
        <row r="432">
          <cell r="A432" t="str">
            <v>GVC_PC_lag</v>
          </cell>
          <cell r="B432">
            <v>-6.2213699999999997E-2</v>
          </cell>
          <cell r="C432">
            <v>9.1438599999999995E-2</v>
          </cell>
          <cell r="E432">
            <v>0.505</v>
          </cell>
        </row>
        <row r="433">
          <cell r="A433" t="str">
            <v>_cons</v>
          </cell>
          <cell r="B433">
            <v>4.1477240000000002</v>
          </cell>
          <cell r="C433">
            <v>1.2613760000000001</v>
          </cell>
          <cell r="E433">
            <v>4.0000000000000001E-3</v>
          </cell>
        </row>
        <row r="441">
          <cell r="A441" t="str">
            <v>ONLY W SLACK FOR GLOBAL VARS  - WAGES - POST-CRISIS</v>
          </cell>
        </row>
        <row r="442">
          <cell r="A442" t="str">
            <v>R2_w</v>
          </cell>
        </row>
        <row r="443">
          <cell r="A443">
            <v>5.7305872681764347E-2</v>
          </cell>
          <cell r="B443">
            <v>782</v>
          </cell>
          <cell r="C443">
            <v>1.7408753924593068</v>
          </cell>
          <cell r="D443">
            <v>0.20270757366636522</v>
          </cell>
        </row>
        <row r="444">
          <cell r="C444" t="str">
            <v>Robust</v>
          </cell>
        </row>
        <row r="445">
          <cell r="A445" t="str">
            <v>Wage_qA</v>
          </cell>
          <cell r="B445" t="str">
            <v>Coef.</v>
          </cell>
          <cell r="C445" t="str">
            <v>Std. Err.</v>
          </cell>
          <cell r="D445" t="str">
            <v>t</v>
          </cell>
          <cell r="E445" t="str">
            <v>P&gt;|t|</v>
          </cell>
        </row>
        <row r="446">
          <cell r="A446" t="str">
            <v>InfExp</v>
          </cell>
          <cell r="B446">
            <v>0.29558200000000001</v>
          </cell>
          <cell r="C446">
            <v>0.62823090000000004</v>
          </cell>
          <cell r="E446">
            <v>0.64300000000000002</v>
          </cell>
        </row>
        <row r="447">
          <cell r="A447" t="str">
            <v>PCPI_4lag</v>
          </cell>
          <cell r="B447">
            <v>-2.6721700000000001E-2</v>
          </cell>
          <cell r="C447">
            <v>0.102383</v>
          </cell>
          <cell r="E447">
            <v>0.79700000000000004</v>
          </cell>
        </row>
        <row r="448">
          <cell r="A448" t="str">
            <v>slack_1</v>
          </cell>
          <cell r="B448">
            <v>-0.30828040000000001</v>
          </cell>
          <cell r="C448">
            <v>9.0688299999999999E-2</v>
          </cell>
          <cell r="E448">
            <v>3.0000000000000001E-3</v>
          </cell>
        </row>
        <row r="449">
          <cell r="A449" t="str">
            <v>W_Slack</v>
          </cell>
          <cell r="B449">
            <v>-0.20273930000000001</v>
          </cell>
          <cell r="C449">
            <v>0.15365760000000001</v>
          </cell>
          <cell r="E449">
            <v>0.20300000000000001</v>
          </cell>
        </row>
        <row r="450">
          <cell r="A450" t="str">
            <v>_cons</v>
          </cell>
          <cell r="B450">
            <v>2.8233259999999998</v>
          </cell>
          <cell r="C450">
            <v>1.337996</v>
          </cell>
          <cell r="E450">
            <v>4.8000000000000001E-2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50"/>
  <sheetViews>
    <sheetView workbookViewId="0">
      <selection activeCell="C39" sqref="C39"/>
    </sheetView>
  </sheetViews>
  <sheetFormatPr baseColWidth="10" defaultColWidth="8.83203125" defaultRowHeight="14" x14ac:dyDescent="0"/>
  <cols>
    <col min="2" max="2" width="13" customWidth="1"/>
    <col min="3" max="3" width="10.5" bestFit="1" customWidth="1"/>
    <col min="4" max="4" width="9.5" bestFit="1" customWidth="1"/>
    <col min="5" max="5" width="10.5" bestFit="1" customWidth="1"/>
    <col min="14" max="14" width="14.33203125" customWidth="1"/>
  </cols>
  <sheetData>
    <row r="1" spans="1:23" ht="18">
      <c r="A1" s="144" t="s">
        <v>0</v>
      </c>
      <c r="B1" s="145"/>
      <c r="C1" s="145"/>
      <c r="D1" s="145"/>
      <c r="E1" s="145"/>
      <c r="F1" s="145"/>
      <c r="G1" s="32"/>
      <c r="H1" s="170" t="s">
        <v>1</v>
      </c>
      <c r="I1" s="170"/>
      <c r="J1" s="170"/>
      <c r="K1" s="170"/>
      <c r="L1" s="170"/>
      <c r="M1" s="170"/>
      <c r="N1" s="170"/>
      <c r="O1" s="121"/>
      <c r="P1" s="118"/>
      <c r="Q1" s="118"/>
      <c r="R1" s="118"/>
      <c r="S1" s="118"/>
      <c r="T1" s="118"/>
      <c r="U1" s="118"/>
      <c r="V1" s="65"/>
    </row>
    <row r="2" spans="1:23" ht="19" thickBot="1">
      <c r="G2" s="32"/>
      <c r="H2" s="170" t="s">
        <v>2</v>
      </c>
      <c r="I2" s="170"/>
      <c r="J2" s="170"/>
      <c r="K2" s="170"/>
      <c r="L2" s="170"/>
      <c r="M2" s="170"/>
      <c r="N2" s="170"/>
      <c r="O2" s="121"/>
      <c r="P2" s="118"/>
      <c r="Q2" s="118"/>
      <c r="R2" s="118"/>
      <c r="S2" s="118"/>
      <c r="T2" s="118"/>
      <c r="U2" s="118"/>
      <c r="V2" s="65"/>
    </row>
    <row r="3" spans="1:23" ht="19" thickBot="1">
      <c r="B3" s="23"/>
      <c r="C3" s="168" t="s">
        <v>3</v>
      </c>
      <c r="D3" s="168"/>
      <c r="E3" s="168"/>
      <c r="F3" s="168"/>
      <c r="G3" s="32"/>
      <c r="H3" s="171" t="s">
        <v>4</v>
      </c>
      <c r="I3" s="171"/>
      <c r="J3" s="171"/>
      <c r="K3" s="171"/>
      <c r="L3" s="171"/>
      <c r="M3" s="171"/>
      <c r="N3" s="171"/>
      <c r="O3" s="122"/>
      <c r="P3" s="119"/>
      <c r="Q3" s="119"/>
      <c r="R3" s="119"/>
      <c r="S3" s="119"/>
      <c r="T3" s="119"/>
      <c r="U3" s="119"/>
      <c r="V3" s="66"/>
      <c r="W3" s="66"/>
    </row>
    <row r="4" spans="1:23" ht="15" thickBot="1">
      <c r="B4" s="22"/>
      <c r="C4" s="21" t="s">
        <v>5</v>
      </c>
      <c r="D4" s="21" t="s">
        <v>6</v>
      </c>
      <c r="E4" s="21" t="s">
        <v>7</v>
      </c>
      <c r="F4" s="21" t="s">
        <v>8</v>
      </c>
      <c r="G4" s="32"/>
      <c r="H4" s="32"/>
      <c r="I4" s="32"/>
      <c r="J4" s="32"/>
      <c r="K4" s="32"/>
      <c r="L4" s="32"/>
      <c r="M4" s="32"/>
      <c r="N4" s="32"/>
      <c r="O4" s="32"/>
    </row>
    <row r="5" spans="1:23">
      <c r="B5" s="20" t="s">
        <v>9</v>
      </c>
      <c r="C5" s="19"/>
      <c r="D5" s="19"/>
      <c r="E5" s="19"/>
      <c r="F5" s="19"/>
      <c r="G5" s="32"/>
      <c r="H5" s="32"/>
      <c r="I5" s="32"/>
      <c r="J5" s="32"/>
      <c r="K5" s="32"/>
      <c r="L5" s="32"/>
      <c r="M5" s="32"/>
      <c r="N5" s="32"/>
      <c r="O5" s="32"/>
    </row>
    <row r="6" spans="1:23">
      <c r="B6" s="17" t="s">
        <v>10</v>
      </c>
      <c r="C6" s="18">
        <f>[1]Sheet1!D2</f>
        <v>0.51578879356384277</v>
      </c>
      <c r="D6" s="18">
        <f>[1]Sheet1!B2</f>
        <v>0.40247994661331177</v>
      </c>
      <c r="E6" s="18">
        <f>[1]Sheet1!C2</f>
        <v>0.2093098908662796</v>
      </c>
      <c r="F6" s="18">
        <f>[1]Sheet1!E2</f>
        <v>0.22509601712226868</v>
      </c>
      <c r="G6" s="32"/>
      <c r="H6" s="32"/>
      <c r="I6" s="32"/>
      <c r="J6" s="32"/>
      <c r="K6" s="32"/>
      <c r="L6" s="32"/>
      <c r="M6" s="32"/>
      <c r="N6" s="32"/>
      <c r="O6" s="32"/>
    </row>
    <row r="7" spans="1:23">
      <c r="B7" s="17" t="s">
        <v>11</v>
      </c>
      <c r="C7" s="18">
        <f>[1]Sheet1!D4</f>
        <v>0.7601311206817627</v>
      </c>
      <c r="D7" s="18">
        <f>[1]Sheet1!B4</f>
        <v>0.66745144128799438</v>
      </c>
      <c r="E7" s="18">
        <f>[1]Sheet1!C4</f>
        <v>0.51090723276138306</v>
      </c>
      <c r="F7" s="18">
        <f>[1]Sheet1!E4</f>
        <v>0.54063719511032104</v>
      </c>
      <c r="G7" s="32"/>
      <c r="H7" s="32"/>
      <c r="I7" s="32"/>
      <c r="J7" s="32"/>
      <c r="K7" s="32"/>
      <c r="L7" s="32"/>
      <c r="M7" s="32"/>
      <c r="N7" s="32"/>
      <c r="O7" s="32"/>
    </row>
    <row r="8" spans="1:23" ht="15" thickBot="1">
      <c r="B8" s="15" t="s">
        <v>12</v>
      </c>
      <c r="C8" s="14">
        <f>[1]Sheet1!D3</f>
        <v>35</v>
      </c>
      <c r="D8" s="14">
        <f>[1]Sheet1!B3</f>
        <v>43</v>
      </c>
      <c r="E8" s="14">
        <f>[1]Sheet1!C3</f>
        <v>38</v>
      </c>
      <c r="F8" s="14">
        <f>[1]Sheet1!E3</f>
        <v>20</v>
      </c>
      <c r="G8" s="32"/>
      <c r="H8" s="32"/>
      <c r="I8" s="32"/>
      <c r="J8" s="32"/>
      <c r="K8" s="32"/>
      <c r="L8" s="32"/>
      <c r="M8" s="32"/>
      <c r="N8" s="32"/>
      <c r="O8" s="32"/>
    </row>
    <row r="9" spans="1:23">
      <c r="G9" s="32"/>
      <c r="H9" s="32"/>
      <c r="I9" s="32"/>
      <c r="J9" s="32"/>
      <c r="K9" s="32"/>
      <c r="L9" s="32"/>
      <c r="M9" s="32"/>
      <c r="N9" s="32"/>
      <c r="O9" s="32"/>
    </row>
    <row r="10" spans="1:23">
      <c r="B10" s="163" t="s">
        <v>13</v>
      </c>
      <c r="C10" s="163"/>
      <c r="D10" s="163"/>
      <c r="G10" s="32"/>
      <c r="H10" s="32"/>
      <c r="I10" s="32"/>
      <c r="J10" s="32"/>
      <c r="K10" s="32"/>
      <c r="L10" s="32"/>
      <c r="M10" s="32"/>
      <c r="N10" s="32"/>
      <c r="O10" s="32"/>
    </row>
    <row r="11" spans="1:23">
      <c r="B11" s="17" t="s">
        <v>10</v>
      </c>
      <c r="C11" s="16">
        <f>[1]Sheet1!D6</f>
        <v>0.56321287155151367</v>
      </c>
      <c r="D11" s="16">
        <f>[1]Sheet1!B6</f>
        <v>0.44832572340965271</v>
      </c>
      <c r="E11" s="16">
        <f>[1]Sheet1!C6</f>
        <v>0.26021158695220947</v>
      </c>
      <c r="F11" s="16">
        <f>[1]Sheet1!E6</f>
        <v>0.22509601712226868</v>
      </c>
      <c r="G11" s="32"/>
      <c r="H11" s="32"/>
      <c r="I11" s="32"/>
      <c r="J11" s="32"/>
      <c r="K11" s="32"/>
      <c r="L11" s="32"/>
      <c r="M11" s="32"/>
      <c r="N11" s="32"/>
      <c r="O11" s="32"/>
    </row>
    <row r="12" spans="1:23">
      <c r="B12" s="17" t="s">
        <v>11</v>
      </c>
      <c r="C12" s="16">
        <f>[1]Sheet1!D$8</f>
        <v>0.83756959438323975</v>
      </c>
      <c r="D12" s="16">
        <f>[1]Sheet1!B$8</f>
        <v>0.74032843112945557</v>
      </c>
      <c r="E12" s="16">
        <f>[1]Sheet1!C$8</f>
        <v>0.60571801662445068</v>
      </c>
      <c r="F12" s="16">
        <f>[1]Sheet1!E$8</f>
        <v>0.54063719511032104</v>
      </c>
      <c r="G12" s="32"/>
      <c r="H12" s="32"/>
      <c r="I12" s="32"/>
      <c r="J12" s="32"/>
      <c r="K12" s="32"/>
      <c r="L12" s="32"/>
      <c r="M12" s="32"/>
      <c r="N12" s="32"/>
      <c r="O12" s="32"/>
    </row>
    <row r="13" spans="1:23" ht="15" thickBot="1">
      <c r="B13" s="15" t="s">
        <v>12</v>
      </c>
      <c r="C13" s="14">
        <f>[1]Sheet1!D$9</f>
        <v>19</v>
      </c>
      <c r="D13" s="14">
        <f>[1]Sheet1!B$9</f>
        <v>20</v>
      </c>
      <c r="E13" s="14">
        <f>[1]Sheet1!C$9</f>
        <v>20</v>
      </c>
      <c r="F13" s="14">
        <f>[1]Sheet1!E$9</f>
        <v>20</v>
      </c>
      <c r="G13" s="32"/>
      <c r="H13" s="32"/>
      <c r="I13" s="32"/>
      <c r="J13" s="32"/>
      <c r="K13" s="32"/>
      <c r="L13" s="32"/>
      <c r="M13" s="32"/>
      <c r="N13" s="32"/>
      <c r="O13" s="32"/>
    </row>
    <row r="14" spans="1:23">
      <c r="G14" s="32"/>
      <c r="H14" s="32"/>
      <c r="I14" s="32"/>
      <c r="J14" s="32"/>
      <c r="K14" s="32"/>
      <c r="L14" s="32"/>
      <c r="M14" s="32"/>
      <c r="N14" s="32"/>
      <c r="O14" s="32"/>
    </row>
    <row r="15" spans="1:23">
      <c r="B15" s="169" t="s">
        <v>14</v>
      </c>
      <c r="C15" s="169"/>
      <c r="D15" s="169"/>
      <c r="G15" s="32"/>
      <c r="H15" s="32"/>
      <c r="I15" s="32"/>
      <c r="J15" s="32"/>
      <c r="K15" s="32"/>
      <c r="L15" s="32"/>
      <c r="M15" s="32"/>
      <c r="N15" s="32"/>
      <c r="O15" s="32"/>
    </row>
    <row r="16" spans="1:23">
      <c r="B16" s="17" t="s">
        <v>10</v>
      </c>
      <c r="C16" s="16">
        <f>[1]Sheet1!D$24</f>
        <v>0.60477691888809204</v>
      </c>
      <c r="D16" s="16">
        <f>[1]Sheet1!B$24</f>
        <v>0.41141188144683838</v>
      </c>
      <c r="E16" s="16">
        <f>[1]Sheet1!C$24</f>
        <v>0.25065121054649353</v>
      </c>
      <c r="F16" s="16">
        <f>[1]Sheet1!E$24</f>
        <v>0.22732935845851898</v>
      </c>
      <c r="G16" s="32"/>
      <c r="H16" s="32"/>
      <c r="I16" s="32"/>
      <c r="J16" s="32"/>
      <c r="K16" s="32"/>
      <c r="L16" s="32"/>
      <c r="M16" s="32"/>
      <c r="N16" s="32"/>
      <c r="O16" s="32"/>
    </row>
    <row r="17" spans="1:15">
      <c r="B17" s="17" t="s">
        <v>11</v>
      </c>
      <c r="C17" s="16">
        <f>[1]Sheet1!D$26</f>
        <v>0.81534749269485474</v>
      </c>
      <c r="D17" s="16">
        <f>[1]Sheet1!B$26</f>
        <v>0.69092684984207153</v>
      </c>
      <c r="E17" s="16">
        <f>[1]Sheet1!C$26</f>
        <v>0.53219467401504517</v>
      </c>
      <c r="F17" s="16">
        <f>[1]Sheet1!E$26</f>
        <v>0.55321300029754639</v>
      </c>
      <c r="G17" s="32"/>
      <c r="H17" s="32"/>
      <c r="I17" s="32"/>
      <c r="J17" s="32"/>
      <c r="K17" s="32"/>
      <c r="L17" s="32"/>
      <c r="M17" s="32"/>
      <c r="N17" s="32"/>
      <c r="O17" s="32"/>
    </row>
    <row r="18" spans="1:15" ht="15" thickBot="1">
      <c r="B18" s="15" t="s">
        <v>12</v>
      </c>
      <c r="C18" s="14">
        <f>[1]Sheet1!D$25</f>
        <v>29</v>
      </c>
      <c r="D18" s="14">
        <f>[1]Sheet1!B$25</f>
        <v>31</v>
      </c>
      <c r="E18" s="14">
        <f>[1]Sheet1!C$25</f>
        <v>31</v>
      </c>
      <c r="F18" s="14">
        <f>[1]Sheet1!E$25</f>
        <v>18</v>
      </c>
      <c r="G18" s="32"/>
      <c r="H18" s="32"/>
      <c r="I18" s="32"/>
      <c r="J18" s="32"/>
      <c r="K18" s="32"/>
      <c r="L18" s="32"/>
      <c r="M18" s="32"/>
      <c r="N18" s="32"/>
      <c r="O18" s="32"/>
    </row>
    <row r="19" spans="1:15">
      <c r="G19" s="32"/>
      <c r="H19" s="32"/>
      <c r="I19" s="32"/>
      <c r="J19" s="32"/>
      <c r="K19" s="32"/>
      <c r="L19" s="32"/>
      <c r="M19" s="32"/>
      <c r="N19" s="32"/>
      <c r="O19" s="32"/>
    </row>
    <row r="20" spans="1:15">
      <c r="B20" s="169" t="s">
        <v>15</v>
      </c>
      <c r="C20" s="169"/>
      <c r="D20" s="169"/>
      <c r="G20" s="32"/>
      <c r="H20" s="32"/>
      <c r="I20" s="32"/>
      <c r="J20" s="32"/>
      <c r="K20" s="32"/>
      <c r="L20" s="32"/>
      <c r="M20" s="32"/>
      <c r="N20" s="32"/>
      <c r="O20" s="32"/>
    </row>
    <row r="21" spans="1:15">
      <c r="B21" s="17" t="s">
        <v>10</v>
      </c>
      <c r="C21" s="16">
        <f>[1]Sheet1!D$41</f>
        <v>0.39186778664588928</v>
      </c>
      <c r="D21" s="16">
        <f>[1]Sheet1!B$41</f>
        <v>0.25385358929634094</v>
      </c>
      <c r="E21" s="16">
        <f>[1]Sheet1!C$41</f>
        <v>0.23213109374046326</v>
      </c>
      <c r="F21" s="16" t="s">
        <v>16</v>
      </c>
      <c r="G21" s="32"/>
      <c r="H21" s="32"/>
      <c r="I21" s="32"/>
      <c r="J21" s="32"/>
      <c r="K21" s="32"/>
      <c r="L21" s="32"/>
      <c r="M21" s="32"/>
      <c r="N21" s="32"/>
      <c r="O21" s="32"/>
    </row>
    <row r="22" spans="1:15">
      <c r="B22" s="17" t="s">
        <v>11</v>
      </c>
      <c r="C22" s="16">
        <f>[1]Sheet1!D$43</f>
        <v>0.95744138956069946</v>
      </c>
      <c r="D22" s="16">
        <f>[1]Sheet1!B$43</f>
        <v>0.75527900457382202</v>
      </c>
      <c r="E22" s="16">
        <f>[1]Sheet1!C$43</f>
        <v>0.85379683971405029</v>
      </c>
      <c r="F22" s="16" t="s">
        <v>16</v>
      </c>
      <c r="G22" s="32"/>
      <c r="H22" s="32"/>
      <c r="I22" s="32"/>
      <c r="J22" s="32"/>
      <c r="K22" s="32"/>
      <c r="L22" s="32"/>
      <c r="M22" s="32"/>
      <c r="N22" s="32"/>
      <c r="O22" s="32"/>
    </row>
    <row r="23" spans="1:15" ht="15" thickBot="1">
      <c r="B23" s="15" t="s">
        <v>12</v>
      </c>
      <c r="C23" s="14">
        <f>[1]Sheet1!D$42</f>
        <v>6</v>
      </c>
      <c r="D23" s="14">
        <f>[1]Sheet1!B$42</f>
        <v>12</v>
      </c>
      <c r="E23" s="14">
        <f>[1]Sheet1!C$42</f>
        <v>7</v>
      </c>
      <c r="F23" s="14" t="s">
        <v>16</v>
      </c>
      <c r="G23" s="32"/>
      <c r="H23" s="32"/>
      <c r="I23" s="32"/>
      <c r="J23" s="32"/>
      <c r="K23" s="32"/>
      <c r="L23" s="32"/>
      <c r="M23" s="32"/>
      <c r="N23" s="32"/>
      <c r="O23" s="32"/>
    </row>
    <row r="24" spans="1:15">
      <c r="G24" s="32"/>
      <c r="H24" s="32"/>
      <c r="I24" s="32"/>
      <c r="J24" s="32"/>
      <c r="K24" s="32"/>
      <c r="L24" s="32"/>
      <c r="M24" s="32"/>
      <c r="N24" s="32"/>
      <c r="O24" s="32"/>
    </row>
    <row r="25" spans="1:15">
      <c r="G25" s="32"/>
      <c r="H25" s="120"/>
      <c r="I25" s="32"/>
      <c r="J25" s="32"/>
      <c r="K25" s="32"/>
      <c r="L25" s="32"/>
      <c r="M25" s="32"/>
      <c r="N25" s="32"/>
      <c r="O25" s="32"/>
    </row>
    <row r="26" spans="1:15">
      <c r="A26" s="144" t="s">
        <v>17</v>
      </c>
      <c r="B26" s="145"/>
      <c r="C26" s="145"/>
      <c r="D26" s="145"/>
      <c r="E26" s="145"/>
      <c r="F26" s="145"/>
      <c r="G26" s="32"/>
      <c r="H26" s="32"/>
      <c r="I26" s="32"/>
      <c r="J26" s="32"/>
      <c r="K26" s="32"/>
      <c r="L26" s="32"/>
      <c r="M26" s="32"/>
      <c r="N26" s="32"/>
      <c r="O26" s="32"/>
    </row>
    <row r="27" spans="1:15">
      <c r="C27" s="141" t="s">
        <v>5</v>
      </c>
      <c r="D27" s="141" t="s">
        <v>6</v>
      </c>
      <c r="E27" s="141" t="s">
        <v>7</v>
      </c>
      <c r="F27" s="141" t="s">
        <v>8</v>
      </c>
      <c r="G27" s="32"/>
      <c r="H27" s="32"/>
      <c r="I27" s="32"/>
      <c r="J27" s="32"/>
      <c r="K27" s="32"/>
      <c r="L27" s="32"/>
      <c r="M27" s="32"/>
      <c r="N27" s="32"/>
      <c r="O27" s="32"/>
    </row>
    <row r="28" spans="1:15">
      <c r="A28" s="1" t="s">
        <v>18</v>
      </c>
      <c r="B28" t="s">
        <v>19</v>
      </c>
      <c r="C28" s="89">
        <f>[1]Sheet1!D28</f>
        <v>0.63289958238601685</v>
      </c>
      <c r="D28" s="89">
        <f>[1]Sheet1!B28</f>
        <v>0.27367874979972839</v>
      </c>
      <c r="E28" s="89">
        <f>[1]Sheet1!C28</f>
        <v>0.43025171756744385</v>
      </c>
      <c r="F28" s="89"/>
      <c r="G28" s="32"/>
      <c r="H28" s="32"/>
      <c r="I28" s="32"/>
      <c r="J28" s="32"/>
      <c r="K28" s="32"/>
      <c r="L28" s="32"/>
      <c r="M28" s="32"/>
      <c r="N28" s="32"/>
      <c r="O28" s="32"/>
    </row>
    <row r="29" spans="1:15">
      <c r="A29" s="1" t="s">
        <v>20</v>
      </c>
      <c r="B29" t="s">
        <v>21</v>
      </c>
      <c r="C29" s="89">
        <f>[1]Sheet1!D30</f>
        <v>0.68987381458282471</v>
      </c>
      <c r="D29" s="89">
        <f>[1]Sheet1!B30</f>
        <v>0.30337697267532349</v>
      </c>
      <c r="E29" s="89">
        <f>[1]Sheet1!C30</f>
        <v>0.34251368045806885</v>
      </c>
      <c r="F29" s="89">
        <f>[1]Sheet1!E30</f>
        <v>0.26780489087104797</v>
      </c>
      <c r="G29" s="32"/>
      <c r="H29" s="32"/>
      <c r="I29" s="32"/>
      <c r="J29" s="32"/>
      <c r="K29" s="32"/>
      <c r="L29" s="32"/>
      <c r="M29" s="32"/>
      <c r="N29" s="32"/>
      <c r="O29" s="32"/>
    </row>
    <row r="30" spans="1:15">
      <c r="B30" t="s">
        <v>22</v>
      </c>
      <c r="C30" s="89">
        <f>[1]Sheet1!D32</f>
        <v>0.56856840848922729</v>
      </c>
      <c r="D30" s="89">
        <f>[1]Sheet1!B32</f>
        <v>0.33258244395256042</v>
      </c>
      <c r="E30" s="89">
        <f>[1]Sheet1!C32</f>
        <v>0.26031076908111572</v>
      </c>
      <c r="F30" s="89">
        <f>[1]Sheet1!E32</f>
        <v>0.21279130876064301</v>
      </c>
      <c r="G30" s="32"/>
      <c r="H30" s="32"/>
      <c r="I30" s="32"/>
      <c r="J30" s="32"/>
      <c r="K30" s="32"/>
      <c r="L30" s="32"/>
      <c r="M30" s="32"/>
      <c r="N30" s="32"/>
      <c r="O30" s="32"/>
    </row>
    <row r="31" spans="1:15">
      <c r="B31" t="s">
        <v>23</v>
      </c>
      <c r="C31" s="89">
        <f>[1]Sheet1!D34</f>
        <v>0.64280796051025391</v>
      </c>
      <c r="D31" s="89">
        <f>[1]Sheet1!B34</f>
        <v>0.59474307298660278</v>
      </c>
      <c r="E31" s="89">
        <f>[1]Sheet1!C34</f>
        <v>0.25080463290214539</v>
      </c>
      <c r="F31" s="89">
        <f>[1]Sheet1!E34</f>
        <v>0.20400729775428772</v>
      </c>
      <c r="G31" s="32"/>
      <c r="H31" s="32"/>
      <c r="I31" s="32"/>
      <c r="J31" s="32"/>
      <c r="K31" s="32"/>
      <c r="L31" s="32"/>
      <c r="M31" s="32"/>
      <c r="N31" s="32"/>
      <c r="O31" s="32"/>
    </row>
    <row r="32" spans="1:15">
      <c r="B32" t="s">
        <v>24</v>
      </c>
      <c r="C32" s="89">
        <f>[1]Sheet1!D36</f>
        <v>0.57071369886398315</v>
      </c>
      <c r="D32" s="89">
        <f>[1]Sheet1!B36</f>
        <v>0.51749807596206665</v>
      </c>
      <c r="E32" s="89">
        <f>[1]Sheet1!C36</f>
        <v>0.18857696652412415</v>
      </c>
      <c r="F32" s="89">
        <f>[1]Sheet1!E36</f>
        <v>0.1743546724319458</v>
      </c>
      <c r="G32" s="32"/>
      <c r="H32" s="32"/>
      <c r="I32" s="32"/>
      <c r="J32" s="32"/>
      <c r="K32" s="32"/>
      <c r="L32" s="32"/>
      <c r="M32" s="32"/>
      <c r="N32" s="32"/>
      <c r="O32" s="32"/>
    </row>
    <row r="33" spans="1:15">
      <c r="B33" t="s">
        <v>25</v>
      </c>
      <c r="C33" s="89">
        <f>[1]Sheet1!D38</f>
        <v>0.63787168264389038</v>
      </c>
      <c r="D33" s="89">
        <f>[1]Sheet1!B38</f>
        <v>0.57020223140716553</v>
      </c>
      <c r="E33" s="89">
        <f>[1]Sheet1!C38</f>
        <v>0.26088047027587891</v>
      </c>
      <c r="F33" s="89">
        <f>[1]Sheet1!E38</f>
        <v>0.2875487208366394</v>
      </c>
      <c r="G33" s="32"/>
      <c r="H33" s="32"/>
      <c r="I33" s="32"/>
      <c r="J33" s="32"/>
      <c r="K33" s="32"/>
      <c r="L33" s="32"/>
      <c r="M33" s="32"/>
      <c r="N33" s="32"/>
      <c r="O33" s="32"/>
    </row>
    <row r="34" spans="1:15">
      <c r="C34" s="13"/>
      <c r="D34" s="13"/>
      <c r="E34" s="13"/>
      <c r="F34" s="13"/>
      <c r="G34" s="32"/>
      <c r="H34" s="32"/>
      <c r="I34" s="32"/>
      <c r="J34" s="32"/>
      <c r="K34" s="32"/>
      <c r="L34" s="32"/>
      <c r="M34" s="32"/>
      <c r="N34" s="32"/>
      <c r="O34" s="32"/>
    </row>
    <row r="35" spans="1:15">
      <c r="A35" s="139" t="s">
        <v>26</v>
      </c>
      <c r="B35" s="139"/>
      <c r="C35" s="140"/>
      <c r="D35" s="140"/>
      <c r="E35" s="140"/>
      <c r="F35" s="140"/>
      <c r="G35" s="32"/>
      <c r="H35" s="32"/>
      <c r="I35" s="32"/>
      <c r="J35" s="32"/>
      <c r="K35" s="32"/>
      <c r="L35" s="32"/>
      <c r="M35" s="32"/>
      <c r="N35" s="32"/>
      <c r="O35" s="32"/>
    </row>
    <row r="36" spans="1:15">
      <c r="C36" s="13"/>
      <c r="D36" s="13"/>
      <c r="E36" s="13"/>
      <c r="F36" s="13"/>
      <c r="G36" s="32"/>
      <c r="H36" s="32"/>
      <c r="I36" s="32"/>
      <c r="J36" s="32"/>
      <c r="K36" s="32"/>
      <c r="L36" s="32"/>
      <c r="M36" s="32"/>
      <c r="N36" s="32"/>
      <c r="O36" s="32"/>
    </row>
    <row r="37" spans="1:15">
      <c r="A37" s="1" t="s">
        <v>27</v>
      </c>
      <c r="C37" s="13"/>
      <c r="D37" s="13"/>
      <c r="E37" s="13"/>
      <c r="F37" s="13"/>
      <c r="G37" s="32"/>
      <c r="H37" s="32"/>
      <c r="I37" s="120"/>
      <c r="J37" s="120"/>
      <c r="K37" s="120"/>
      <c r="L37" s="120"/>
      <c r="M37" s="120"/>
      <c r="N37" s="120"/>
      <c r="O37" s="32"/>
    </row>
    <row r="38" spans="1:15">
      <c r="A38" s="1"/>
      <c r="C38" s="89" t="str">
        <f>[1]Sheet1!B61</f>
        <v>WOil_qoq_stdev</v>
      </c>
      <c r="D38" s="89" t="str">
        <f>[1]Sheet1!C61</f>
        <v>WComXEn_qoq_stdev</v>
      </c>
      <c r="E38" s="89" t="str">
        <f>[1]Sheet1!D61</f>
        <v>WComm_qoq_stdev</v>
      </c>
      <c r="F38" s="13"/>
      <c r="G38" s="32"/>
      <c r="H38" s="32"/>
      <c r="I38" s="120"/>
      <c r="J38" s="120"/>
      <c r="K38" s="120"/>
      <c r="L38" s="120"/>
      <c r="M38" s="120"/>
      <c r="N38" s="120"/>
      <c r="O38" s="32"/>
    </row>
    <row r="39" spans="1:15">
      <c r="B39" t="str">
        <f t="shared" ref="B39:B44" si="0">B28</f>
        <v>1990-94</v>
      </c>
      <c r="C39" s="142">
        <f>[1]Sheet1!B62/100</f>
        <v>0.19645442962646484</v>
      </c>
      <c r="D39" s="142">
        <f>[1]Sheet1!C62/100</f>
        <v>2.9574544429779054E-2</v>
      </c>
      <c r="E39" s="142">
        <f>[1]Sheet1!D62/100</f>
        <v>3.9958574771881104E-2</v>
      </c>
      <c r="F39" s="13"/>
      <c r="G39" s="32"/>
      <c r="H39" s="32"/>
      <c r="I39" s="120"/>
      <c r="J39" s="120"/>
      <c r="K39" s="120"/>
      <c r="L39" s="120"/>
      <c r="M39" s="120"/>
      <c r="N39" s="120"/>
      <c r="O39" s="32"/>
    </row>
    <row r="40" spans="1:15" ht="14.25" customHeight="1">
      <c r="B40" t="str">
        <f t="shared" si="0"/>
        <v>1995-99</v>
      </c>
      <c r="C40" s="142">
        <f>[1]Sheet1!B63/100</f>
        <v>0.1487890911102295</v>
      </c>
      <c r="D40" s="142">
        <f>[1]Sheet1!C63/100</f>
        <v>3.2638366222381594E-2</v>
      </c>
      <c r="E40" s="142">
        <f>[1]Sheet1!D63/100</f>
        <v>5.5332660675048828E-2</v>
      </c>
      <c r="F40" s="13"/>
      <c r="G40" s="32"/>
      <c r="H40" s="167"/>
      <c r="I40" s="167"/>
      <c r="J40" s="167"/>
      <c r="K40" s="167"/>
      <c r="L40" s="167"/>
      <c r="M40" s="167"/>
      <c r="N40" s="167"/>
      <c r="O40" s="32"/>
    </row>
    <row r="41" spans="1:15">
      <c r="B41" t="str">
        <f t="shared" si="0"/>
        <v>2000-04</v>
      </c>
      <c r="C41" s="142">
        <f>[1]Sheet1!B64/100</f>
        <v>0.11678714752197265</v>
      </c>
      <c r="D41" s="142">
        <f>[1]Sheet1!C64/100</f>
        <v>3.933319330215454E-2</v>
      </c>
      <c r="E41" s="142">
        <f>[1]Sheet1!D64/100</f>
        <v>6.3308453559875494E-2</v>
      </c>
      <c r="F41" s="13"/>
      <c r="G41" s="32"/>
      <c r="H41" s="167"/>
      <c r="I41" s="167"/>
      <c r="J41" s="167"/>
      <c r="K41" s="167"/>
      <c r="L41" s="167"/>
      <c r="M41" s="167"/>
      <c r="N41" s="167"/>
      <c r="O41" s="32"/>
    </row>
    <row r="42" spans="1:15">
      <c r="B42" t="str">
        <f t="shared" si="0"/>
        <v>2005-09</v>
      </c>
      <c r="C42" s="142">
        <f>[1]Sheet1!B65/100</f>
        <v>0.18559341430664061</v>
      </c>
      <c r="D42" s="142">
        <f>[1]Sheet1!C65/100</f>
        <v>8.2967500686645504E-2</v>
      </c>
      <c r="E42" s="142">
        <f>[1]Sheet1!D65/100</f>
        <v>0.13049839019775392</v>
      </c>
      <c r="F42" s="13"/>
      <c r="G42" s="32"/>
      <c r="H42" s="167"/>
      <c r="I42" s="167"/>
      <c r="J42" s="167"/>
      <c r="K42" s="167"/>
      <c r="L42" s="167"/>
      <c r="M42" s="167"/>
      <c r="N42" s="167"/>
      <c r="O42" s="32"/>
    </row>
    <row r="43" spans="1:15">
      <c r="B43" t="str">
        <f t="shared" si="0"/>
        <v>2010-14</v>
      </c>
      <c r="C43" s="142">
        <f>[1]Sheet1!B66/100</f>
        <v>9.5979518890380866E-2</v>
      </c>
      <c r="D43" s="142">
        <f>[1]Sheet1!C66/100</f>
        <v>5.718921184539795E-2</v>
      </c>
      <c r="E43" s="142">
        <f>[1]Sheet1!D66/100</f>
        <v>6.8693494796752935E-2</v>
      </c>
      <c r="F43" s="13"/>
      <c r="G43" s="32"/>
      <c r="H43" s="32"/>
      <c r="I43" s="32"/>
      <c r="J43" s="32"/>
      <c r="K43" s="32"/>
      <c r="L43" s="32"/>
      <c r="M43" s="32"/>
      <c r="N43" s="32"/>
      <c r="O43" s="32"/>
    </row>
    <row r="44" spans="1:15">
      <c r="B44" t="str">
        <f t="shared" si="0"/>
        <v>2015-17</v>
      </c>
      <c r="C44" s="142">
        <f>[1]Sheet1!B67/100</f>
        <v>0.18795568466186524</v>
      </c>
      <c r="D44" s="142">
        <f>[1]Sheet1!C67/100</f>
        <v>4.3979983329772952E-2</v>
      </c>
      <c r="E44" s="142">
        <f>[1]Sheet1!D67/100</f>
        <v>0.10087828636169434</v>
      </c>
      <c r="F44" s="13"/>
      <c r="G44" s="32"/>
      <c r="H44" s="32"/>
      <c r="I44" s="32"/>
      <c r="J44" s="32"/>
      <c r="K44" s="32"/>
      <c r="L44" s="32"/>
      <c r="M44" s="32"/>
      <c r="N44" s="32"/>
      <c r="O44" s="32"/>
    </row>
    <row r="46" spans="1:15">
      <c r="A46" s="1" t="s">
        <v>28</v>
      </c>
    </row>
    <row r="47" spans="1:15">
      <c r="A47" s="1"/>
      <c r="C47" s="143" t="str">
        <f>C27</f>
        <v>PPI</v>
      </c>
      <c r="D47" s="143" t="str">
        <f>D27</f>
        <v>CPI</v>
      </c>
      <c r="E47" s="143" t="str">
        <f>E27</f>
        <v>Core</v>
      </c>
      <c r="F47" s="143" t="str">
        <f>F27</f>
        <v>Wages</v>
      </c>
    </row>
    <row r="48" spans="1:15">
      <c r="A48" s="24" t="s">
        <v>29</v>
      </c>
      <c r="B48" s="1" t="s">
        <v>30</v>
      </c>
      <c r="C48" s="89">
        <f>CORREL($C$39:$C$44,C28:C33)</f>
        <v>0.64228101267322013</v>
      </c>
      <c r="D48" s="89">
        <f>CORREL($C$39:$C$44,D28:D33)</f>
        <v>8.3581251435125542E-2</v>
      </c>
      <c r="E48" s="89">
        <f>CORREL($C$39:$C$44,E28:E33)</f>
        <v>0.59002373959572019</v>
      </c>
      <c r="F48" s="89">
        <f>CORREL($C$39:$C$44,F28:F33)</f>
        <v>0.62299200585045778</v>
      </c>
    </row>
    <row r="49" spans="2:6">
      <c r="B49" s="1" t="s">
        <v>31</v>
      </c>
      <c r="C49" s="89">
        <f>CORREL($D$39:$D$44,C28:C33)</f>
        <v>-0.12601034601565003</v>
      </c>
      <c r="D49" s="89">
        <f>CORREL($D$39:$D$44,D28:D33)</f>
        <v>0.8135456415356721</v>
      </c>
      <c r="E49" s="89">
        <f>CORREL($D$39:$D$44,E28:E33)</f>
        <v>-0.63167223692227714</v>
      </c>
      <c r="F49" s="89">
        <f>CORREL($D$39:$D$44,F28:F33)</f>
        <v>-0.55499735088627766</v>
      </c>
    </row>
    <row r="50" spans="2:6">
      <c r="B50" s="1" t="s">
        <v>32</v>
      </c>
      <c r="C50" s="89">
        <f>CORREL($E$39:$E$44,C28:C33)</f>
        <v>0.10076014967984964</v>
      </c>
      <c r="D50" s="89">
        <f>CORREL($E$39:$E$44,D28:D33)</f>
        <v>0.8870244992081614</v>
      </c>
      <c r="E50" s="89">
        <f>CORREL($E$39:$E$44,E28:E33)</f>
        <v>-0.55876865621651883</v>
      </c>
      <c r="F50" s="89">
        <f>CORREL($E$39:$E$44,F28:F33)</f>
        <v>-1.9401071332828482E-2</v>
      </c>
    </row>
  </sheetData>
  <mergeCells count="7">
    <mergeCell ref="H40:N42"/>
    <mergeCell ref="C3:F3"/>
    <mergeCell ref="B15:D15"/>
    <mergeCell ref="B20:D20"/>
    <mergeCell ref="H1:N1"/>
    <mergeCell ref="H2:N2"/>
    <mergeCell ref="H3:N3"/>
  </mergeCells>
  <pageMargins left="0.7" right="0.7" top="0.75" bottom="0.75" header="0.3" footer="0.3"/>
  <pageSetup scale="71" orientation="portrait" horizontalDpi="4294967295" verticalDpi="429496729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64"/>
  <sheetViews>
    <sheetView showGridLines="0" workbookViewId="0">
      <selection activeCell="I15" sqref="I15"/>
    </sheetView>
  </sheetViews>
  <sheetFormatPr baseColWidth="10" defaultColWidth="8.83203125" defaultRowHeight="14" x14ac:dyDescent="0"/>
  <cols>
    <col min="3" max="3" width="14.33203125" bestFit="1" customWidth="1"/>
    <col min="4" max="4" width="12.5" bestFit="1" customWidth="1"/>
    <col min="5" max="5" width="10.33203125" bestFit="1" customWidth="1"/>
    <col min="6" max="6" width="13.5" bestFit="1" customWidth="1"/>
    <col min="7" max="7" width="15.5" bestFit="1" customWidth="1"/>
    <col min="8" max="8" width="15.5" customWidth="1"/>
    <col min="9" max="9" width="14.5" bestFit="1" customWidth="1"/>
    <col min="10" max="10" width="16.5" bestFit="1" customWidth="1"/>
    <col min="11" max="11" width="15.1640625" bestFit="1" customWidth="1"/>
    <col min="12" max="12" width="16.33203125" bestFit="1" customWidth="1"/>
    <col min="13" max="13" width="8" customWidth="1"/>
  </cols>
  <sheetData>
    <row r="1" spans="2:15" ht="16">
      <c r="B1" s="175" t="s">
        <v>180</v>
      </c>
      <c r="C1" s="175"/>
      <c r="D1" s="175"/>
      <c r="E1" s="175"/>
      <c r="F1" s="175"/>
      <c r="G1" s="175"/>
      <c r="H1" s="175"/>
      <c r="I1" s="65"/>
      <c r="J1" s="65"/>
      <c r="K1" s="65"/>
      <c r="L1" s="65"/>
      <c r="M1" s="65"/>
      <c r="N1" s="65"/>
      <c r="O1" s="65"/>
    </row>
    <row r="2" spans="2:15" ht="16">
      <c r="B2" s="175" t="s">
        <v>181</v>
      </c>
      <c r="C2" s="175"/>
      <c r="D2" s="175"/>
      <c r="E2" s="175"/>
      <c r="F2" s="175"/>
      <c r="G2" s="175"/>
      <c r="H2" s="175"/>
      <c r="I2" s="65"/>
      <c r="J2" s="65"/>
      <c r="K2" s="65"/>
      <c r="L2" s="65"/>
      <c r="M2" s="65"/>
      <c r="N2" s="65"/>
      <c r="O2" s="65"/>
    </row>
    <row r="3" spans="2:15" ht="16">
      <c r="B3" s="165"/>
      <c r="C3" s="165"/>
      <c r="D3" s="165"/>
      <c r="E3" s="165"/>
      <c r="F3" s="165"/>
      <c r="G3" s="165"/>
      <c r="H3" s="165"/>
      <c r="I3" s="65"/>
      <c r="J3" s="65"/>
      <c r="K3" s="65"/>
      <c r="L3" s="65"/>
      <c r="M3" s="65"/>
      <c r="N3" s="65"/>
      <c r="O3" s="65"/>
    </row>
    <row r="4" spans="2:15" ht="16">
      <c r="B4" s="165"/>
      <c r="C4" s="165"/>
      <c r="D4" s="165"/>
      <c r="E4" s="165"/>
      <c r="F4" s="165"/>
      <c r="G4" s="165"/>
      <c r="H4" s="165"/>
      <c r="I4" s="65"/>
      <c r="J4" s="65"/>
      <c r="K4" s="65"/>
      <c r="L4" s="65"/>
      <c r="M4" s="65"/>
      <c r="N4" s="65"/>
      <c r="O4" s="65"/>
    </row>
    <row r="23" ht="63" customHeight="1"/>
    <row r="43" ht="42" customHeight="1"/>
    <row r="50" spans="1:9">
      <c r="A50" s="1" t="s">
        <v>182</v>
      </c>
    </row>
    <row r="51" spans="1:9">
      <c r="A51" s="1" t="s">
        <v>183</v>
      </c>
      <c r="F51" t="s">
        <v>184</v>
      </c>
      <c r="G51" t="s">
        <v>185</v>
      </c>
      <c r="H51" t="s">
        <v>186</v>
      </c>
    </row>
    <row r="52" spans="1:9">
      <c r="A52" t="str">
        <f>[7]Full!B1</f>
        <v>quarter</v>
      </c>
      <c r="B52" t="str">
        <f>[7]Full!A1</f>
        <v>year</v>
      </c>
      <c r="C52" t="str">
        <f>[7]Full!B1</f>
        <v>quarter</v>
      </c>
      <c r="D52" t="str">
        <f>[7]Full!C1</f>
        <v>WOil_qoq</v>
      </c>
      <c r="E52" t="str">
        <f>[7]Full!D1</f>
        <v>WComXEn_qoq</v>
      </c>
      <c r="F52" t="str">
        <f>[7]Full!E1</f>
        <v>W_Slack_OECD</v>
      </c>
      <c r="G52" t="str">
        <f>[7]Full!F1</f>
        <v>W_Slack_IMF</v>
      </c>
      <c r="H52" t="str">
        <f>[7]Full!G1</f>
        <v>W_Slack</v>
      </c>
      <c r="I52" t="str">
        <f>[7]Full!H1</f>
        <v>GVC_PC</v>
      </c>
    </row>
    <row r="53" spans="1:9">
      <c r="A53">
        <f>[7]Full!B2</f>
        <v>1</v>
      </c>
      <c r="B53">
        <f>[7]Full!A2</f>
        <v>1990</v>
      </c>
      <c r="C53">
        <f>[7]Full!B2</f>
        <v>1</v>
      </c>
      <c r="D53">
        <f>[7]Full!C2</f>
        <v>3.4272871017456055</v>
      </c>
      <c r="E53">
        <f>[7]Full!D2</f>
        <v>5.8999825268983841E-2</v>
      </c>
      <c r="F53">
        <f>[7]Full!E2</f>
        <v>-1.5994999408721924</v>
      </c>
      <c r="G53">
        <f>[7]Full!F2</f>
        <v>-0.99674999713897705</v>
      </c>
      <c r="H53">
        <f>[7]Full!G2</f>
        <v>0</v>
      </c>
      <c r="I53">
        <f>[7]Full!H2</f>
        <v>0</v>
      </c>
    </row>
    <row r="54" spans="1:9">
      <c r="A54">
        <f>[7]Full!B3</f>
        <v>2</v>
      </c>
      <c r="B54">
        <f>[7]Full!A3</f>
        <v>1990</v>
      </c>
      <c r="C54">
        <f>[7]Full!B3</f>
        <v>2</v>
      </c>
      <c r="D54">
        <f>[7]Full!C3</f>
        <v>-19.158929824829102</v>
      </c>
      <c r="E54">
        <f>[7]Full!D3</f>
        <v>4.658137321472168</v>
      </c>
      <c r="F54">
        <f>[7]Full!E3</f>
        <v>-1.5540000200271606</v>
      </c>
      <c r="G54">
        <f>[7]Full!F3</f>
        <v>-0.95550000667572021</v>
      </c>
      <c r="H54">
        <f>[7]Full!G3</f>
        <v>0</v>
      </c>
      <c r="I54">
        <f>[7]Full!H3</f>
        <v>0</v>
      </c>
    </row>
    <row r="55" spans="1:9">
      <c r="A55">
        <f>[7]Full!B4</f>
        <v>3</v>
      </c>
      <c r="B55">
        <f>[7]Full!A4</f>
        <v>1990</v>
      </c>
      <c r="C55">
        <f>[7]Full!B4</f>
        <v>3</v>
      </c>
      <c r="D55">
        <f>[7]Full!C4</f>
        <v>64.877410888671875</v>
      </c>
      <c r="E55">
        <f>[7]Full!D4</f>
        <v>0.45066097378730774</v>
      </c>
      <c r="F55">
        <f>[7]Full!E4</f>
        <v>-1.5084999799728394</v>
      </c>
      <c r="G55">
        <f>[7]Full!F4</f>
        <v>-0.91425001621246338</v>
      </c>
      <c r="H55">
        <f>[7]Full!G4</f>
        <v>0</v>
      </c>
      <c r="I55">
        <f>[7]Full!H4</f>
        <v>0</v>
      </c>
    </row>
    <row r="56" spans="1:9">
      <c r="A56">
        <f>[7]Full!B5</f>
        <v>4</v>
      </c>
      <c r="B56">
        <f>[7]Full!A5</f>
        <v>1990</v>
      </c>
      <c r="C56">
        <f>[7]Full!B5</f>
        <v>4</v>
      </c>
      <c r="D56">
        <f>[7]Full!C5</f>
        <v>22.867214202880859</v>
      </c>
      <c r="E56">
        <f>[7]Full!D5</f>
        <v>-2.3556020259857178</v>
      </c>
      <c r="F56">
        <f>[7]Full!E5</f>
        <v>-1.4630000591278076</v>
      </c>
      <c r="G56">
        <f>[7]Full!F5</f>
        <v>-0.87300002574920654</v>
      </c>
      <c r="H56">
        <f>[7]Full!G5</f>
        <v>0</v>
      </c>
      <c r="I56">
        <f>[7]Full!H5</f>
        <v>0</v>
      </c>
    </row>
    <row r="57" spans="1:9">
      <c r="A57">
        <f>[7]Full!B6</f>
        <v>1</v>
      </c>
      <c r="B57">
        <f>[7]Full!A6</f>
        <v>1991</v>
      </c>
      <c r="C57">
        <f>[7]Full!B6</f>
        <v>1</v>
      </c>
      <c r="D57">
        <f>[7]Full!C6</f>
        <v>-36.123668670654297</v>
      </c>
      <c r="E57">
        <f>[7]Full!D6</f>
        <v>-2.1826410293579102</v>
      </c>
      <c r="F57">
        <f>[7]Full!E6</f>
        <v>-1.0752500295639038</v>
      </c>
      <c r="G57">
        <f>[7]Full!F6</f>
        <v>-0.54350000619888306</v>
      </c>
      <c r="H57">
        <f>[7]Full!G6</f>
        <v>0</v>
      </c>
      <c r="I57">
        <f>[7]Full!H6</f>
        <v>0</v>
      </c>
    </row>
    <row r="58" spans="1:9">
      <c r="A58">
        <f>[7]Full!B7</f>
        <v>2</v>
      </c>
      <c r="B58">
        <f>[7]Full!A7</f>
        <v>1991</v>
      </c>
      <c r="C58">
        <f>[7]Full!B7</f>
        <v>2</v>
      </c>
      <c r="D58">
        <f>[7]Full!C7</f>
        <v>-9.0852041244506836</v>
      </c>
      <c r="E58">
        <f>[7]Full!D7</f>
        <v>-3.8167877197265625</v>
      </c>
      <c r="F58">
        <f>[7]Full!E7</f>
        <v>-0.6875</v>
      </c>
      <c r="G58">
        <f>[7]Full!F7</f>
        <v>-0.21400000154972076</v>
      </c>
      <c r="H58">
        <f>[7]Full!G7</f>
        <v>0</v>
      </c>
      <c r="I58">
        <f>[7]Full!H7</f>
        <v>0</v>
      </c>
    </row>
    <row r="59" spans="1:9">
      <c r="A59">
        <f>[7]Full!B8</f>
        <v>3</v>
      </c>
      <c r="B59">
        <f>[7]Full!A8</f>
        <v>1991</v>
      </c>
      <c r="C59">
        <f>[7]Full!B8</f>
        <v>3</v>
      </c>
      <c r="D59">
        <f>[7]Full!C8</f>
        <v>5.5360689163208008</v>
      </c>
      <c r="E59">
        <f>[7]Full!D8</f>
        <v>-4.4567222595214844</v>
      </c>
      <c r="F59">
        <f>[7]Full!E8</f>
        <v>-0.29975000023841858</v>
      </c>
      <c r="G59">
        <f>[7]Full!F8</f>
        <v>0.11550000309944153</v>
      </c>
      <c r="H59">
        <f>[7]Full!G8</f>
        <v>0</v>
      </c>
      <c r="I59">
        <f>[7]Full!H8</f>
        <v>0</v>
      </c>
    </row>
    <row r="60" spans="1:9">
      <c r="A60">
        <f>[7]Full!B9</f>
        <v>4</v>
      </c>
      <c r="B60">
        <f>[7]Full!A9</f>
        <v>1991</v>
      </c>
      <c r="C60">
        <f>[7]Full!B9</f>
        <v>4</v>
      </c>
      <c r="D60">
        <f>[7]Full!C9</f>
        <v>3.4522349834442139</v>
      </c>
      <c r="E60">
        <f>[7]Full!D9</f>
        <v>-0.70285409688949585</v>
      </c>
      <c r="F60">
        <f>[7]Full!E9</f>
        <v>8.7999999523162842E-2</v>
      </c>
      <c r="G60">
        <f>[7]Full!F9</f>
        <v>0.44499999284744263</v>
      </c>
      <c r="H60">
        <f>[7]Full!G9</f>
        <v>0</v>
      </c>
      <c r="I60">
        <f>[7]Full!H9</f>
        <v>0</v>
      </c>
    </row>
    <row r="61" spans="1:9">
      <c r="A61">
        <f>[7]Full!B10</f>
        <v>1</v>
      </c>
      <c r="B61">
        <f>[7]Full!A10</f>
        <v>1992</v>
      </c>
      <c r="C61">
        <f>[7]Full!B10</f>
        <v>1</v>
      </c>
      <c r="D61">
        <f>[7]Full!C10</f>
        <v>-12.781394958496094</v>
      </c>
      <c r="E61">
        <f>[7]Full!D10</f>
        <v>0</v>
      </c>
      <c r="F61">
        <f>[7]Full!E10</f>
        <v>0.29624998569488525</v>
      </c>
      <c r="G61">
        <f>[7]Full!F10</f>
        <v>0.56749999523162842</v>
      </c>
      <c r="H61">
        <f>[7]Full!G10</f>
        <v>-0.45557624101638794</v>
      </c>
      <c r="I61">
        <f>[7]Full!H10</f>
        <v>0</v>
      </c>
    </row>
    <row r="62" spans="1:9">
      <c r="A62">
        <f>[7]Full!B11</f>
        <v>2</v>
      </c>
      <c r="B62">
        <f>[7]Full!A11</f>
        <v>1992</v>
      </c>
      <c r="C62">
        <f>[7]Full!B11</f>
        <v>2</v>
      </c>
      <c r="D62">
        <f>[7]Full!C11</f>
        <v>11.38538932800293</v>
      </c>
      <c r="E62">
        <f>[7]Full!D11</f>
        <v>1.3514237403869629</v>
      </c>
      <c r="F62">
        <f>[7]Full!E11</f>
        <v>0.50449997186660767</v>
      </c>
      <c r="G62">
        <f>[7]Full!F11</f>
        <v>0.68999999761581421</v>
      </c>
      <c r="H62">
        <f>[7]Full!G11</f>
        <v>-0.38863307237625122</v>
      </c>
      <c r="I62">
        <f>[7]Full!H11</f>
        <v>0</v>
      </c>
    </row>
    <row r="63" spans="1:9">
      <c r="A63">
        <f>[7]Full!B12</f>
        <v>3</v>
      </c>
      <c r="B63">
        <f>[7]Full!A12</f>
        <v>1992</v>
      </c>
      <c r="C63">
        <f>[7]Full!B12</f>
        <v>3</v>
      </c>
      <c r="D63">
        <f>[7]Full!C12</f>
        <v>0.46714437007904053</v>
      </c>
      <c r="E63">
        <f>[7]Full!D12</f>
        <v>3.4919724464416504</v>
      </c>
      <c r="F63">
        <f>[7]Full!E12</f>
        <v>0.71275001764297485</v>
      </c>
      <c r="G63">
        <f>[7]Full!F12</f>
        <v>0.8125</v>
      </c>
      <c r="H63">
        <f>[7]Full!G12</f>
        <v>-0.28493720293045044</v>
      </c>
      <c r="I63">
        <f>[7]Full!H12</f>
        <v>0</v>
      </c>
    </row>
    <row r="64" spans="1:9">
      <c r="A64">
        <f>[7]Full!B13</f>
        <v>4</v>
      </c>
      <c r="B64">
        <f>[7]Full!A13</f>
        <v>1992</v>
      </c>
      <c r="C64">
        <f>[7]Full!B13</f>
        <v>4</v>
      </c>
      <c r="D64">
        <f>[7]Full!C13</f>
        <v>-4.3819999694824219</v>
      </c>
      <c r="E64">
        <f>[7]Full!D13</f>
        <v>-3.8036596775054932</v>
      </c>
      <c r="F64">
        <f>[7]Full!E13</f>
        <v>0.92100000381469727</v>
      </c>
      <c r="G64">
        <f>[7]Full!F13</f>
        <v>0.93500000238418579</v>
      </c>
      <c r="H64">
        <f>[7]Full!G13</f>
        <v>-0.14839445054531097</v>
      </c>
      <c r="I64">
        <f>[7]Full!H13</f>
        <v>0</v>
      </c>
    </row>
    <row r="65" spans="1:9">
      <c r="A65">
        <f>[7]Full!B14</f>
        <v>1</v>
      </c>
      <c r="B65">
        <f>[7]Full!A14</f>
        <v>1993</v>
      </c>
      <c r="C65">
        <f>[7]Full!B14</f>
        <v>1</v>
      </c>
      <c r="D65">
        <f>[7]Full!C14</f>
        <v>-5.1379604339599609</v>
      </c>
      <c r="E65">
        <f>[7]Full!D14</f>
        <v>-6.3778489828109741E-2</v>
      </c>
      <c r="F65">
        <f>[7]Full!E14</f>
        <v>1.2654999494552612</v>
      </c>
      <c r="G65">
        <f>[7]Full!F14</f>
        <v>1.2450000047683716</v>
      </c>
      <c r="H65">
        <f>[7]Full!G14</f>
        <v>0.31330791115760803</v>
      </c>
      <c r="I65">
        <f>[7]Full!H14</f>
        <v>0</v>
      </c>
    </row>
    <row r="66" spans="1:9">
      <c r="A66">
        <f>[7]Full!B15</f>
        <v>2</v>
      </c>
      <c r="B66">
        <f>[7]Full!A15</f>
        <v>1993</v>
      </c>
      <c r="C66">
        <f>[7]Full!B15</f>
        <v>2</v>
      </c>
      <c r="D66">
        <f>[7]Full!C15</f>
        <v>0.32949215173721313</v>
      </c>
      <c r="E66">
        <f>[7]Full!D15</f>
        <v>2.1698164939880371</v>
      </c>
      <c r="F66">
        <f>[7]Full!E15</f>
        <v>1.6100000143051147</v>
      </c>
      <c r="G66">
        <f>[7]Full!F15</f>
        <v>1.5549999475479126</v>
      </c>
      <c r="H66">
        <f>[7]Full!G15</f>
        <v>0.75294208526611328</v>
      </c>
      <c r="I66">
        <f>[7]Full!H15</f>
        <v>0</v>
      </c>
    </row>
    <row r="67" spans="1:9">
      <c r="A67">
        <f>[7]Full!B16</f>
        <v>3</v>
      </c>
      <c r="B67">
        <f>[7]Full!A16</f>
        <v>1993</v>
      </c>
      <c r="C67">
        <f>[7]Full!B16</f>
        <v>3</v>
      </c>
      <c r="D67">
        <f>[7]Full!C16</f>
        <v>-9.7393159866333008</v>
      </c>
      <c r="E67">
        <f>[7]Full!D16</f>
        <v>-0.18740925192832947</v>
      </c>
      <c r="F67">
        <f>[7]Full!E16</f>
        <v>1.9544999599456787</v>
      </c>
      <c r="G67">
        <f>[7]Full!F16</f>
        <v>1.8650000095367432</v>
      </c>
      <c r="H67">
        <f>[7]Full!G16</f>
        <v>1.1683019399642944</v>
      </c>
      <c r="I67">
        <f>[7]Full!H16</f>
        <v>0</v>
      </c>
    </row>
    <row r="68" spans="1:9">
      <c r="A68">
        <f>[7]Full!B17</f>
        <v>4</v>
      </c>
      <c r="B68">
        <f>[7]Full!A17</f>
        <v>1993</v>
      </c>
      <c r="C68">
        <f>[7]Full!B17</f>
        <v>4</v>
      </c>
      <c r="D68">
        <f>[7]Full!C17</f>
        <v>-7.9813299179077148</v>
      </c>
      <c r="E68">
        <f>[7]Full!D17</f>
        <v>-1.5018583536148071</v>
      </c>
      <c r="F68">
        <f>[7]Full!E17</f>
        <v>2.2990000247955322</v>
      </c>
      <c r="G68">
        <f>[7]Full!F17</f>
        <v>2.1749999523162842</v>
      </c>
      <c r="H68">
        <f>[7]Full!G17</f>
        <v>1.5571808815002441</v>
      </c>
      <c r="I68">
        <f>[7]Full!H17</f>
        <v>0</v>
      </c>
    </row>
    <row r="69" spans="1:9">
      <c r="A69">
        <f>[7]Full!B18</f>
        <v>1</v>
      </c>
      <c r="B69">
        <f>[7]Full!A18</f>
        <v>1994</v>
      </c>
      <c r="C69">
        <f>[7]Full!B18</f>
        <v>1</v>
      </c>
      <c r="D69">
        <f>[7]Full!C18</f>
        <v>-7.9709668159484863</v>
      </c>
      <c r="E69">
        <f>[7]Full!D18</f>
        <v>4.066063404083252</v>
      </c>
      <c r="F69">
        <f>[7]Full!E18</f>
        <v>2.1584999561309814</v>
      </c>
      <c r="G69">
        <f>[7]Full!F18</f>
        <v>1.9954999685287476</v>
      </c>
      <c r="H69">
        <f>[7]Full!G18</f>
        <v>1.5490138530731201</v>
      </c>
      <c r="I69">
        <f>[7]Full!H18</f>
        <v>0</v>
      </c>
    </row>
    <row r="70" spans="1:9">
      <c r="A70">
        <f>[7]Full!B19</f>
        <v>2</v>
      </c>
      <c r="B70">
        <f>[7]Full!A19</f>
        <v>1994</v>
      </c>
      <c r="C70">
        <f>[7]Full!B19</f>
        <v>2</v>
      </c>
      <c r="D70">
        <f>[7]Full!C19</f>
        <v>14.960563659667969</v>
      </c>
      <c r="E70">
        <f>[7]Full!D19</f>
        <v>5.372368335723877</v>
      </c>
      <c r="F70">
        <f>[7]Full!E19</f>
        <v>2.0179998874664307</v>
      </c>
      <c r="G70">
        <f>[7]Full!F19</f>
        <v>1.8159999847412109</v>
      </c>
      <c r="H70">
        <f>[7]Full!G19</f>
        <v>1.5089863538742065</v>
      </c>
      <c r="I70">
        <f>[7]Full!H19</f>
        <v>0</v>
      </c>
    </row>
    <row r="71" spans="1:9">
      <c r="A71">
        <f>[7]Full!B20</f>
        <v>3</v>
      </c>
      <c r="B71">
        <f>[7]Full!A20</f>
        <v>1994</v>
      </c>
      <c r="C71">
        <f>[7]Full!B20</f>
        <v>3</v>
      </c>
      <c r="D71">
        <f>[7]Full!C20</f>
        <v>4.5869340896606445</v>
      </c>
      <c r="E71">
        <f>[7]Full!D20</f>
        <v>4.1715497970581055</v>
      </c>
      <c r="F71">
        <f>[7]Full!E20</f>
        <v>1.877500057220459</v>
      </c>
      <c r="G71">
        <f>[7]Full!F20</f>
        <v>1.6365000009536743</v>
      </c>
      <c r="H71">
        <f>[7]Full!G20</f>
        <v>1.4369475841522217</v>
      </c>
      <c r="I71">
        <f>[7]Full!H20</f>
        <v>0</v>
      </c>
    </row>
    <row r="72" spans="1:9">
      <c r="A72">
        <f>[7]Full!B21</f>
        <v>4</v>
      </c>
      <c r="B72">
        <f>[7]Full!A21</f>
        <v>1994</v>
      </c>
      <c r="C72">
        <f>[7]Full!B21</f>
        <v>4</v>
      </c>
      <c r="D72">
        <f>[7]Full!C21</f>
        <v>-1.5479928255081177</v>
      </c>
      <c r="E72">
        <f>[7]Full!D21</f>
        <v>2.1690742969512939</v>
      </c>
      <c r="F72">
        <f>[7]Full!E21</f>
        <v>1.7369999885559082</v>
      </c>
      <c r="G72">
        <f>[7]Full!F21</f>
        <v>1.4570000171661377</v>
      </c>
      <c r="H72">
        <f>[7]Full!G21</f>
        <v>1.3327462673187256</v>
      </c>
      <c r="I72">
        <f>[7]Full!H21</f>
        <v>0</v>
      </c>
    </row>
    <row r="73" spans="1:9">
      <c r="A73">
        <f>[7]Full!B22</f>
        <v>1</v>
      </c>
      <c r="B73">
        <f>[7]Full!A22</f>
        <v>1995</v>
      </c>
      <c r="C73">
        <f>[7]Full!B22</f>
        <v>1</v>
      </c>
      <c r="D73">
        <f>[7]Full!C22</f>
        <v>2.13669753074646</v>
      </c>
      <c r="E73">
        <f>[7]Full!D22</f>
        <v>2.6669673919677734</v>
      </c>
      <c r="F73">
        <f>[7]Full!E22</f>
        <v>1.7224999666213989</v>
      </c>
      <c r="G73">
        <f>[7]Full!F22</f>
        <v>1.3865000009536743</v>
      </c>
      <c r="H73">
        <f>[7]Full!G22</f>
        <v>1.3436050415039062</v>
      </c>
      <c r="I73">
        <f>[7]Full!H22</f>
        <v>0</v>
      </c>
    </row>
    <row r="74" spans="1:9">
      <c r="A74">
        <f>[7]Full!B23</f>
        <v>2</v>
      </c>
      <c r="B74">
        <f>[7]Full!A23</f>
        <v>1995</v>
      </c>
      <c r="C74">
        <f>[7]Full!B23</f>
        <v>2</v>
      </c>
      <c r="D74">
        <f>[7]Full!C23</f>
        <v>7.1839308738708496</v>
      </c>
      <c r="E74">
        <f>[7]Full!D23</f>
        <v>0.5835224986076355</v>
      </c>
      <c r="F74">
        <f>[7]Full!E23</f>
        <v>1.7079999446868896</v>
      </c>
      <c r="G74">
        <f>[7]Full!F23</f>
        <v>1.3159999847412109</v>
      </c>
      <c r="H74">
        <f>[7]Full!G23</f>
        <v>1.345660924911499</v>
      </c>
      <c r="I74">
        <f>[7]Full!H23</f>
        <v>0</v>
      </c>
    </row>
    <row r="75" spans="1:9">
      <c r="A75">
        <f>[7]Full!B24</f>
        <v>3</v>
      </c>
      <c r="B75">
        <f>[7]Full!A24</f>
        <v>1995</v>
      </c>
      <c r="C75">
        <f>[7]Full!B24</f>
        <v>3</v>
      </c>
      <c r="D75">
        <f>[7]Full!C24</f>
        <v>-10.421736717224121</v>
      </c>
      <c r="E75">
        <f>[7]Full!D24</f>
        <v>-0.26360902190208435</v>
      </c>
      <c r="F75">
        <f>[7]Full!E24</f>
        <v>1.6935000419616699</v>
      </c>
      <c r="G75">
        <f>[7]Full!F24</f>
        <v>1.2454999685287476</v>
      </c>
      <c r="H75">
        <f>[7]Full!G24</f>
        <v>1.3386783599853516</v>
      </c>
      <c r="I75">
        <f>[7]Full!H24</f>
        <v>0</v>
      </c>
    </row>
    <row r="76" spans="1:9">
      <c r="A76">
        <f>[7]Full!B25</f>
        <v>4</v>
      </c>
      <c r="B76">
        <f>[7]Full!A25</f>
        <v>1995</v>
      </c>
      <c r="C76">
        <f>[7]Full!B25</f>
        <v>4</v>
      </c>
      <c r="D76">
        <f>[7]Full!C25</f>
        <v>4.6248340606689453</v>
      </c>
      <c r="E76">
        <f>[7]Full!D25</f>
        <v>-2.2725663185119629</v>
      </c>
      <c r="F76">
        <f>[7]Full!E25</f>
        <v>1.6790000200271606</v>
      </c>
      <c r="G76">
        <f>[7]Full!F25</f>
        <v>1.1749999523162842</v>
      </c>
      <c r="H76">
        <f>[7]Full!G25</f>
        <v>1.3224219083786011</v>
      </c>
      <c r="I76">
        <f>[7]Full!H25</f>
        <v>-3.2388195991516113</v>
      </c>
    </row>
    <row r="77" spans="1:9">
      <c r="A77">
        <f>[7]Full!B26</f>
        <v>1</v>
      </c>
      <c r="B77">
        <f>[7]Full!A26</f>
        <v>1996</v>
      </c>
      <c r="C77">
        <f>[7]Full!B26</f>
        <v>1</v>
      </c>
      <c r="D77">
        <f>[7]Full!C26</f>
        <v>9.4303092956542969</v>
      </c>
      <c r="E77">
        <f>[7]Full!D26</f>
        <v>-5.4085791110992432E-2</v>
      </c>
      <c r="F77">
        <f>[7]Full!E26</f>
        <v>1.5870000123977661</v>
      </c>
      <c r="G77">
        <f>[7]Full!F26</f>
        <v>1.1237499713897705</v>
      </c>
      <c r="H77">
        <f>[7]Full!G26</f>
        <v>1.2632195949554443</v>
      </c>
      <c r="I77">
        <f>[7]Full!H26</f>
        <v>-3.1264264583587646</v>
      </c>
    </row>
    <row r="78" spans="1:9">
      <c r="A78">
        <f>[7]Full!B27</f>
        <v>2</v>
      </c>
      <c r="B78">
        <f>[7]Full!A27</f>
        <v>1996</v>
      </c>
      <c r="C78">
        <f>[7]Full!B27</f>
        <v>2</v>
      </c>
      <c r="D78">
        <f>[7]Full!C27</f>
        <v>5.0447821617126465</v>
      </c>
      <c r="E78">
        <f>[7]Full!D27</f>
        <v>4.9238333702087402</v>
      </c>
      <c r="F78">
        <f>[7]Full!E27</f>
        <v>1.4950000047683716</v>
      </c>
      <c r="G78">
        <f>[7]Full!F27</f>
        <v>1.0724999904632568</v>
      </c>
      <c r="H78">
        <f>[7]Full!G27</f>
        <v>1.2022929191589355</v>
      </c>
      <c r="I78">
        <f>[7]Full!H27</f>
        <v>-2.4657399654388428</v>
      </c>
    </row>
    <row r="79" spans="1:9">
      <c r="A79">
        <f>[7]Full!B28</f>
        <v>3</v>
      </c>
      <c r="B79">
        <f>[7]Full!A28</f>
        <v>1996</v>
      </c>
      <c r="C79">
        <f>[7]Full!B28</f>
        <v>3</v>
      </c>
      <c r="D79">
        <f>[7]Full!C28</f>
        <v>7.1783738136291504</v>
      </c>
      <c r="E79">
        <f>[7]Full!D28</f>
        <v>-4.3318061828613281</v>
      </c>
      <c r="F79">
        <f>[7]Full!E28</f>
        <v>1.4029999971389771</v>
      </c>
      <c r="G79">
        <f>[7]Full!F28</f>
        <v>1.0212500095367432</v>
      </c>
      <c r="H79">
        <f>[7]Full!G28</f>
        <v>1.139564037322998</v>
      </c>
      <c r="I79">
        <f>[7]Full!H28</f>
        <v>-2.1018295288085938</v>
      </c>
    </row>
    <row r="80" spans="1:9">
      <c r="A80">
        <f>[7]Full!B29</f>
        <v>4</v>
      </c>
      <c r="B80">
        <f>[7]Full!A29</f>
        <v>1996</v>
      </c>
      <c r="C80">
        <f>[7]Full!B29</f>
        <v>4</v>
      </c>
      <c r="D80">
        <f>[7]Full!C29</f>
        <v>12.741230010986328</v>
      </c>
      <c r="E80">
        <f>[7]Full!D29</f>
        <v>-4.3125796318054199</v>
      </c>
      <c r="F80">
        <f>[7]Full!E29</f>
        <v>1.3109999895095825</v>
      </c>
      <c r="G80">
        <f>[7]Full!F29</f>
        <v>0.97000002861022949</v>
      </c>
      <c r="H80">
        <f>[7]Full!G29</f>
        <v>1.0749549865722656</v>
      </c>
      <c r="I80">
        <f>[7]Full!H29</f>
        <v>-2.2927117347717285</v>
      </c>
    </row>
    <row r="81" spans="1:9">
      <c r="A81">
        <f>[7]Full!B30</f>
        <v>1</v>
      </c>
      <c r="B81">
        <f>[7]Full!A30</f>
        <v>1997</v>
      </c>
      <c r="C81">
        <f>[7]Full!B30</f>
        <v>1</v>
      </c>
      <c r="D81">
        <f>[7]Full!C30</f>
        <v>-10.155516624450684</v>
      </c>
      <c r="E81">
        <f>[7]Full!D30</f>
        <v>4.0562844276428223</v>
      </c>
      <c r="F81">
        <f>[7]Full!E30</f>
        <v>1.0974999666213989</v>
      </c>
      <c r="G81">
        <f>[7]Full!F30</f>
        <v>0.80650001764297485</v>
      </c>
      <c r="H81">
        <f>[7]Full!G30</f>
        <v>0.90231209993362427</v>
      </c>
      <c r="I81">
        <f>[7]Full!H30</f>
        <v>-2.7709276676177979</v>
      </c>
    </row>
    <row r="82" spans="1:9">
      <c r="A82">
        <f>[7]Full!B31</f>
        <v>2</v>
      </c>
      <c r="B82">
        <f>[7]Full!A31</f>
        <v>1997</v>
      </c>
      <c r="C82">
        <f>[7]Full!B31</f>
        <v>2</v>
      </c>
      <c r="D82">
        <f>[7]Full!C31</f>
        <v>-14.735603332519531</v>
      </c>
      <c r="E82">
        <f>[7]Full!D31</f>
        <v>0.10829640179872513</v>
      </c>
      <c r="F82">
        <f>[7]Full!E31</f>
        <v>0.88400000333786011</v>
      </c>
      <c r="G82">
        <f>[7]Full!F31</f>
        <v>0.64300000667572021</v>
      </c>
      <c r="H82">
        <f>[7]Full!G31</f>
        <v>0.73853391408920288</v>
      </c>
      <c r="I82">
        <f>[7]Full!H31</f>
        <v>-2.5208029747009277</v>
      </c>
    </row>
    <row r="83" spans="1:9">
      <c r="A83">
        <f>[7]Full!B32</f>
        <v>3</v>
      </c>
      <c r="B83">
        <f>[7]Full!A32</f>
        <v>1997</v>
      </c>
      <c r="C83">
        <f>[7]Full!B32</f>
        <v>3</v>
      </c>
      <c r="D83">
        <f>[7]Full!C32</f>
        <v>2.5109200477600098</v>
      </c>
      <c r="E83">
        <f>[7]Full!D32</f>
        <v>-4.7593960762023926</v>
      </c>
      <c r="F83">
        <f>[7]Full!E32</f>
        <v>0.67049998044967651</v>
      </c>
      <c r="G83">
        <f>[7]Full!F32</f>
        <v>0.47949999570846558</v>
      </c>
      <c r="H83">
        <f>[7]Full!G32</f>
        <v>0.58405709266662598</v>
      </c>
      <c r="I83">
        <f>[7]Full!H32</f>
        <v>-2.3549637794494629</v>
      </c>
    </row>
    <row r="84" spans="1:9">
      <c r="A84">
        <f>[7]Full!B33</f>
        <v>4</v>
      </c>
      <c r="B84">
        <f>[7]Full!A33</f>
        <v>1997</v>
      </c>
      <c r="C84">
        <f>[7]Full!B33</f>
        <v>4</v>
      </c>
      <c r="D84">
        <f>[7]Full!C33</f>
        <v>1.2608834505081177</v>
      </c>
      <c r="E84">
        <f>[7]Full!D33</f>
        <v>-3.8045692443847656</v>
      </c>
      <c r="F84">
        <f>[7]Full!E33</f>
        <v>0.45699998736381531</v>
      </c>
      <c r="G84">
        <f>[7]Full!F33</f>
        <v>0.31600001454353333</v>
      </c>
      <c r="H84">
        <f>[7]Full!G33</f>
        <v>0.43931826949119568</v>
      </c>
      <c r="I84">
        <f>[7]Full!H33</f>
        <v>-2.2875902652740479</v>
      </c>
    </row>
    <row r="85" spans="1:9">
      <c r="A85">
        <f>[7]Full!B34</f>
        <v>1</v>
      </c>
      <c r="B85">
        <f>[7]Full!A34</f>
        <v>1998</v>
      </c>
      <c r="C85">
        <f>[7]Full!B34</f>
        <v>1</v>
      </c>
      <c r="D85">
        <f>[7]Full!C34</f>
        <v>-24.653209686279297</v>
      </c>
      <c r="E85">
        <f>[7]Full!D34</f>
        <v>-4.8996787071228027</v>
      </c>
      <c r="F85">
        <f>[7]Full!E34</f>
        <v>0.45350000262260437</v>
      </c>
      <c r="G85">
        <f>[7]Full!F34</f>
        <v>0.34024998545646667</v>
      </c>
      <c r="H85">
        <f>[7]Full!G34</f>
        <v>0.48610514402389526</v>
      </c>
      <c r="I85">
        <f>[7]Full!H34</f>
        <v>-2.2775695323944092</v>
      </c>
    </row>
    <row r="86" spans="1:9">
      <c r="A86">
        <f>[7]Full!B35</f>
        <v>2</v>
      </c>
      <c r="B86">
        <f>[7]Full!A35</f>
        <v>1998</v>
      </c>
      <c r="C86">
        <f>[7]Full!B35</f>
        <v>2</v>
      </c>
      <c r="D86">
        <f>[7]Full!C35</f>
        <v>-5.3350863456726074</v>
      </c>
      <c r="E86">
        <f>[7]Full!D35</f>
        <v>0.18624599277973175</v>
      </c>
      <c r="F86">
        <f>[7]Full!E35</f>
        <v>0.44999998807907104</v>
      </c>
      <c r="G86">
        <f>[7]Full!F35</f>
        <v>0.36449998617172241</v>
      </c>
      <c r="H86">
        <f>[7]Full!G35</f>
        <v>0.53005731105804443</v>
      </c>
      <c r="I86">
        <f>[7]Full!H35</f>
        <v>-2.2147998809814453</v>
      </c>
    </row>
    <row r="87" spans="1:9">
      <c r="A87">
        <f>[7]Full!B36</f>
        <v>3</v>
      </c>
      <c r="B87">
        <f>[7]Full!A36</f>
        <v>1998</v>
      </c>
      <c r="C87">
        <f>[7]Full!B36</f>
        <v>3</v>
      </c>
      <c r="D87">
        <f>[7]Full!C36</f>
        <v>-6.9075965881347656</v>
      </c>
      <c r="E87">
        <f>[7]Full!D36</f>
        <v>-6.3816471099853516</v>
      </c>
      <c r="F87">
        <f>[7]Full!E36</f>
        <v>0.44650000333786011</v>
      </c>
      <c r="G87">
        <f>[7]Full!F36</f>
        <v>0.38874998688697815</v>
      </c>
      <c r="H87">
        <f>[7]Full!G36</f>
        <v>0.57123130559921265</v>
      </c>
      <c r="I87">
        <f>[7]Full!H36</f>
        <v>-2.4219305515289307</v>
      </c>
    </row>
    <row r="88" spans="1:9">
      <c r="A88">
        <f>[7]Full!B37</f>
        <v>4</v>
      </c>
      <c r="B88">
        <f>[7]Full!A37</f>
        <v>1998</v>
      </c>
      <c r="C88">
        <f>[7]Full!B37</f>
        <v>4</v>
      </c>
      <c r="D88">
        <f>[7]Full!C37</f>
        <v>-10.099226951599121</v>
      </c>
      <c r="E88">
        <f>[7]Full!D37</f>
        <v>-3.9047565460205078</v>
      </c>
      <c r="F88">
        <f>[7]Full!E37</f>
        <v>0.44299998879432678</v>
      </c>
      <c r="G88">
        <f>[7]Full!F37</f>
        <v>0.41299998760223389</v>
      </c>
      <c r="H88">
        <f>[7]Full!G37</f>
        <v>0.60968387126922607</v>
      </c>
      <c r="I88">
        <f>[7]Full!H37</f>
        <v>-2.4890172481536865</v>
      </c>
    </row>
    <row r="89" spans="1:9">
      <c r="A89">
        <f>[7]Full!B38</f>
        <v>1</v>
      </c>
      <c r="B89">
        <f>[7]Full!A38</f>
        <v>1999</v>
      </c>
      <c r="C89">
        <f>[7]Full!B38</f>
        <v>1</v>
      </c>
      <c r="D89">
        <f>[7]Full!C38</f>
        <v>0.9831240177154541</v>
      </c>
      <c r="E89">
        <f>[7]Full!D38</f>
        <v>-2.8925893306732178</v>
      </c>
      <c r="F89">
        <f>[7]Full!E38</f>
        <v>0.32449999451637268</v>
      </c>
      <c r="G89">
        <f>[7]Full!F38</f>
        <v>0.2370000034570694</v>
      </c>
      <c r="H89">
        <f>[7]Full!G38</f>
        <v>0.42172402143478394</v>
      </c>
      <c r="I89">
        <f>[7]Full!H38</f>
        <v>-2.3692009449005127</v>
      </c>
    </row>
    <row r="90" spans="1:9">
      <c r="A90">
        <f>[7]Full!B39</f>
        <v>2</v>
      </c>
      <c r="B90">
        <f>[7]Full!A39</f>
        <v>1999</v>
      </c>
      <c r="C90">
        <f>[7]Full!B39</f>
        <v>2</v>
      </c>
      <c r="D90">
        <f>[7]Full!C39</f>
        <v>36.854557037353516</v>
      </c>
      <c r="E90">
        <f>[7]Full!D39</f>
        <v>-1.205579400062561</v>
      </c>
      <c r="F90">
        <f>[7]Full!E39</f>
        <v>0.20600000023841858</v>
      </c>
      <c r="G90">
        <f>[7]Full!F39</f>
        <v>6.1000000685453415E-2</v>
      </c>
      <c r="H90">
        <f>[7]Full!G39</f>
        <v>0.23739950358867645</v>
      </c>
      <c r="I90">
        <f>[7]Full!H39</f>
        <v>-1.9587051868438721</v>
      </c>
    </row>
    <row r="91" spans="1:9">
      <c r="A91">
        <f>[7]Full!B40</f>
        <v>3</v>
      </c>
      <c r="B91">
        <f>[7]Full!A40</f>
        <v>1999</v>
      </c>
      <c r="C91">
        <f>[7]Full!B40</f>
        <v>3</v>
      </c>
      <c r="D91">
        <f>[7]Full!C40</f>
        <v>33.333560943603516</v>
      </c>
      <c r="E91">
        <f>[7]Full!D40</f>
        <v>1.4356837272644043</v>
      </c>
      <c r="F91">
        <f>[7]Full!E40</f>
        <v>8.7499998509883881E-2</v>
      </c>
      <c r="G91">
        <f>[7]Full!F40</f>
        <v>-0.11500000208616257</v>
      </c>
      <c r="H91">
        <f>[7]Full!G40</f>
        <v>5.6545916944742203E-2</v>
      </c>
      <c r="I91">
        <f>[7]Full!H40</f>
        <v>-1.8401261568069458</v>
      </c>
    </row>
    <row r="92" spans="1:9">
      <c r="A92">
        <f>[7]Full!B41</f>
        <v>4</v>
      </c>
      <c r="B92">
        <f>[7]Full!A41</f>
        <v>1999</v>
      </c>
      <c r="C92">
        <f>[7]Full!B41</f>
        <v>4</v>
      </c>
      <c r="D92">
        <f>[7]Full!C41</f>
        <v>16.510297775268555</v>
      </c>
      <c r="E92">
        <f>[7]Full!D41</f>
        <v>2.7600829601287842</v>
      </c>
      <c r="F92">
        <f>[7]Full!E41</f>
        <v>-3.0999999493360519E-2</v>
      </c>
      <c r="G92">
        <f>[7]Full!F41</f>
        <v>-0.29100000858306885</v>
      </c>
      <c r="H92">
        <f>[7]Full!G41</f>
        <v>-0.12100114673376083</v>
      </c>
      <c r="I92">
        <f>[7]Full!H41</f>
        <v>-1.6933258771896362</v>
      </c>
    </row>
    <row r="93" spans="1:9">
      <c r="A93">
        <f>[7]Full!B42</f>
        <v>1</v>
      </c>
      <c r="B93">
        <f>[7]Full!A42</f>
        <v>2000</v>
      </c>
      <c r="C93">
        <f>[7]Full!B42</f>
        <v>1</v>
      </c>
      <c r="D93">
        <f>[7]Full!C42</f>
        <v>12.116673469543457</v>
      </c>
      <c r="E93">
        <f>[7]Full!D42</f>
        <v>3.0303466320037842</v>
      </c>
      <c r="F93">
        <f>[7]Full!E42</f>
        <v>-0.35374999046325684</v>
      </c>
      <c r="G93">
        <f>[7]Full!F42</f>
        <v>-0.58275002241134644</v>
      </c>
      <c r="H93">
        <f>[7]Full!G42</f>
        <v>-0.432016521692276</v>
      </c>
      <c r="I93">
        <f>[7]Full!H42</f>
        <v>-1.3789995908737183</v>
      </c>
    </row>
    <row r="94" spans="1:9">
      <c r="A94">
        <f>[7]Full!B43</f>
        <v>2</v>
      </c>
      <c r="B94">
        <f>[7]Full!A43</f>
        <v>2000</v>
      </c>
      <c r="C94">
        <f>[7]Full!B43</f>
        <v>2</v>
      </c>
      <c r="D94">
        <f>[7]Full!C43</f>
        <v>-0.594166100025177</v>
      </c>
      <c r="E94">
        <f>[7]Full!D43</f>
        <v>0.33415469527244568</v>
      </c>
      <c r="F94">
        <f>[7]Full!E43</f>
        <v>-0.67650002241134644</v>
      </c>
      <c r="G94">
        <f>[7]Full!F43</f>
        <v>-0.87449997663497925</v>
      </c>
      <c r="H94">
        <f>[7]Full!G43</f>
        <v>-0.72965425252914429</v>
      </c>
      <c r="I94">
        <f>[7]Full!H43</f>
        <v>-1.1141842603683472</v>
      </c>
    </row>
    <row r="95" spans="1:9">
      <c r="A95">
        <f>[7]Full!B44</f>
        <v>3</v>
      </c>
      <c r="B95">
        <f>[7]Full!A44</f>
        <v>2000</v>
      </c>
      <c r="C95">
        <f>[7]Full!B44</f>
        <v>3</v>
      </c>
      <c r="D95">
        <f>[7]Full!C44</f>
        <v>14.595141410827637</v>
      </c>
      <c r="E95">
        <f>[7]Full!D44</f>
        <v>-2.5316414833068848</v>
      </c>
      <c r="F95">
        <f>[7]Full!E44</f>
        <v>-0.99924999475479126</v>
      </c>
      <c r="G95">
        <f>[7]Full!F44</f>
        <v>-1.1662499904632568</v>
      </c>
      <c r="H95">
        <f>[7]Full!G44</f>
        <v>-1.0132817029953003</v>
      </c>
      <c r="I95">
        <f>[7]Full!H44</f>
        <v>-1.1837066411972046</v>
      </c>
    </row>
    <row r="96" spans="1:9">
      <c r="A96">
        <f>[7]Full!B45</f>
        <v>4</v>
      </c>
      <c r="B96">
        <f>[7]Full!A45</f>
        <v>2000</v>
      </c>
      <c r="C96">
        <f>[7]Full!B45</f>
        <v>4</v>
      </c>
      <c r="D96">
        <f>[7]Full!C45</f>
        <v>-3.0970923900604248</v>
      </c>
      <c r="E96">
        <f>[7]Full!D45</f>
        <v>-2.1872143745422363</v>
      </c>
      <c r="F96">
        <f>[7]Full!E45</f>
        <v>-1.3220000267028809</v>
      </c>
      <c r="G96">
        <f>[7]Full!F45</f>
        <v>-1.4579999446868896</v>
      </c>
      <c r="H96">
        <f>[7]Full!G45</f>
        <v>-1.2822662591934204</v>
      </c>
      <c r="I96">
        <f>[7]Full!H45</f>
        <v>-1.3626488447189331</v>
      </c>
    </row>
    <row r="97" spans="1:9">
      <c r="A97">
        <f>[7]Full!B46</f>
        <v>1</v>
      </c>
      <c r="B97">
        <f>[7]Full!A46</f>
        <v>2001</v>
      </c>
      <c r="C97">
        <f>[7]Full!B46</f>
        <v>1</v>
      </c>
      <c r="D97">
        <f>[7]Full!C46</f>
        <v>-12.952919960021973</v>
      </c>
      <c r="E97">
        <f>[7]Full!D46</f>
        <v>1.4674539566040039</v>
      </c>
      <c r="F97">
        <f>[7]Full!E46</f>
        <v>-1.0127500295639038</v>
      </c>
      <c r="G97">
        <f>[7]Full!F46</f>
        <v>-1.1757500171661377</v>
      </c>
      <c r="H97">
        <f>[7]Full!G46</f>
        <v>-1.0335711240768433</v>
      </c>
      <c r="I97">
        <f>[7]Full!H46</f>
        <v>-1.0885894298553467</v>
      </c>
    </row>
    <row r="98" spans="1:9">
      <c r="A98">
        <f>[7]Full!B47</f>
        <v>2</v>
      </c>
      <c r="B98">
        <f>[7]Full!A47</f>
        <v>2001</v>
      </c>
      <c r="C98">
        <f>[7]Full!B47</f>
        <v>2</v>
      </c>
      <c r="D98">
        <f>[7]Full!C47</f>
        <v>5.4110627174377441</v>
      </c>
      <c r="E98">
        <f>[7]Full!D47</f>
        <v>1.1019601821899414</v>
      </c>
      <c r="F98">
        <f>[7]Full!E47</f>
        <v>-0.70349997282028198</v>
      </c>
      <c r="G98">
        <f>[7]Full!F47</f>
        <v>-0.89349997043609619</v>
      </c>
      <c r="H98">
        <f>[7]Full!G47</f>
        <v>-0.78494513034820557</v>
      </c>
      <c r="I98">
        <f>[7]Full!H47</f>
        <v>3.4159626811742783E-2</v>
      </c>
    </row>
    <row r="99" spans="1:9">
      <c r="A99">
        <f>[7]Full!B48</f>
        <v>3</v>
      </c>
      <c r="B99">
        <f>[7]Full!A48</f>
        <v>2001</v>
      </c>
      <c r="C99">
        <f>[7]Full!B48</f>
        <v>3</v>
      </c>
      <c r="D99">
        <f>[7]Full!C48</f>
        <v>-7.2231717109680176</v>
      </c>
      <c r="E99">
        <f>[7]Full!D48</f>
        <v>-3.8147454261779785</v>
      </c>
      <c r="F99">
        <f>[7]Full!E48</f>
        <v>-0.39425000548362732</v>
      </c>
      <c r="G99">
        <f>[7]Full!F48</f>
        <v>-0.61124998331069946</v>
      </c>
      <c r="H99">
        <f>[7]Full!G48</f>
        <v>-0.53638744354248047</v>
      </c>
      <c r="I99">
        <f>[7]Full!H48</f>
        <v>1.0006201267242432</v>
      </c>
    </row>
    <row r="100" spans="1:9">
      <c r="A100">
        <f>[7]Full!B49</f>
        <v>4</v>
      </c>
      <c r="B100">
        <f>[7]Full!A49</f>
        <v>2001</v>
      </c>
      <c r="C100">
        <f>[7]Full!B49</f>
        <v>4</v>
      </c>
      <c r="D100">
        <f>[7]Full!C49</f>
        <v>-23.527778625488281</v>
      </c>
      <c r="E100">
        <f>[7]Full!D49</f>
        <v>-6.798912525177002</v>
      </c>
      <c r="F100">
        <f>[7]Full!E49</f>
        <v>-8.5000000894069672E-2</v>
      </c>
      <c r="G100">
        <f>[7]Full!F49</f>
        <v>-0.32899999618530273</v>
      </c>
      <c r="H100">
        <f>[7]Full!G49</f>
        <v>-0.28789710998535156</v>
      </c>
      <c r="I100">
        <f>[7]Full!H49</f>
        <v>0</v>
      </c>
    </row>
    <row r="101" spans="1:9">
      <c r="A101">
        <f>[7]Full!B50</f>
        <v>1</v>
      </c>
      <c r="B101">
        <f>[7]Full!A50</f>
        <v>2002</v>
      </c>
      <c r="C101">
        <f>[7]Full!B50</f>
        <v>1</v>
      </c>
      <c r="D101">
        <f>[7]Full!C50</f>
        <v>9.2159557342529297</v>
      </c>
      <c r="E101">
        <f>[7]Full!D50</f>
        <v>2.6596674919128418</v>
      </c>
      <c r="F101">
        <f>[7]Full!E50</f>
        <v>7.2750002145767212E-2</v>
      </c>
      <c r="G101">
        <f>[7]Full!F50</f>
        <v>-0.13850000500679016</v>
      </c>
      <c r="H101">
        <f>[7]Full!G50</f>
        <v>-0.16139319539070129</v>
      </c>
      <c r="I101">
        <f>[7]Full!H50</f>
        <v>0.37242621183395386</v>
      </c>
    </row>
    <row r="102" spans="1:9">
      <c r="A102">
        <f>[7]Full!B51</f>
        <v>2</v>
      </c>
      <c r="B102">
        <f>[7]Full!A51</f>
        <v>2002</v>
      </c>
      <c r="C102">
        <f>[7]Full!B51</f>
        <v>2</v>
      </c>
      <c r="D102">
        <f>[7]Full!C51</f>
        <v>18.549034118652344</v>
      </c>
      <c r="E102">
        <f>[7]Full!D51</f>
        <v>3.5528779029846191</v>
      </c>
      <c r="F102">
        <f>[7]Full!E51</f>
        <v>0.2304999977350235</v>
      </c>
      <c r="G102">
        <f>[7]Full!F51</f>
        <v>5.2000001072883606E-2</v>
      </c>
      <c r="H102">
        <f>[7]Full!G51</f>
        <v>-3.3883899450302124E-2</v>
      </c>
      <c r="I102">
        <f>[7]Full!H51</f>
        <v>-0.67064756155014038</v>
      </c>
    </row>
    <row r="103" spans="1:9">
      <c r="A103">
        <f>[7]Full!B52</f>
        <v>3</v>
      </c>
      <c r="B103">
        <f>[7]Full!A52</f>
        <v>2002</v>
      </c>
      <c r="C103">
        <f>[7]Full!B52</f>
        <v>3</v>
      </c>
      <c r="D103">
        <f>[7]Full!C52</f>
        <v>7.4907054901123047</v>
      </c>
      <c r="E103">
        <f>[7]Full!D52</f>
        <v>5.9328527450561523</v>
      </c>
      <c r="F103">
        <f>[7]Full!E52</f>
        <v>0.38824999332427979</v>
      </c>
      <c r="G103">
        <f>[7]Full!F52</f>
        <v>0.24250000715255737</v>
      </c>
      <c r="H103">
        <f>[7]Full!G52</f>
        <v>9.4637051224708557E-2</v>
      </c>
      <c r="I103">
        <f>[7]Full!H52</f>
        <v>-1.4511189460754395</v>
      </c>
    </row>
    <row r="104" spans="1:9">
      <c r="A104">
        <f>[7]Full!B53</f>
        <v>4</v>
      </c>
      <c r="B104">
        <f>[7]Full!A53</f>
        <v>2002</v>
      </c>
      <c r="C104">
        <f>[7]Full!B53</f>
        <v>4</v>
      </c>
      <c r="D104">
        <f>[7]Full!C53</f>
        <v>-0.7179681658744812</v>
      </c>
      <c r="E104">
        <f>[7]Full!D53</f>
        <v>1.2146214246749878</v>
      </c>
      <c r="F104">
        <f>[7]Full!E53</f>
        <v>0.54600000381469727</v>
      </c>
      <c r="G104">
        <f>[7]Full!F53</f>
        <v>0.43299999833106995</v>
      </c>
      <c r="H104">
        <f>[7]Full!G53</f>
        <v>0.22417590022087097</v>
      </c>
      <c r="I104">
        <f>[7]Full!H53</f>
        <v>-1.1440502405166626</v>
      </c>
    </row>
    <row r="105" spans="1:9">
      <c r="A105">
        <f>[7]Full!B54</f>
        <v>1</v>
      </c>
      <c r="B105">
        <f>[7]Full!A54</f>
        <v>2003</v>
      </c>
      <c r="C105">
        <f>[7]Full!B54</f>
        <v>1</v>
      </c>
      <c r="D105">
        <f>[7]Full!C54</f>
        <v>17.890691757202148</v>
      </c>
      <c r="E105">
        <f>[7]Full!D54</f>
        <v>0.46661236882209778</v>
      </c>
      <c r="F105">
        <f>[7]Full!E54</f>
        <v>0.56375002861022949</v>
      </c>
      <c r="G105">
        <f>[7]Full!F54</f>
        <v>0.5027499794960022</v>
      </c>
      <c r="H105">
        <f>[7]Full!G54</f>
        <v>0.24977134168148041</v>
      </c>
      <c r="I105">
        <f>[7]Full!H54</f>
        <v>-0.64702218770980835</v>
      </c>
    </row>
    <row r="106" spans="1:9">
      <c r="A106">
        <f>[7]Full!B55</f>
        <v>2</v>
      </c>
      <c r="B106">
        <f>[7]Full!A55</f>
        <v>2003</v>
      </c>
      <c r="C106">
        <f>[7]Full!B55</f>
        <v>2</v>
      </c>
      <c r="D106">
        <f>[7]Full!C55</f>
        <v>-16.973428726196289</v>
      </c>
      <c r="E106">
        <f>[7]Full!D55</f>
        <v>-1.6589170694351196</v>
      </c>
      <c r="F106">
        <f>[7]Full!E55</f>
        <v>0.58149999380111694</v>
      </c>
      <c r="G106">
        <f>[7]Full!F55</f>
        <v>0.57249999046325684</v>
      </c>
      <c r="H106">
        <f>[7]Full!G55</f>
        <v>0.2819962203502655</v>
      </c>
      <c r="I106">
        <f>[7]Full!H55</f>
        <v>-0.454835444688797</v>
      </c>
    </row>
    <row r="107" spans="1:9">
      <c r="A107">
        <f>[7]Full!B56</f>
        <v>3</v>
      </c>
      <c r="B107">
        <f>[7]Full!A56</f>
        <v>2003</v>
      </c>
      <c r="C107">
        <f>[7]Full!B56</f>
        <v>3</v>
      </c>
      <c r="D107">
        <f>[7]Full!C56</f>
        <v>8.7123422622680664</v>
      </c>
      <c r="E107">
        <f>[7]Full!D56</f>
        <v>0.40479087829589844</v>
      </c>
      <c r="F107">
        <f>[7]Full!E56</f>
        <v>0.59925001859664917</v>
      </c>
      <c r="G107">
        <f>[7]Full!F56</f>
        <v>0.64225000143051147</v>
      </c>
      <c r="H107">
        <f>[7]Full!G56</f>
        <v>0.32087132334709167</v>
      </c>
      <c r="I107">
        <f>[7]Full!H56</f>
        <v>-0.53416287899017334</v>
      </c>
    </row>
    <row r="108" spans="1:9">
      <c r="A108">
        <f>[7]Full!B57</f>
        <v>4</v>
      </c>
      <c r="B108">
        <f>[7]Full!A57</f>
        <v>2003</v>
      </c>
      <c r="C108">
        <f>[7]Full!B57</f>
        <v>4</v>
      </c>
      <c r="D108">
        <f>[7]Full!C57</f>
        <v>3.3039252758026123</v>
      </c>
      <c r="E108">
        <f>[7]Full!D57</f>
        <v>8.4006071090698242</v>
      </c>
      <c r="F108">
        <f>[7]Full!E57</f>
        <v>0.61699998378753662</v>
      </c>
      <c r="G108">
        <f>[7]Full!F57</f>
        <v>0.71200001239776611</v>
      </c>
      <c r="H108">
        <f>[7]Full!G57</f>
        <v>0.36641746759414673</v>
      </c>
      <c r="I108">
        <f>[7]Full!H57</f>
        <v>-0.84204351902008057</v>
      </c>
    </row>
    <row r="109" spans="1:9">
      <c r="A109">
        <f>[7]Full!B58</f>
        <v>1</v>
      </c>
      <c r="B109">
        <f>[7]Full!A58</f>
        <v>2004</v>
      </c>
      <c r="C109">
        <f>[7]Full!B58</f>
        <v>1</v>
      </c>
      <c r="D109">
        <f>[7]Full!C58</f>
        <v>8.6197290420532227</v>
      </c>
      <c r="E109">
        <f>[7]Full!D58</f>
        <v>8.8654556274414062</v>
      </c>
      <c r="F109">
        <f>[7]Full!E58</f>
        <v>0.34474998712539673</v>
      </c>
      <c r="G109">
        <f>[7]Full!F58</f>
        <v>0.49474999308586121</v>
      </c>
      <c r="H109">
        <f>[7]Full!G58</f>
        <v>0.22909916937351227</v>
      </c>
      <c r="I109">
        <f>[7]Full!H58</f>
        <v>-0.58626103401184082</v>
      </c>
    </row>
    <row r="110" spans="1:9">
      <c r="A110">
        <f>[7]Full!B59</f>
        <v>2</v>
      </c>
      <c r="B110">
        <f>[7]Full!A59</f>
        <v>2004</v>
      </c>
      <c r="C110">
        <f>[7]Full!B59</f>
        <v>2</v>
      </c>
      <c r="D110">
        <f>[7]Full!C59</f>
        <v>11.03697395324707</v>
      </c>
      <c r="E110">
        <f>[7]Full!D59</f>
        <v>2.1070461273193359</v>
      </c>
      <c r="F110">
        <f>[7]Full!E59</f>
        <v>7.2499997913837433E-2</v>
      </c>
      <c r="G110">
        <f>[7]Full!F59</f>
        <v>0.27750000357627869</v>
      </c>
      <c r="H110">
        <f>[7]Full!G59</f>
        <v>8.9491091668605804E-2</v>
      </c>
      <c r="I110">
        <f>[7]Full!H59</f>
        <v>-0.21353298425674438</v>
      </c>
    </row>
    <row r="111" spans="1:9">
      <c r="A111">
        <f>[7]Full!B60</f>
        <v>3</v>
      </c>
      <c r="B111">
        <f>[7]Full!A60</f>
        <v>2004</v>
      </c>
      <c r="C111">
        <f>[7]Full!B60</f>
        <v>3</v>
      </c>
      <c r="D111">
        <f>[7]Full!C60</f>
        <v>16.757509231567383</v>
      </c>
      <c r="E111">
        <f>[7]Full!D60</f>
        <v>-3.1232836246490479</v>
      </c>
      <c r="F111">
        <f>[7]Full!E60</f>
        <v>-0.19975000619888306</v>
      </c>
      <c r="G111">
        <f>[7]Full!F60</f>
        <v>6.0249999165534973E-2</v>
      </c>
      <c r="H111">
        <f>[7]Full!G60</f>
        <v>-5.2602812647819519E-2</v>
      </c>
      <c r="I111">
        <f>[7]Full!H60</f>
        <v>0.15143276751041412</v>
      </c>
    </row>
    <row r="112" spans="1:9">
      <c r="A112">
        <f>[7]Full!B61</f>
        <v>4</v>
      </c>
      <c r="B112">
        <f>[7]Full!A61</f>
        <v>2004</v>
      </c>
      <c r="C112">
        <f>[7]Full!B61</f>
        <v>4</v>
      </c>
      <c r="D112">
        <f>[7]Full!C61</f>
        <v>6.7091455459594727</v>
      </c>
      <c r="E112">
        <f>[7]Full!D61</f>
        <v>-1.5544115304946899</v>
      </c>
      <c r="F112">
        <f>[7]Full!E61</f>
        <v>-0.47200000286102295</v>
      </c>
      <c r="G112">
        <f>[7]Full!F61</f>
        <v>-0.15700000524520874</v>
      </c>
      <c r="H112">
        <f>[7]Full!G61</f>
        <v>-0.1973785012960434</v>
      </c>
      <c r="I112">
        <f>[7]Full!H61</f>
        <v>0.19029638171195984</v>
      </c>
    </row>
    <row r="113" spans="1:9">
      <c r="A113">
        <f>[7]Full!B62</f>
        <v>1</v>
      </c>
      <c r="B113">
        <f>[7]Full!A62</f>
        <v>2005</v>
      </c>
      <c r="C113">
        <f>[7]Full!B62</f>
        <v>1</v>
      </c>
      <c r="D113">
        <f>[7]Full!C62</f>
        <v>8.0005922317504883</v>
      </c>
      <c r="E113">
        <f>[7]Full!D62</f>
        <v>6.7252292633056641</v>
      </c>
      <c r="F113">
        <f>[7]Full!E62</f>
        <v>-0.66250002384185791</v>
      </c>
      <c r="G113">
        <f>[7]Full!F62</f>
        <v>-0.30550000071525574</v>
      </c>
      <c r="H113">
        <f>[7]Full!G62</f>
        <v>-0.35800725221633911</v>
      </c>
      <c r="I113">
        <f>[7]Full!H62</f>
        <v>8.2063399255275726E-2</v>
      </c>
    </row>
    <row r="114" spans="1:9">
      <c r="A114">
        <f>[7]Full!B63</f>
        <v>2</v>
      </c>
      <c r="B114">
        <f>[7]Full!A63</f>
        <v>2005</v>
      </c>
      <c r="C114">
        <f>[7]Full!B63</f>
        <v>2</v>
      </c>
      <c r="D114">
        <f>[7]Full!C63</f>
        <v>8.239532470703125</v>
      </c>
      <c r="E114">
        <f>[7]Full!D63</f>
        <v>1.0958476066589355</v>
      </c>
      <c r="F114">
        <f>[7]Full!E63</f>
        <v>-0.8529999852180481</v>
      </c>
      <c r="G114">
        <f>[7]Full!F63</f>
        <v>-0.45399999618530273</v>
      </c>
      <c r="H114">
        <f>[7]Full!G63</f>
        <v>-0.51650679111480713</v>
      </c>
      <c r="I114">
        <f>[7]Full!H63</f>
        <v>2.6550548151135445E-2</v>
      </c>
    </row>
    <row r="115" spans="1:9">
      <c r="A115">
        <f>[7]Full!B64</f>
        <v>3</v>
      </c>
      <c r="B115">
        <f>[7]Full!A64</f>
        <v>2005</v>
      </c>
      <c r="C115">
        <f>[7]Full!B64</f>
        <v>3</v>
      </c>
      <c r="D115">
        <f>[7]Full!C64</f>
        <v>19.06608772277832</v>
      </c>
      <c r="E115">
        <f>[7]Full!D64</f>
        <v>0.86763334274291992</v>
      </c>
      <c r="F115">
        <f>[7]Full!E64</f>
        <v>-1.0434999465942383</v>
      </c>
      <c r="G115">
        <f>[7]Full!F64</f>
        <v>-0.60250002145767212</v>
      </c>
      <c r="H115">
        <f>[7]Full!G64</f>
        <v>-0.67267733812332153</v>
      </c>
      <c r="I115">
        <f>[7]Full!H64</f>
        <v>0.47169876098632812</v>
      </c>
    </row>
    <row r="116" spans="1:9">
      <c r="A116">
        <f>[7]Full!B65</f>
        <v>4</v>
      </c>
      <c r="B116">
        <f>[7]Full!A65</f>
        <v>2005</v>
      </c>
      <c r="C116">
        <f>[7]Full!B65</f>
        <v>4</v>
      </c>
      <c r="D116">
        <f>[7]Full!C65</f>
        <v>-7.4664902687072754</v>
      </c>
      <c r="E116">
        <f>[7]Full!D65</f>
        <v>2.3634448051452637</v>
      </c>
      <c r="F116">
        <f>[7]Full!E65</f>
        <v>-1.2339999675750732</v>
      </c>
      <c r="G116">
        <f>[7]Full!F65</f>
        <v>-0.75099998712539673</v>
      </c>
      <c r="H116">
        <f>[7]Full!G65</f>
        <v>-0.82631903886795044</v>
      </c>
      <c r="I116">
        <f>[7]Full!H65</f>
        <v>0.64241743087768555</v>
      </c>
    </row>
    <row r="117" spans="1:9">
      <c r="A117">
        <f>[7]Full!B66</f>
        <v>1</v>
      </c>
      <c r="B117">
        <f>[7]Full!A66</f>
        <v>2006</v>
      </c>
      <c r="C117">
        <f>[7]Full!B66</f>
        <v>1</v>
      </c>
      <c r="D117">
        <f>[7]Full!C66</f>
        <v>8.5674047470092773</v>
      </c>
      <c r="E117">
        <f>[7]Full!D66</f>
        <v>8.4519033432006836</v>
      </c>
      <c r="F117">
        <f>[7]Full!E66</f>
        <v>-1.4854999780654907</v>
      </c>
      <c r="G117">
        <f>[7]Full!F66</f>
        <v>-0.98000001907348633</v>
      </c>
      <c r="H117">
        <f>[7]Full!G66</f>
        <v>-1.0404840707778931</v>
      </c>
      <c r="I117">
        <f>[7]Full!H66</f>
        <v>0.73901373147964478</v>
      </c>
    </row>
    <row r="118" spans="1:9">
      <c r="A118">
        <f>[7]Full!B67</f>
        <v>2</v>
      </c>
      <c r="B118">
        <f>[7]Full!A67</f>
        <v>2006</v>
      </c>
      <c r="C118">
        <f>[7]Full!B67</f>
        <v>2</v>
      </c>
      <c r="D118">
        <f>[7]Full!C67</f>
        <v>12.598811149597168</v>
      </c>
      <c r="E118">
        <f>[7]Full!D67</f>
        <v>12.294051170349121</v>
      </c>
      <c r="F118">
        <f>[7]Full!E67</f>
        <v>-1.7369999885559082</v>
      </c>
      <c r="G118">
        <f>[7]Full!F67</f>
        <v>-1.2089999914169312</v>
      </c>
      <c r="H118">
        <f>[7]Full!G67</f>
        <v>-1.2441726922988892</v>
      </c>
      <c r="I118">
        <f>[7]Full!H67</f>
        <v>0.44831538200378418</v>
      </c>
    </row>
    <row r="119" spans="1:9">
      <c r="A119">
        <f>[7]Full!B68</f>
        <v>3</v>
      </c>
      <c r="B119">
        <f>[7]Full!A68</f>
        <v>2006</v>
      </c>
      <c r="C119">
        <f>[7]Full!B68</f>
        <v>3</v>
      </c>
      <c r="D119">
        <f>[7]Full!C68</f>
        <v>0.12443383783102036</v>
      </c>
      <c r="E119">
        <f>[7]Full!D68</f>
        <v>1.7243870496749878</v>
      </c>
      <c r="F119">
        <f>[7]Full!E68</f>
        <v>-1.9884999990463257</v>
      </c>
      <c r="G119">
        <f>[7]Full!F68</f>
        <v>-1.437999963760376</v>
      </c>
      <c r="H119">
        <f>[7]Full!G68</f>
        <v>-1.4367350339889526</v>
      </c>
      <c r="I119">
        <f>[7]Full!H68</f>
        <v>0.71124899387359619</v>
      </c>
    </row>
    <row r="120" spans="1:9">
      <c r="A120">
        <f>[7]Full!B69</f>
        <v>4</v>
      </c>
      <c r="B120">
        <f>[7]Full!A69</f>
        <v>2006</v>
      </c>
      <c r="C120">
        <f>[7]Full!B69</f>
        <v>4</v>
      </c>
      <c r="D120">
        <f>[7]Full!C69</f>
        <v>-14.277562141418457</v>
      </c>
      <c r="E120">
        <f>[7]Full!D69</f>
        <v>2.584486722946167</v>
      </c>
      <c r="F120">
        <f>[7]Full!E69</f>
        <v>-2.2400000095367432</v>
      </c>
      <c r="G120">
        <f>[7]Full!F69</f>
        <v>-1.6670000553131104</v>
      </c>
      <c r="H120">
        <f>[7]Full!G69</f>
        <v>-1.6175214052200317</v>
      </c>
      <c r="I120">
        <f>[7]Full!H69</f>
        <v>0.95627665519714355</v>
      </c>
    </row>
    <row r="121" spans="1:9">
      <c r="A121">
        <f>[7]Full!B70</f>
        <v>1</v>
      </c>
      <c r="B121">
        <f>[7]Full!A70</f>
        <v>2007</v>
      </c>
      <c r="C121">
        <f>[7]Full!B70</f>
        <v>1</v>
      </c>
      <c r="D121">
        <f>[7]Full!C70</f>
        <v>-3.2114777565002441</v>
      </c>
      <c r="E121">
        <f>[7]Full!D70</f>
        <v>2.9739470481872559</v>
      </c>
      <c r="F121">
        <f>[7]Full!E70</f>
        <v>-2.3680000305175781</v>
      </c>
      <c r="G121">
        <f>[7]Full!F70</f>
        <v>-1.8420000076293945</v>
      </c>
      <c r="H121">
        <f>[7]Full!G70</f>
        <v>-1.7586238384246826</v>
      </c>
      <c r="I121">
        <f>[7]Full!H70</f>
        <v>1.2072888612747192</v>
      </c>
    </row>
    <row r="122" spans="1:9">
      <c r="A122">
        <f>[7]Full!B71</f>
        <v>2</v>
      </c>
      <c r="B122">
        <f>[7]Full!A71</f>
        <v>2007</v>
      </c>
      <c r="C122">
        <f>[7]Full!B71</f>
        <v>2</v>
      </c>
      <c r="D122">
        <f>[7]Full!C71</f>
        <v>18.731565475463867</v>
      </c>
      <c r="E122">
        <f>[7]Full!D71</f>
        <v>7.100461483001709</v>
      </c>
      <c r="F122">
        <f>[7]Full!E71</f>
        <v>-2.4960000514984131</v>
      </c>
      <c r="G122">
        <f>[7]Full!F71</f>
        <v>-2.0169999599456787</v>
      </c>
      <c r="H122">
        <f>[7]Full!G71</f>
        <v>-1.8963271379470825</v>
      </c>
      <c r="I122">
        <f>[7]Full!H71</f>
        <v>1.2381882667541504</v>
      </c>
    </row>
    <row r="123" spans="1:9">
      <c r="A123">
        <f>[7]Full!B72</f>
        <v>3</v>
      </c>
      <c r="B123">
        <f>[7]Full!A72</f>
        <v>2007</v>
      </c>
      <c r="C123">
        <f>[7]Full!B72</f>
        <v>3</v>
      </c>
      <c r="D123">
        <f>[7]Full!C72</f>
        <v>9.2874727249145508</v>
      </c>
      <c r="E123">
        <f>[7]Full!D72</f>
        <v>-1.7232297658920288</v>
      </c>
      <c r="F123">
        <f>[7]Full!E72</f>
        <v>-2.624000072479248</v>
      </c>
      <c r="G123">
        <f>[7]Full!F72</f>
        <v>-2.1919999122619629</v>
      </c>
      <c r="H123">
        <f>[7]Full!G72</f>
        <v>-2.0305047035217285</v>
      </c>
      <c r="I123">
        <f>[7]Full!H72</f>
        <v>1.218003511428833</v>
      </c>
    </row>
    <row r="124" spans="1:9">
      <c r="A124">
        <f>[7]Full!B73</f>
        <v>4</v>
      </c>
      <c r="B124">
        <f>[7]Full!A73</f>
        <v>2007</v>
      </c>
      <c r="C124">
        <f>[7]Full!B73</f>
        <v>4</v>
      </c>
      <c r="D124">
        <f>[7]Full!C73</f>
        <v>18.15369987487793</v>
      </c>
      <c r="E124">
        <f>[7]Full!D73</f>
        <v>1.4098415374755859</v>
      </c>
      <c r="F124">
        <f>[7]Full!E73</f>
        <v>-2.752000093460083</v>
      </c>
      <c r="G124">
        <f>[7]Full!F73</f>
        <v>-2.3670001029968262</v>
      </c>
      <c r="H124">
        <f>[7]Full!G73</f>
        <v>-2.1610293388366699</v>
      </c>
      <c r="I124">
        <f>[7]Full!H73</f>
        <v>1.4795523881912231</v>
      </c>
    </row>
    <row r="125" spans="1:9">
      <c r="A125">
        <f>[7]Full!B74</f>
        <v>1</v>
      </c>
      <c r="B125">
        <f>[7]Full!A74</f>
        <v>2008</v>
      </c>
      <c r="C125">
        <f>[7]Full!B74</f>
        <v>1</v>
      </c>
      <c r="D125">
        <f>[7]Full!C74</f>
        <v>9.4587068557739258</v>
      </c>
      <c r="E125">
        <f>[7]Full!D74</f>
        <v>12.890078544616699</v>
      </c>
      <c r="F125">
        <f>[7]Full!E74</f>
        <v>-2.3082499504089355</v>
      </c>
      <c r="G125">
        <f>[7]Full!F74</f>
        <v>-1.9802500009536743</v>
      </c>
      <c r="H125">
        <f>[7]Full!G74</f>
        <v>-1.4459491968154907</v>
      </c>
      <c r="I125">
        <f>[7]Full!H74</f>
        <v>1.4144288301467896</v>
      </c>
    </row>
    <row r="126" spans="1:9">
      <c r="A126">
        <f>[7]Full!B75</f>
        <v>2</v>
      </c>
      <c r="B126">
        <f>[7]Full!A75</f>
        <v>2008</v>
      </c>
      <c r="C126">
        <f>[7]Full!B75</f>
        <v>2</v>
      </c>
      <c r="D126">
        <f>[7]Full!C75</f>
        <v>25.233528137207031</v>
      </c>
      <c r="E126">
        <f>[7]Full!D75</f>
        <v>3.8615808486938477</v>
      </c>
      <c r="F126">
        <f>[7]Full!E75</f>
        <v>-1.8645000457763672</v>
      </c>
      <c r="G126">
        <f>[7]Full!F75</f>
        <v>-1.593500018119812</v>
      </c>
      <c r="H126">
        <f>[7]Full!G75</f>
        <v>-0.7707555890083313</v>
      </c>
      <c r="I126">
        <f>[7]Full!H75</f>
        <v>1.8791284561157227</v>
      </c>
    </row>
    <row r="127" spans="1:9">
      <c r="A127">
        <f>[7]Full!B76</f>
        <v>3</v>
      </c>
      <c r="B127">
        <f>[7]Full!A76</f>
        <v>2008</v>
      </c>
      <c r="C127">
        <f>[7]Full!B76</f>
        <v>3</v>
      </c>
      <c r="D127">
        <f>[7]Full!C76</f>
        <v>-5.766514778137207</v>
      </c>
      <c r="E127">
        <f>[7]Full!D76</f>
        <v>-4.9996461868286133</v>
      </c>
      <c r="F127">
        <f>[7]Full!E76</f>
        <v>-1.4207500219345093</v>
      </c>
      <c r="G127">
        <f>[7]Full!F76</f>
        <v>-1.2067500352859497</v>
      </c>
      <c r="H127">
        <f>[7]Full!G76</f>
        <v>-0.1391780823469162</v>
      </c>
      <c r="I127">
        <f>[7]Full!H76</f>
        <v>1.8454900979995728</v>
      </c>
    </row>
    <row r="128" spans="1:9">
      <c r="A128">
        <f>[7]Full!B77</f>
        <v>4</v>
      </c>
      <c r="B128">
        <f>[7]Full!A77</f>
        <v>2008</v>
      </c>
      <c r="C128">
        <f>[7]Full!B77</f>
        <v>4</v>
      </c>
      <c r="D128">
        <f>[7]Full!C77</f>
        <v>-52.218894958496094</v>
      </c>
      <c r="E128">
        <f>[7]Full!D77</f>
        <v>-26.214712142944336</v>
      </c>
      <c r="F128">
        <f>[7]Full!E77</f>
        <v>-0.97699999809265137</v>
      </c>
      <c r="G128">
        <f>[7]Full!F77</f>
        <v>-0.81999999284744263</v>
      </c>
      <c r="H128">
        <f>[7]Full!G77</f>
        <v>0.44505387544631958</v>
      </c>
      <c r="I128">
        <f>[7]Full!H77</f>
        <v>2.2299354076385498</v>
      </c>
    </row>
    <row r="129" spans="1:9">
      <c r="A129">
        <f>[7]Full!B78</f>
        <v>1</v>
      </c>
      <c r="B129">
        <f>[7]Full!A78</f>
        <v>2009</v>
      </c>
      <c r="C129">
        <f>[7]Full!B78</f>
        <v>1</v>
      </c>
      <c r="D129">
        <f>[7]Full!C78</f>
        <v>-18.709531784057617</v>
      </c>
      <c r="E129">
        <f>[7]Full!D78</f>
        <v>-3.8862998485565186</v>
      </c>
      <c r="F129">
        <f>[7]Full!E78</f>
        <v>0.27875000238418579</v>
      </c>
      <c r="G129">
        <f>[7]Full!F78</f>
        <v>0.36500000953674316</v>
      </c>
      <c r="H129">
        <f>[7]Full!G78</f>
        <v>1.1636072397232056</v>
      </c>
      <c r="I129">
        <f>[7]Full!H78</f>
        <v>0.79113250970840454</v>
      </c>
    </row>
    <row r="130" spans="1:9">
      <c r="A130">
        <f>[7]Full!B79</f>
        <v>2</v>
      </c>
      <c r="B130">
        <f>[7]Full!A79</f>
        <v>2009</v>
      </c>
      <c r="C130">
        <f>[7]Full!B79</f>
        <v>2</v>
      </c>
      <c r="D130">
        <f>[7]Full!C79</f>
        <v>32.100616455078125</v>
      </c>
      <c r="E130">
        <f>[7]Full!D79</f>
        <v>8.8005905151367188</v>
      </c>
      <c r="F130">
        <f>[7]Full!E79</f>
        <v>1.5345000028610229</v>
      </c>
      <c r="G130">
        <f>[7]Full!F79</f>
        <v>1.5499999523162842</v>
      </c>
      <c r="H130">
        <f>[7]Full!G79</f>
        <v>1.8630290031433105</v>
      </c>
      <c r="I130">
        <f>[7]Full!H79</f>
        <v>8.4562398493289948E-2</v>
      </c>
    </row>
    <row r="131" spans="1:9">
      <c r="A131">
        <f>[7]Full!B80</f>
        <v>3</v>
      </c>
      <c r="B131">
        <f>[7]Full!A80</f>
        <v>2009</v>
      </c>
      <c r="C131">
        <f>[7]Full!B80</f>
        <v>3</v>
      </c>
      <c r="D131">
        <f>[7]Full!C80</f>
        <v>16.190130233764648</v>
      </c>
      <c r="E131">
        <f>[7]Full!D80</f>
        <v>8.2204132080078125</v>
      </c>
      <c r="F131">
        <f>[7]Full!E80</f>
        <v>2.7902500629425049</v>
      </c>
      <c r="G131">
        <f>[7]Full!F80</f>
        <v>2.7349998950958252</v>
      </c>
      <c r="H131">
        <f>[7]Full!G80</f>
        <v>2.543215274810791</v>
      </c>
      <c r="I131">
        <f>[7]Full!H80</f>
        <v>-1.1170178651809692</v>
      </c>
    </row>
    <row r="132" spans="1:9">
      <c r="A132">
        <f>[7]Full!B81</f>
        <v>4</v>
      </c>
      <c r="B132">
        <f>[7]Full!A81</f>
        <v>2009</v>
      </c>
      <c r="C132">
        <f>[7]Full!B81</f>
        <v>4</v>
      </c>
      <c r="D132">
        <f>[7]Full!C81</f>
        <v>9.4282941818237305</v>
      </c>
      <c r="E132">
        <f>[7]Full!D81</f>
        <v>5.5356888771057129</v>
      </c>
      <c r="F132">
        <f>[7]Full!E81</f>
        <v>4.0460000038146973</v>
      </c>
      <c r="G132">
        <f>[7]Full!F81</f>
        <v>3.9200000762939453</v>
      </c>
      <c r="H132">
        <f>[7]Full!G81</f>
        <v>3.2040619850158691</v>
      </c>
      <c r="I132">
        <f>[7]Full!H81</f>
        <v>-0.85692834854125977</v>
      </c>
    </row>
    <row r="133" spans="1:9">
      <c r="A133">
        <f>[7]Full!B82</f>
        <v>1</v>
      </c>
      <c r="B133">
        <f>[7]Full!A82</f>
        <v>2010</v>
      </c>
      <c r="C133">
        <f>[7]Full!B82</f>
        <v>1</v>
      </c>
      <c r="D133">
        <f>[7]Full!C82</f>
        <v>2.1707510948181152</v>
      </c>
      <c r="E133">
        <f>[7]Full!D82</f>
        <v>6.9676804542541504</v>
      </c>
      <c r="F133">
        <f>[7]Full!E82</f>
        <v>3.7000000476837158</v>
      </c>
      <c r="G133">
        <f>[7]Full!F82</f>
        <v>3.5032498836517334</v>
      </c>
      <c r="H133">
        <f>[7]Full!G82</f>
        <v>2.6098880767822266</v>
      </c>
      <c r="I133">
        <f>[7]Full!H82</f>
        <v>-0.64243721961975098</v>
      </c>
    </row>
    <row r="134" spans="1:9">
      <c r="A134">
        <f>[7]Full!B83</f>
        <v>2</v>
      </c>
      <c r="B134">
        <f>[7]Full!A83</f>
        <v>2010</v>
      </c>
      <c r="C134">
        <f>[7]Full!B83</f>
        <v>2</v>
      </c>
      <c r="D134">
        <f>[7]Full!C83</f>
        <v>2.9639303684234619</v>
      </c>
      <c r="E134">
        <f>[7]Full!D83</f>
        <v>3.6867249011993408</v>
      </c>
      <c r="F134">
        <f>[7]Full!E83</f>
        <v>3.3540000915527344</v>
      </c>
      <c r="G134">
        <f>[7]Full!F83</f>
        <v>3.0864999294281006</v>
      </c>
      <c r="H134">
        <f>[7]Full!G83</f>
        <v>2.0677552223205566</v>
      </c>
      <c r="I134">
        <f>[7]Full!H83</f>
        <v>-0.10960815101861954</v>
      </c>
    </row>
    <row r="135" spans="1:9">
      <c r="A135">
        <f>[7]Full!B84</f>
        <v>3</v>
      </c>
      <c r="B135">
        <f>[7]Full!A84</f>
        <v>2010</v>
      </c>
      <c r="C135">
        <f>[7]Full!B84</f>
        <v>3</v>
      </c>
      <c r="D135">
        <f>[7]Full!C84</f>
        <v>-2.1521968841552734</v>
      </c>
      <c r="E135">
        <f>[7]Full!D84</f>
        <v>2.2087187767028809</v>
      </c>
      <c r="F135">
        <f>[7]Full!E84</f>
        <v>3.0079998970031738</v>
      </c>
      <c r="G135">
        <f>[7]Full!F84</f>
        <v>2.6697499752044678</v>
      </c>
      <c r="H135">
        <f>[7]Full!G84</f>
        <v>1.5819354057312012</v>
      </c>
      <c r="I135">
        <f>[7]Full!H84</f>
        <v>-0.29483306407928467</v>
      </c>
    </row>
    <row r="136" spans="1:9">
      <c r="A136">
        <f>[7]Full!B85</f>
        <v>4</v>
      </c>
      <c r="B136">
        <f>[7]Full!A85</f>
        <v>2010</v>
      </c>
      <c r="C136">
        <f>[7]Full!B85</f>
        <v>4</v>
      </c>
      <c r="D136">
        <f>[7]Full!C85</f>
        <v>12.557559967041016</v>
      </c>
      <c r="E136">
        <f>[7]Full!D85</f>
        <v>13.104045867919922</v>
      </c>
      <c r="F136">
        <f>[7]Full!E85</f>
        <v>2.6619999408721924</v>
      </c>
      <c r="G136">
        <f>[7]Full!F85</f>
        <v>2.253000020980835</v>
      </c>
      <c r="H136">
        <f>[7]Full!G85</f>
        <v>1.1567012071609497</v>
      </c>
      <c r="I136">
        <f>[7]Full!H85</f>
        <v>0.27687951922416687</v>
      </c>
    </row>
    <row r="137" spans="1:9">
      <c r="A137">
        <f>[7]Full!B86</f>
        <v>1</v>
      </c>
      <c r="B137">
        <f>[7]Full!A86</f>
        <v>2011</v>
      </c>
      <c r="C137">
        <f>[7]Full!B86</f>
        <v>1</v>
      </c>
      <c r="D137">
        <f>[7]Full!C86</f>
        <v>21.387348175048828</v>
      </c>
      <c r="E137">
        <f>[7]Full!D86</f>
        <v>11.883917808532715</v>
      </c>
      <c r="F137">
        <f>[7]Full!E86</f>
        <v>2.5517499446868896</v>
      </c>
      <c r="G137">
        <f>[7]Full!F86</f>
        <v>2.1459999084472656</v>
      </c>
      <c r="H137">
        <f>[7]Full!G86</f>
        <v>1.2095481157302856</v>
      </c>
      <c r="I137">
        <f>[7]Full!H86</f>
        <v>0.85633933544158936</v>
      </c>
    </row>
    <row r="138" spans="1:9">
      <c r="A138">
        <f>[7]Full!B87</f>
        <v>2</v>
      </c>
      <c r="B138">
        <f>[7]Full!A87</f>
        <v>2011</v>
      </c>
      <c r="C138">
        <f>[7]Full!B87</f>
        <v>2</v>
      </c>
      <c r="D138">
        <f>[7]Full!C87</f>
        <v>11.814319610595703</v>
      </c>
      <c r="E138">
        <f>[7]Full!D87</f>
        <v>-0.56062954664230347</v>
      </c>
      <c r="F138">
        <f>[7]Full!E87</f>
        <v>2.4414999485015869</v>
      </c>
      <c r="G138">
        <f>[7]Full!F87</f>
        <v>2.0390000343322754</v>
      </c>
      <c r="H138">
        <f>[7]Full!G87</f>
        <v>1.2583791017532349</v>
      </c>
      <c r="I138">
        <f>[7]Full!H87</f>
        <v>1.1649695634841919</v>
      </c>
    </row>
    <row r="139" spans="1:9">
      <c r="A139">
        <f>[7]Full!B88</f>
        <v>3</v>
      </c>
      <c r="B139">
        <f>[7]Full!A88</f>
        <v>2011</v>
      </c>
      <c r="C139">
        <f>[7]Full!B88</f>
        <v>3</v>
      </c>
      <c r="D139">
        <f>[7]Full!C88</f>
        <v>-3.425715446472168</v>
      </c>
      <c r="E139">
        <f>[7]Full!D88</f>
        <v>-4.4279799461364746</v>
      </c>
      <c r="F139">
        <f>[7]Full!E88</f>
        <v>2.3312499523162842</v>
      </c>
      <c r="G139">
        <f>[7]Full!F88</f>
        <v>1.9320000410079956</v>
      </c>
      <c r="H139">
        <f>[7]Full!G88</f>
        <v>1.3027718067169189</v>
      </c>
      <c r="I139">
        <f>[7]Full!H88</f>
        <v>1.1708509922027588</v>
      </c>
    </row>
    <row r="140" spans="1:9">
      <c r="A140">
        <f>[7]Full!B89</f>
        <v>4</v>
      </c>
      <c r="B140">
        <f>[7]Full!A89</f>
        <v>2011</v>
      </c>
      <c r="C140">
        <f>[7]Full!B89</f>
        <v>4</v>
      </c>
      <c r="D140">
        <f>[7]Full!C89</f>
        <v>-3.4790480136871338</v>
      </c>
      <c r="E140">
        <f>[7]Full!D89</f>
        <v>-12.103572845458984</v>
      </c>
      <c r="F140">
        <f>[7]Full!E89</f>
        <v>2.2209999561309814</v>
      </c>
      <c r="G140">
        <f>[7]Full!F89</f>
        <v>1.8250000476837158</v>
      </c>
      <c r="H140">
        <f>[7]Full!G89</f>
        <v>1.3423043489456177</v>
      </c>
      <c r="I140">
        <f>[7]Full!H89</f>
        <v>1.3116161823272705</v>
      </c>
    </row>
    <row r="141" spans="1:9">
      <c r="A141">
        <f>[7]Full!B90</f>
        <v>1</v>
      </c>
      <c r="B141">
        <f>[7]Full!A90</f>
        <v>2012</v>
      </c>
      <c r="C141">
        <f>[7]Full!B90</f>
        <v>1</v>
      </c>
      <c r="D141">
        <f>[7]Full!C90</f>
        <v>8.3122291564941406</v>
      </c>
      <c r="E141">
        <f>[7]Full!D90</f>
        <v>2.843742847442627</v>
      </c>
      <c r="F141">
        <f>[7]Full!E90</f>
        <v>2.2829999923706055</v>
      </c>
      <c r="G141">
        <f>[7]Full!F90</f>
        <v>1.8507499694824219</v>
      </c>
      <c r="H141">
        <f>[7]Full!G90</f>
        <v>1.5155618190765381</v>
      </c>
      <c r="I141">
        <f>[7]Full!H90</f>
        <v>1.3364883661270142</v>
      </c>
    </row>
    <row r="142" spans="1:9">
      <c r="A142">
        <f>[7]Full!B91</f>
        <v>2</v>
      </c>
      <c r="B142">
        <f>[7]Full!A91</f>
        <v>2012</v>
      </c>
      <c r="C142">
        <f>[7]Full!B91</f>
        <v>2</v>
      </c>
      <c r="D142">
        <f>[7]Full!C91</f>
        <v>-8.5014638900756836</v>
      </c>
      <c r="E142">
        <f>[7]Full!D91</f>
        <v>-1.6776578426361084</v>
      </c>
      <c r="F142">
        <f>[7]Full!E91</f>
        <v>2.3450000286102295</v>
      </c>
      <c r="G142">
        <f>[7]Full!F91</f>
        <v>1.8765000104904175</v>
      </c>
      <c r="H142">
        <f>[7]Full!G91</f>
        <v>1.6576755046844482</v>
      </c>
      <c r="I142">
        <f>[7]Full!H91</f>
        <v>1.549075722694397</v>
      </c>
    </row>
    <row r="143" spans="1:9">
      <c r="A143">
        <f>[7]Full!B92</f>
        <v>3</v>
      </c>
      <c r="B143">
        <f>[7]Full!A92</f>
        <v>2012</v>
      </c>
      <c r="C143">
        <f>[7]Full!B92</f>
        <v>3</v>
      </c>
      <c r="D143">
        <f>[7]Full!C92</f>
        <v>1.1037631034851074</v>
      </c>
      <c r="E143">
        <f>[7]Full!D92</f>
        <v>0.6637120246887207</v>
      </c>
      <c r="F143">
        <f>[7]Full!E92</f>
        <v>2.4070000648498535</v>
      </c>
      <c r="G143">
        <f>[7]Full!F92</f>
        <v>1.9022500514984131</v>
      </c>
      <c r="H143">
        <f>[7]Full!G92</f>
        <v>1.7676897048950195</v>
      </c>
      <c r="I143">
        <f>[7]Full!H92</f>
        <v>1.5536991357803345</v>
      </c>
    </row>
    <row r="144" spans="1:9">
      <c r="A144">
        <f>[7]Full!B93</f>
        <v>4</v>
      </c>
      <c r="B144">
        <f>[7]Full!A93</f>
        <v>2012</v>
      </c>
      <c r="C144">
        <f>[7]Full!B93</f>
        <v>4</v>
      </c>
      <c r="D144">
        <f>[7]Full!C93</f>
        <v>0.43191584944725037</v>
      </c>
      <c r="E144">
        <f>[7]Full!D93</f>
        <v>-0.69084477424621582</v>
      </c>
      <c r="F144">
        <f>[7]Full!E93</f>
        <v>2.4690001010894775</v>
      </c>
      <c r="G144">
        <f>[7]Full!F93</f>
        <v>1.9279999732971191</v>
      </c>
      <c r="H144">
        <f>[7]Full!G93</f>
        <v>1.8446482419967651</v>
      </c>
      <c r="I144">
        <f>[7]Full!H93</f>
        <v>1.326988697052002</v>
      </c>
    </row>
    <row r="145" spans="1:9">
      <c r="A145">
        <f>[7]Full!B94</f>
        <v>1</v>
      </c>
      <c r="B145">
        <f>[7]Full!A94</f>
        <v>2013</v>
      </c>
      <c r="C145">
        <f>[7]Full!B94</f>
        <v>1</v>
      </c>
      <c r="D145">
        <f>[7]Full!C94</f>
        <v>2.1858935356140137</v>
      </c>
      <c r="E145">
        <f>[7]Full!D94</f>
        <v>2.8131742477416992</v>
      </c>
      <c r="F145">
        <f>[7]Full!E94</f>
        <v>2.4820001125335693</v>
      </c>
      <c r="G145">
        <f>[7]Full!F94</f>
        <v>1.9152499437332153</v>
      </c>
      <c r="H145">
        <f>[7]Full!G94</f>
        <v>1.7124117612838745</v>
      </c>
      <c r="I145">
        <f>[7]Full!H94</f>
        <v>1.2571179866790771</v>
      </c>
    </row>
    <row r="146" spans="1:9">
      <c r="A146">
        <f>[7]Full!B95</f>
        <v>2</v>
      </c>
      <c r="B146">
        <f>[7]Full!A95</f>
        <v>2013</v>
      </c>
      <c r="C146">
        <f>[7]Full!B95</f>
        <v>2</v>
      </c>
      <c r="D146">
        <f>[7]Full!C95</f>
        <v>-8.8148651123046875</v>
      </c>
      <c r="E146">
        <f>[7]Full!D95</f>
        <v>-2.9207839965820312</v>
      </c>
      <c r="F146">
        <f>[7]Full!E95</f>
        <v>2.494999885559082</v>
      </c>
      <c r="G146">
        <f>[7]Full!F95</f>
        <v>1.9025000333786011</v>
      </c>
      <c r="H146">
        <f>[7]Full!G95</f>
        <v>1.5904098749160767</v>
      </c>
      <c r="I146">
        <f>[7]Full!H95</f>
        <v>1.313351035118103</v>
      </c>
    </row>
    <row r="147" spans="1:9">
      <c r="A147">
        <f>[7]Full!B96</f>
        <v>3</v>
      </c>
      <c r="B147">
        <f>[7]Full!A96</f>
        <v>2013</v>
      </c>
      <c r="C147">
        <f>[7]Full!B96</f>
        <v>3</v>
      </c>
      <c r="D147">
        <f>[7]Full!C96</f>
        <v>7.4998588562011719</v>
      </c>
      <c r="E147">
        <f>[7]Full!D96</f>
        <v>-2.0897612571716309</v>
      </c>
      <c r="F147">
        <f>[7]Full!E96</f>
        <v>2.5079998970031738</v>
      </c>
      <c r="G147">
        <f>[7]Full!F96</f>
        <v>1.8897500038146973</v>
      </c>
      <c r="H147">
        <f>[7]Full!G96</f>
        <v>1.4789222478866577</v>
      </c>
      <c r="I147">
        <f>[7]Full!H96</f>
        <v>1.5602054595947266</v>
      </c>
    </row>
    <row r="148" spans="1:9">
      <c r="A148">
        <f>[7]Full!B97</f>
        <v>4</v>
      </c>
      <c r="B148">
        <f>[7]Full!A97</f>
        <v>2013</v>
      </c>
      <c r="C148">
        <f>[7]Full!B97</f>
        <v>4</v>
      </c>
      <c r="D148">
        <f>[7]Full!C97</f>
        <v>-0.96133816242218018</v>
      </c>
      <c r="E148">
        <f>[7]Full!D97</f>
        <v>-1.0996537208557129</v>
      </c>
      <c r="F148">
        <f>[7]Full!E97</f>
        <v>2.5209999084472656</v>
      </c>
      <c r="G148">
        <f>[7]Full!F97</f>
        <v>1.8769999742507935</v>
      </c>
      <c r="H148">
        <f>[7]Full!G97</f>
        <v>1.3782284259796143</v>
      </c>
      <c r="I148">
        <f>[7]Full!H97</f>
        <v>1.6006873846054077</v>
      </c>
    </row>
    <row r="149" spans="1:9">
      <c r="A149">
        <f>[7]Full!B98</f>
        <v>1</v>
      </c>
      <c r="B149">
        <f>[7]Full!A98</f>
        <v>2014</v>
      </c>
      <c r="C149">
        <f>[7]Full!B98</f>
        <v>1</v>
      </c>
      <c r="D149">
        <f>[7]Full!C98</f>
        <v>-0.95522725582122803</v>
      </c>
      <c r="E149">
        <f>[7]Full!D98</f>
        <v>1.5368061065673828</v>
      </c>
      <c r="F149">
        <f>[7]Full!E98</f>
        <v>2.3945000171661377</v>
      </c>
      <c r="G149">
        <f>[7]Full!F98</f>
        <v>1.7587499618530273</v>
      </c>
      <c r="H149">
        <f>[7]Full!G98</f>
        <v>1.2636083364486694</v>
      </c>
      <c r="I149">
        <f>[7]Full!H98</f>
        <v>1.5867979526519775</v>
      </c>
    </row>
    <row r="150" spans="1:9">
      <c r="A150">
        <f>[7]Full!B99</f>
        <v>2</v>
      </c>
      <c r="B150">
        <f>[7]Full!A99</f>
        <v>2014</v>
      </c>
      <c r="C150">
        <f>[7]Full!B99</f>
        <v>2</v>
      </c>
      <c r="D150">
        <f>[7]Full!C99</f>
        <v>1.4177303314208984</v>
      </c>
      <c r="E150">
        <f>[7]Full!D99</f>
        <v>0.77293843030929565</v>
      </c>
      <c r="F150">
        <f>[7]Full!E99</f>
        <v>2.2679998874664307</v>
      </c>
      <c r="G150">
        <f>[7]Full!F99</f>
        <v>1.6404999494552612</v>
      </c>
      <c r="H150">
        <f>[7]Full!G99</f>
        <v>1.1639924049377441</v>
      </c>
      <c r="I150">
        <f>[7]Full!H99</f>
        <v>1.5485167503356934</v>
      </c>
    </row>
    <row r="151" spans="1:9">
      <c r="A151">
        <f>[7]Full!B100</f>
        <v>3</v>
      </c>
      <c r="B151">
        <f>[7]Full!A100</f>
        <v>2014</v>
      </c>
      <c r="C151">
        <f>[7]Full!B100</f>
        <v>3</v>
      </c>
      <c r="D151">
        <f>[7]Full!C100</f>
        <v>-7.1805253028869629</v>
      </c>
      <c r="E151">
        <f>[7]Full!D100</f>
        <v>-4.2503337860107422</v>
      </c>
      <c r="F151">
        <f>[7]Full!E100</f>
        <v>2.1414999961853027</v>
      </c>
      <c r="G151">
        <f>[7]Full!F100</f>
        <v>1.5222500562667847</v>
      </c>
      <c r="H151">
        <f>[7]Full!G100</f>
        <v>1.0794389247894287</v>
      </c>
      <c r="I151">
        <f>[7]Full!H100</f>
        <v>1.5299664735794067</v>
      </c>
    </row>
    <row r="152" spans="1:9">
      <c r="A152">
        <f>[7]Full!B101</f>
        <v>4</v>
      </c>
      <c r="B152">
        <f>[7]Full!A101</f>
        <v>2014</v>
      </c>
      <c r="C152">
        <f>[7]Full!B101</f>
        <v>4</v>
      </c>
      <c r="D152">
        <f>[7]Full!C101</f>
        <v>-24.964729309082031</v>
      </c>
      <c r="E152">
        <f>[7]Full!D101</f>
        <v>-5.1736745834350586</v>
      </c>
      <c r="F152">
        <f>[7]Full!E101</f>
        <v>2.0150001049041748</v>
      </c>
      <c r="G152">
        <f>[7]Full!F101</f>
        <v>1.4040000438690186</v>
      </c>
      <c r="H152">
        <f>[7]Full!G101</f>
        <v>1.0100057125091553</v>
      </c>
      <c r="I152">
        <f>[7]Full!H101</f>
        <v>1.6391607522964478</v>
      </c>
    </row>
    <row r="153" spans="1:9">
      <c r="A153">
        <f>[7]Full!B102</f>
        <v>1</v>
      </c>
      <c r="B153">
        <f>[7]Full!A102</f>
        <v>2015</v>
      </c>
      <c r="C153">
        <f>[7]Full!B102</f>
        <v>1</v>
      </c>
      <c r="D153">
        <f>[7]Full!C102</f>
        <v>-29.431549072265625</v>
      </c>
      <c r="E153">
        <f>[7]Full!D102</f>
        <v>-6.7227673530578613</v>
      </c>
      <c r="F153">
        <f>[7]Full!E102</f>
        <v>1.8507499694824219</v>
      </c>
      <c r="G153">
        <f>[7]Full!F102</f>
        <v>1.2680000066757202</v>
      </c>
      <c r="H153">
        <f>[7]Full!G102</f>
        <v>0.93915474414825439</v>
      </c>
      <c r="I153">
        <f>[7]Full!H102</f>
        <v>1.708954930305481</v>
      </c>
    </row>
    <row r="154" spans="1:9">
      <c r="A154">
        <f>[7]Full!B103</f>
        <v>2</v>
      </c>
      <c r="B154">
        <f>[7]Full!A103</f>
        <v>2015</v>
      </c>
      <c r="C154">
        <f>[7]Full!B103</f>
        <v>2</v>
      </c>
      <c r="D154">
        <f>[7]Full!C103</f>
        <v>14.423874855041504</v>
      </c>
      <c r="E154">
        <f>[7]Full!D103</f>
        <v>-2.8305883407592773</v>
      </c>
      <c r="F154">
        <f>[7]Full!E103</f>
        <v>1.6864999532699585</v>
      </c>
      <c r="G154">
        <f>[7]Full!F103</f>
        <v>1.1319999694824219</v>
      </c>
      <c r="H154">
        <f>[7]Full!G103</f>
        <v>0.86466306447982788</v>
      </c>
      <c r="I154">
        <f>[7]Full!H103</f>
        <v>1.4809805154800415</v>
      </c>
    </row>
    <row r="155" spans="1:9">
      <c r="A155">
        <f>[7]Full!B104</f>
        <v>3</v>
      </c>
      <c r="B155">
        <f>[7]Full!A104</f>
        <v>2015</v>
      </c>
      <c r="C155">
        <f>[7]Full!B104</f>
        <v>3</v>
      </c>
      <c r="D155">
        <f>[7]Full!C104</f>
        <v>-18.575979232788086</v>
      </c>
      <c r="E155">
        <f>[7]Full!D104</f>
        <v>-5.3200039863586426</v>
      </c>
      <c r="F155">
        <f>[7]Full!E104</f>
        <v>1.5222500562667847</v>
      </c>
      <c r="G155">
        <f>[7]Full!F104</f>
        <v>0.99599999189376831</v>
      </c>
      <c r="H155">
        <f>[7]Full!G104</f>
        <v>0.78652721643447876</v>
      </c>
      <c r="I155">
        <f>[7]Full!H104</f>
        <v>1.238229513168335</v>
      </c>
    </row>
    <row r="156" spans="1:9">
      <c r="A156">
        <f>[7]Full!B105</f>
        <v>4</v>
      </c>
      <c r="B156">
        <f>[7]Full!A105</f>
        <v>2015</v>
      </c>
      <c r="C156">
        <f>[7]Full!B105</f>
        <v>4</v>
      </c>
      <c r="D156">
        <f>[7]Full!C105</f>
        <v>-13.264814376831055</v>
      </c>
      <c r="E156">
        <f>[7]Full!D105</f>
        <v>-5.7012777328491211</v>
      </c>
      <c r="F156">
        <f>[7]Full!E105</f>
        <v>1.3580000400543213</v>
      </c>
      <c r="G156">
        <f>[7]Full!F105</f>
        <v>0.86000001430511475</v>
      </c>
      <c r="H156">
        <f>[7]Full!G105</f>
        <v>0.70474338531494141</v>
      </c>
      <c r="I156">
        <f>[7]Full!H105</f>
        <v>0.97935211658477783</v>
      </c>
    </row>
    <row r="157" spans="1:9">
      <c r="A157">
        <f>[7]Full!B106</f>
        <v>1</v>
      </c>
      <c r="B157">
        <f>[7]Full!A106</f>
        <v>2016</v>
      </c>
      <c r="C157">
        <f>[7]Full!B106</f>
        <v>1</v>
      </c>
      <c r="D157">
        <f>[7]Full!C106</f>
        <v>-22.660867691040039</v>
      </c>
      <c r="E157">
        <f>[7]Full!D106</f>
        <v>0.13018874824047089</v>
      </c>
      <c r="F157">
        <f>[7]Full!E106</f>
        <v>1.3232500553131104</v>
      </c>
      <c r="G157">
        <f>[7]Full!F106</f>
        <v>0.83649998903274536</v>
      </c>
      <c r="H157">
        <f>[7]Full!G106</f>
        <v>0.66876322031021118</v>
      </c>
      <c r="I157">
        <f>[7]Full!H106</f>
        <v>1.3616704940795898</v>
      </c>
    </row>
    <row r="158" spans="1:9">
      <c r="A158">
        <f>[7]Full!B107</f>
        <v>2</v>
      </c>
      <c r="B158">
        <f>[7]Full!A107</f>
        <v>2016</v>
      </c>
      <c r="C158">
        <f>[7]Full!B107</f>
        <v>2</v>
      </c>
      <c r="D158">
        <f>[7]Full!C107</f>
        <v>35.097507476806641</v>
      </c>
      <c r="E158">
        <f>[7]Full!D107</f>
        <v>7.2114934921264648</v>
      </c>
      <c r="F158">
        <f>[7]Full!E107</f>
        <v>1.2884999513626099</v>
      </c>
      <c r="G158">
        <f>[7]Full!F107</f>
        <v>0.81300002336502075</v>
      </c>
      <c r="H158">
        <f>[7]Full!G107</f>
        <v>0.63608217239379883</v>
      </c>
      <c r="I158">
        <f>[7]Full!H107</f>
        <v>1.066922664642334</v>
      </c>
    </row>
    <row r="159" spans="1:9">
      <c r="A159">
        <f>[7]Full!B108</f>
        <v>3</v>
      </c>
      <c r="B159">
        <f>[7]Full!A108</f>
        <v>2016</v>
      </c>
      <c r="C159">
        <f>[7]Full!B108</f>
        <v>3</v>
      </c>
      <c r="D159">
        <f>[7]Full!C108</f>
        <v>0.57844454050064087</v>
      </c>
      <c r="E159">
        <f>[7]Full!D108</f>
        <v>0.52651786804199219</v>
      </c>
      <c r="F159">
        <f>[7]Full!E108</f>
        <v>1.2537499666213989</v>
      </c>
      <c r="G159">
        <f>[7]Full!F108</f>
        <v>0.78949999809265137</v>
      </c>
      <c r="H159">
        <f>[7]Full!G108</f>
        <v>0.60665500164031982</v>
      </c>
      <c r="I159">
        <f>[7]Full!H108</f>
        <v>0.96135419607162476</v>
      </c>
    </row>
    <row r="160" spans="1:9">
      <c r="A160">
        <f>[7]Full!B109</f>
        <v>4</v>
      </c>
      <c r="B160">
        <f>[7]Full!A109</f>
        <v>2016</v>
      </c>
      <c r="C160">
        <f>[7]Full!B109</f>
        <v>4</v>
      </c>
      <c r="D160">
        <f>[7]Full!C109</f>
        <v>7.4257526397705078</v>
      </c>
      <c r="E160">
        <f>[7]Full!D109</f>
        <v>1.8537521362304688</v>
      </c>
      <c r="F160">
        <f>[7]Full!E109</f>
        <v>1.218999981880188</v>
      </c>
      <c r="G160">
        <f>[7]Full!F109</f>
        <v>0.76599997282028198</v>
      </c>
      <c r="H160">
        <f>[7]Full!G109</f>
        <v>0.5804363489151001</v>
      </c>
      <c r="I160">
        <f>[7]Full!H109</f>
        <v>0.83862149715423584</v>
      </c>
    </row>
    <row r="161" spans="1:9">
      <c r="A161">
        <f>[7]Full!B110</f>
        <v>1</v>
      </c>
      <c r="B161">
        <f>[7]Full!A110</f>
        <v>2017</v>
      </c>
      <c r="C161">
        <f>[7]Full!B110</f>
        <v>1</v>
      </c>
      <c r="D161">
        <f>[7]Full!C110</f>
        <v>9.1352481842041016</v>
      </c>
      <c r="E161">
        <f>[7]Full!D110</f>
        <v>5.8175754547119141</v>
      </c>
      <c r="F161">
        <f>[7]Full!E110</f>
        <v>1.0302499532699585</v>
      </c>
      <c r="G161">
        <f>[7]Full!F110</f>
        <v>0.5975000262260437</v>
      </c>
      <c r="H161">
        <f>[7]Full!G110</f>
        <v>0.42787447571754456</v>
      </c>
      <c r="I161">
        <f>[7]Full!H110</f>
        <v>1.1295188665390015</v>
      </c>
    </row>
    <row r="162" spans="1:9">
      <c r="A162">
        <f>[7]Full!B111</f>
        <v>2</v>
      </c>
      <c r="B162">
        <f>[7]Full!A111</f>
        <v>2017</v>
      </c>
      <c r="C162">
        <f>[7]Full!B111</f>
        <v>2</v>
      </c>
      <c r="D162">
        <f>[7]Full!C111</f>
        <v>-7.4701600074768066</v>
      </c>
      <c r="E162">
        <f>[7]Full!D111</f>
        <v>-2.1871345043182373</v>
      </c>
      <c r="F162">
        <f>[7]Full!E111</f>
        <v>0.84149998426437378</v>
      </c>
      <c r="G162">
        <f>[7]Full!F111</f>
        <v>0.42899999022483826</v>
      </c>
      <c r="H162">
        <f>[7]Full!G111</f>
        <v>0.2828369140625</v>
      </c>
      <c r="I162">
        <f>[7]Full!H111</f>
        <v>1.1279939413070679</v>
      </c>
    </row>
    <row r="163" spans="1:9">
      <c r="A163">
        <f>[7]Full!B112</f>
        <v>3</v>
      </c>
      <c r="B163">
        <f>[7]Full!A112</f>
        <v>2017</v>
      </c>
      <c r="C163">
        <f>[7]Full!B112</f>
        <v>3</v>
      </c>
      <c r="D163">
        <f>[7]Full!C112</f>
        <v>4.9124431610107422</v>
      </c>
      <c r="E163">
        <f>[7]Full!D112</f>
        <v>2.2509627342224121</v>
      </c>
      <c r="F163">
        <f>[7]Full!E112</f>
        <v>0.65275001525878906</v>
      </c>
      <c r="G163">
        <f>[7]Full!F112</f>
        <v>0.26050001382827759</v>
      </c>
      <c r="H163">
        <f>[7]Full!G112</f>
        <v>0.14545536041259766</v>
      </c>
      <c r="I163">
        <f>[7]Full!H112</f>
        <v>0.83966326713562012</v>
      </c>
    </row>
    <row r="164" spans="1:9">
      <c r="A164">
        <f>[7]Full!B113</f>
        <v>4</v>
      </c>
      <c r="B164">
        <f>[7]Full!A113</f>
        <v>2017</v>
      </c>
      <c r="C164">
        <f>[7]Full!B113</f>
        <v>4</v>
      </c>
      <c r="D164">
        <f>[7]Full!C113</f>
        <v>18.076570510864258</v>
      </c>
      <c r="E164">
        <f>[7]Full!D113</f>
        <v>0.8556830883026123</v>
      </c>
      <c r="F164">
        <f>[7]Full!E113</f>
        <v>0.46399998664855957</v>
      </c>
      <c r="G164">
        <f>[7]Full!F113</f>
        <v>9.2000000178813934E-2</v>
      </c>
      <c r="H164">
        <f>[7]Full!G113</f>
        <v>1.5861243009567261E-2</v>
      </c>
      <c r="I164">
        <f>[7]Full!H113</f>
        <v>0.70252496004104614</v>
      </c>
    </row>
  </sheetData>
  <mergeCells count="2">
    <mergeCell ref="B1:H1"/>
    <mergeCell ref="B2:H2"/>
  </mergeCells>
  <pageMargins left="0.7" right="0.7" top="0.75" bottom="0.75" header="0.3" footer="0.3"/>
  <pageSetup scale="85" orientation="portrait" horizontalDpi="4294967295" verticalDpi="429496729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6"/>
  <sheetViews>
    <sheetView topLeftCell="A7" workbookViewId="0">
      <selection activeCell="S7" sqref="S7"/>
    </sheetView>
  </sheetViews>
  <sheetFormatPr baseColWidth="10" defaultColWidth="8.83203125" defaultRowHeight="14" x14ac:dyDescent="0"/>
  <cols>
    <col min="1" max="1" width="11.5" customWidth="1"/>
    <col min="2" max="2" width="11" customWidth="1"/>
    <col min="5" max="5" width="10.33203125" customWidth="1"/>
    <col min="7" max="7" width="10" customWidth="1"/>
    <col min="9" max="9" width="1.5" customWidth="1"/>
    <col min="10" max="10" width="9" customWidth="1"/>
    <col min="15" max="15" width="11" customWidth="1"/>
  </cols>
  <sheetData>
    <row r="1" spans="1:16">
      <c r="A1" s="144" t="s">
        <v>187</v>
      </c>
      <c r="B1" s="145"/>
      <c r="C1" s="145"/>
      <c r="D1" s="145"/>
      <c r="E1" s="145"/>
      <c r="F1" s="145"/>
      <c r="G1" s="145"/>
    </row>
    <row r="2" spans="1:16" ht="15" thickBot="1"/>
    <row r="3" spans="1:16" ht="16" thickTop="1" thickBot="1">
      <c r="A3" s="34"/>
      <c r="B3" s="172" t="s">
        <v>188</v>
      </c>
      <c r="C3" s="172"/>
      <c r="D3" s="172"/>
      <c r="E3" s="172"/>
      <c r="F3" s="172"/>
      <c r="G3" s="172"/>
      <c r="H3" s="172"/>
      <c r="I3" s="34"/>
      <c r="J3" s="172" t="s">
        <v>189</v>
      </c>
      <c r="K3" s="172"/>
      <c r="L3" s="172"/>
      <c r="M3" s="172"/>
      <c r="N3" s="172"/>
      <c r="O3" s="172"/>
      <c r="P3" s="172"/>
    </row>
    <row r="4" spans="1:16" ht="15" thickBot="1">
      <c r="A4" s="32"/>
      <c r="B4" s="176" t="s">
        <v>190</v>
      </c>
      <c r="C4" s="176"/>
      <c r="D4" s="176"/>
      <c r="E4" s="176" t="s">
        <v>191</v>
      </c>
      <c r="F4" s="176"/>
      <c r="G4" s="176" t="s">
        <v>192</v>
      </c>
      <c r="H4" s="176"/>
      <c r="I4" s="36"/>
      <c r="J4" s="176" t="s">
        <v>190</v>
      </c>
      <c r="K4" s="176"/>
      <c r="L4" s="176"/>
      <c r="M4" s="176" t="s">
        <v>191</v>
      </c>
      <c r="N4" s="176"/>
      <c r="O4" s="176" t="s">
        <v>192</v>
      </c>
      <c r="P4" s="176"/>
    </row>
    <row r="5" spans="1:16" ht="58.25" customHeight="1">
      <c r="A5" s="32"/>
      <c r="B5" s="124" t="s">
        <v>193</v>
      </c>
      <c r="C5" s="124" t="s">
        <v>194</v>
      </c>
      <c r="D5" s="124" t="s">
        <v>195</v>
      </c>
      <c r="E5" s="124" t="s">
        <v>196</v>
      </c>
      <c r="F5" s="124" t="s">
        <v>197</v>
      </c>
      <c r="G5" s="124" t="s">
        <v>198</v>
      </c>
      <c r="H5" s="124" t="s">
        <v>43</v>
      </c>
      <c r="I5" s="69"/>
      <c r="J5" s="124" t="s">
        <v>193</v>
      </c>
      <c r="K5" s="124" t="s">
        <v>194</v>
      </c>
      <c r="L5" s="124" t="s">
        <v>195</v>
      </c>
      <c r="M5" s="124" t="s">
        <v>196</v>
      </c>
      <c r="N5" s="124" t="s">
        <v>197</v>
      </c>
      <c r="O5" s="124" t="s">
        <v>198</v>
      </c>
      <c r="P5" s="124" t="s">
        <v>43</v>
      </c>
    </row>
    <row r="6" spans="1:16" ht="14" customHeight="1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5" t="s">
        <v>49</v>
      </c>
      <c r="G6" s="35" t="s">
        <v>50</v>
      </c>
      <c r="H6" s="35" t="s">
        <v>51</v>
      </c>
      <c r="I6" s="70"/>
      <c r="J6" s="35" t="s">
        <v>45</v>
      </c>
      <c r="K6" s="35" t="s">
        <v>46</v>
      </c>
      <c r="L6" s="35" t="s">
        <v>47</v>
      </c>
      <c r="M6" s="35" t="s">
        <v>48</v>
      </c>
      <c r="N6" s="35" t="s">
        <v>49</v>
      </c>
      <c r="O6" s="35" t="s">
        <v>50</v>
      </c>
      <c r="P6" s="35" t="s">
        <v>51</v>
      </c>
    </row>
    <row r="7" spans="1:16">
      <c r="A7" s="36" t="s">
        <v>54</v>
      </c>
      <c r="B7" s="37" t="str">
        <f>CONCATENATE(C56,E56)</f>
        <v>0.794***</v>
      </c>
      <c r="C7" s="37" t="str">
        <f>CONCATENATE(C116,E116)</f>
        <v>0.708***</v>
      </c>
      <c r="D7" s="37" t="str">
        <f>CONCATENATE(C156,E156)</f>
        <v>0.800***</v>
      </c>
      <c r="E7" s="37" t="str">
        <f>CONCATENATE(C216,E216)</f>
        <v>0.741***</v>
      </c>
      <c r="F7" s="37" t="str">
        <f>CONCATENATE(C256,E256)</f>
        <v>0.640***</v>
      </c>
      <c r="H7" s="37" t="str">
        <f>CONCATENATE(C436,E436)</f>
        <v>0.693***</v>
      </c>
      <c r="I7" s="57"/>
      <c r="J7" s="37" t="str">
        <f>CONCATENATE(K56,M56)</f>
        <v>0.446</v>
      </c>
      <c r="K7" s="37" t="str">
        <f>CONCATENATE(K116,M116)</f>
        <v>0.382</v>
      </c>
      <c r="L7" s="37" t="str">
        <f>CONCATENATE(K156,M156)</f>
        <v>0.435</v>
      </c>
      <c r="M7" s="37" t="str">
        <f>CONCATENATE(K216,M216)</f>
        <v>0.139</v>
      </c>
      <c r="N7" s="37" t="str">
        <f>CONCATENATE(K256,M256)</f>
        <v>0.298</v>
      </c>
      <c r="P7" s="37" t="str">
        <f>CONCATENATE(K436,M436)</f>
        <v>0.596***</v>
      </c>
    </row>
    <row r="8" spans="1:16">
      <c r="A8" s="36" t="s">
        <v>55</v>
      </c>
      <c r="B8" s="37">
        <f>-CONCATENATE("(",D56,")")</f>
        <v>0.14599999999999999</v>
      </c>
      <c r="C8" s="37">
        <f>-CONCATENATE("(",D116,")")</f>
        <v>0.158</v>
      </c>
      <c r="D8" s="37">
        <f>-CONCATENATE("(",D156,")")</f>
        <v>0.16600000000000001</v>
      </c>
      <c r="E8" s="37">
        <f>-CONCATENATE("(",D216,")")</f>
        <v>0.16300000000000001</v>
      </c>
      <c r="F8" s="37">
        <f>-CONCATENATE("(",D256,")")</f>
        <v>0.20699999999999999</v>
      </c>
      <c r="G8" s="32"/>
      <c r="H8" s="37">
        <f>-CONCATENATE("(",D436,")")</f>
        <v>8.4000000000000005E-2</v>
      </c>
      <c r="I8" s="57"/>
      <c r="J8" s="37">
        <f>-CONCATENATE("(",L56,")")</f>
        <v>0.33500000000000002</v>
      </c>
      <c r="K8" s="37">
        <f>-CONCATENATE("(",L116,")")</f>
        <v>0.28899999999999998</v>
      </c>
      <c r="L8" s="37">
        <f>-CONCATENATE("(",L156,")")</f>
        <v>0.32</v>
      </c>
      <c r="M8" s="37">
        <f>-CONCATENATE("(",L216,")")</f>
        <v>0.44900000000000001</v>
      </c>
      <c r="N8" s="37">
        <f>-CONCATENATE("(",L256,")")</f>
        <v>0.27</v>
      </c>
      <c r="O8" s="32"/>
      <c r="P8" s="37">
        <f>-CONCATENATE("(",L436,")")</f>
        <v>0.105</v>
      </c>
    </row>
    <row r="9" spans="1:16">
      <c r="A9" s="36" t="s">
        <v>57</v>
      </c>
      <c r="B9" s="37" t="str">
        <f>CONCATENATE(C57,E57)</f>
        <v>0.583***</v>
      </c>
      <c r="C9" s="37" t="str">
        <f>CONCATENATE(C117,E117)</f>
        <v>0.595***</v>
      </c>
      <c r="D9" s="37" t="str">
        <f>CONCATENATE(C157,E157)</f>
        <v>0.594***</v>
      </c>
      <c r="E9" s="37" t="str">
        <f>CONCATENATE(C217,E217)</f>
        <v>0.589***</v>
      </c>
      <c r="F9" s="37" t="str">
        <f>CONCATENATE(C257,E257)</f>
        <v>0.453***</v>
      </c>
      <c r="G9" s="37" t="str">
        <f>CONCATENATE(C396,E396)</f>
        <v>0.697***</v>
      </c>
      <c r="H9" s="37" t="str">
        <f>CONCATENATE(C437,E437)</f>
        <v>0.709***</v>
      </c>
      <c r="I9" s="57"/>
      <c r="J9" s="37" t="str">
        <f>CONCATENATE(K57,M57)</f>
        <v>0.575***</v>
      </c>
      <c r="K9" s="37" t="str">
        <f>CONCATENATE(K117,M117)</f>
        <v>0.518***</v>
      </c>
      <c r="L9" s="37" t="str">
        <f>CONCATENATE(K157,M157)</f>
        <v>0.452***</v>
      </c>
      <c r="M9" s="37" t="str">
        <f>CONCATENATE(K217,M217)</f>
        <v>0.466***</v>
      </c>
      <c r="N9" s="37" t="str">
        <f>CONCATENATE(K257,M257)</f>
        <v>0.561***</v>
      </c>
      <c r="O9" s="37" t="str">
        <f>CONCATENATE(K396,M396)</f>
        <v>0.562***</v>
      </c>
      <c r="P9" s="37" t="str">
        <f>CONCATENATE(K437,M437)</f>
        <v>0.623***</v>
      </c>
    </row>
    <row r="10" spans="1:16">
      <c r="A10" s="36" t="s">
        <v>60</v>
      </c>
      <c r="B10" s="37">
        <f>-CONCATENATE("(",D57,")")</f>
        <v>6.8000000000000005E-2</v>
      </c>
      <c r="C10" s="37">
        <f>-CONCATENATE("(",D117,")")</f>
        <v>6.6000000000000003E-2</v>
      </c>
      <c r="D10" s="37">
        <f>-CONCATENATE("(",D157,")")</f>
        <v>7.4999999999999997E-2</v>
      </c>
      <c r="E10" s="37">
        <f>-CONCATENATE("(",D217,")")</f>
        <v>6.7000000000000004E-2</v>
      </c>
      <c r="F10" s="37">
        <f>-CONCATENATE("(",D257,")")</f>
        <v>5.5E-2</v>
      </c>
      <c r="G10" s="37">
        <f>-CONCATENATE("(",D396,")")</f>
        <v>5.8000000000000003E-2</v>
      </c>
      <c r="H10" s="37">
        <f>-CONCATENATE("(",D437,")")</f>
        <v>4.1000000000000002E-2</v>
      </c>
      <c r="I10" s="57"/>
      <c r="J10" s="37">
        <f>-CONCATENATE("(",L57,")")</f>
        <v>3.9E-2</v>
      </c>
      <c r="K10" s="37">
        <f>-CONCATENATE("(",L117,")")</f>
        <v>3.4000000000000002E-2</v>
      </c>
      <c r="L10" s="37">
        <f>-CONCATENATE("(",L157,")")</f>
        <v>3.4000000000000002E-2</v>
      </c>
      <c r="M10" s="37">
        <f>-CONCATENATE("(",L217,")")</f>
        <v>0.03</v>
      </c>
      <c r="N10" s="37">
        <f>-CONCATENATE("(",L257,")")</f>
        <v>4.4999999999999998E-2</v>
      </c>
      <c r="O10" s="37">
        <f>-CONCATENATE("(",L396,")")</f>
        <v>3.9E-2</v>
      </c>
      <c r="P10" s="37">
        <f>-CONCATENATE("(",L437,")")</f>
        <v>4.2999999999999997E-2</v>
      </c>
    </row>
    <row r="11" spans="1:16">
      <c r="A11" s="36" t="s">
        <v>62</v>
      </c>
      <c r="B11" s="37" t="str">
        <f>CONCATENATE(C58,E58)</f>
        <v>-0.141*</v>
      </c>
      <c r="C11" s="37" t="str">
        <f>CONCATENATE(C118,E118)</f>
        <v>-0.198***</v>
      </c>
      <c r="D11" s="37" t="str">
        <f>CONCATENATE(C158,E158)</f>
        <v>-0.191***</v>
      </c>
      <c r="E11" s="37" t="str">
        <f>CONCATENATE(C218,E218)</f>
        <v>-0.188***</v>
      </c>
      <c r="F11" s="37" t="str">
        <f>CONCATENATE(C258,E258)</f>
        <v>-0.210***</v>
      </c>
      <c r="G11" s="37" t="str">
        <f>CONCATENATE(C397,E397)</f>
        <v>-0.182**</v>
      </c>
      <c r="H11" s="37" t="str">
        <f>CONCATENATE(C438,E438)</f>
        <v>-0.103***</v>
      </c>
      <c r="I11" s="57"/>
      <c r="J11" s="37" t="str">
        <f>CONCATENATE(K58,M58)</f>
        <v>-0.016</v>
      </c>
      <c r="K11" s="37" t="str">
        <f>CONCATENATE(K118,M118)</f>
        <v>-0.103**</v>
      </c>
      <c r="L11" s="37" t="str">
        <f>CONCATENATE(K158,M158)</f>
        <v>-0.059</v>
      </c>
      <c r="M11" s="37" t="str">
        <f>CONCATENATE(K218,M218)</f>
        <v>-0.070</v>
      </c>
      <c r="N11" s="37" t="str">
        <f>CONCATENATE(K258,M258)</f>
        <v>-0.084*</v>
      </c>
      <c r="O11" s="37" t="str">
        <f>CONCATENATE(K397,M397)</f>
        <v>-0.110**</v>
      </c>
      <c r="P11" s="37" t="str">
        <f>CONCATENATE(K438,M438)</f>
        <v>-0.045*</v>
      </c>
    </row>
    <row r="12" spans="1:16">
      <c r="A12" s="36" t="s">
        <v>64</v>
      </c>
      <c r="B12" s="37">
        <f>-CONCATENATE("(",D58,")")</f>
        <v>0.08</v>
      </c>
      <c r="C12" s="37">
        <f>-CONCATENATE("(",D118,")")</f>
        <v>5.8999999999999997E-2</v>
      </c>
      <c r="D12" s="37">
        <f>-CONCATENATE("(",D158,")")</f>
        <v>5.8999999999999997E-2</v>
      </c>
      <c r="E12" s="37">
        <f>-CONCATENATE("(",D218,")")</f>
        <v>6.0999999999999999E-2</v>
      </c>
      <c r="F12" s="37">
        <f>-CONCATENATE("(",D258,")")</f>
        <v>6.8000000000000005E-2</v>
      </c>
      <c r="G12" s="37">
        <f>-CONCATENATE("(",D397,")")</f>
        <v>6.6000000000000003E-2</v>
      </c>
      <c r="H12" s="37">
        <f>-CONCATENATE("(",D438,")")</f>
        <v>3.5999999999999997E-2</v>
      </c>
      <c r="I12" s="57"/>
      <c r="J12" s="37">
        <f>-CONCATENATE("(",L58,")")</f>
        <v>0.04</v>
      </c>
      <c r="K12" s="37">
        <f>-CONCATENATE("(",L118,")")</f>
        <v>4.2000000000000003E-2</v>
      </c>
      <c r="L12" s="37">
        <f>-CONCATENATE("(",L158,")")</f>
        <v>5.5E-2</v>
      </c>
      <c r="M12" s="37">
        <f>-CONCATENATE("(",L218,")")</f>
        <v>4.7E-2</v>
      </c>
      <c r="N12" s="37">
        <f>-CONCATENATE("(",L258,")")</f>
        <v>4.2000000000000003E-2</v>
      </c>
      <c r="O12" s="37">
        <f>-CONCATENATE("(",L397,")")</f>
        <v>4.1000000000000002E-2</v>
      </c>
      <c r="P12" s="37">
        <f>-CONCATENATE("(",L438,")")</f>
        <v>2.7E-2</v>
      </c>
    </row>
    <row r="13" spans="1:16">
      <c r="A13" s="46" t="s">
        <v>69</v>
      </c>
      <c r="B13" s="48" t="str">
        <f>CONCATENATE(C61,E61)</f>
        <v>0.030***</v>
      </c>
      <c r="C13" s="48" t="str">
        <f>CONCATENATE(C121,E121)</f>
        <v>0.030***</v>
      </c>
      <c r="D13" s="48" t="str">
        <f>CONCATENATE(C161,E161)</f>
        <v>0.031***</v>
      </c>
      <c r="E13" s="48" t="str">
        <f>CONCATENATE(C221,E221)</f>
        <v>0.030***</v>
      </c>
      <c r="F13" s="48" t="str">
        <f>CONCATENATE(C261,E261)</f>
        <v>0.029***</v>
      </c>
      <c r="G13" s="48" t="str">
        <f>CONCATENATE(C400,E400)</f>
        <v>0.030***</v>
      </c>
      <c r="H13" s="48" t="str">
        <f>CONCATENATE(C441,E441)</f>
        <v>0.032***</v>
      </c>
      <c r="I13" s="57"/>
      <c r="J13" s="48" t="str">
        <f>CONCATENATE(K61,M61)</f>
        <v>0.027***</v>
      </c>
      <c r="K13" s="48" t="str">
        <f>CONCATENATE(K121,M121)</f>
        <v>0.027***</v>
      </c>
      <c r="L13" s="48" t="str">
        <f>CONCATENATE(K161,M161)</f>
        <v>0.026***</v>
      </c>
      <c r="M13" s="48" t="str">
        <f>CONCATENATE(K221,M221)</f>
        <v>0.023***</v>
      </c>
      <c r="N13" s="48" t="str">
        <f>CONCATENATE(K261,M261)</f>
        <v>0.025***</v>
      </c>
      <c r="O13" s="48" t="str">
        <f>CONCATENATE(K400,M400)</f>
        <v>0.026***</v>
      </c>
      <c r="P13" s="48" t="str">
        <f>CONCATENATE(K441,M441)</f>
        <v>0.026***</v>
      </c>
    </row>
    <row r="14" spans="1:16">
      <c r="A14" s="46" t="s">
        <v>67</v>
      </c>
      <c r="B14" s="48">
        <f>-CONCATENATE("(",D61,")")</f>
        <v>4.0000000000000001E-3</v>
      </c>
      <c r="C14" s="48">
        <f>-CONCATENATE("(",D121,")")</f>
        <v>4.0000000000000001E-3</v>
      </c>
      <c r="D14" s="48">
        <f>-CONCATENATE("(",D161,")")</f>
        <v>4.0000000000000001E-3</v>
      </c>
      <c r="E14" s="48">
        <f>-CONCATENATE("(",D221,")")</f>
        <v>4.0000000000000001E-3</v>
      </c>
      <c r="F14" s="48">
        <f>-CONCATENATE("(",D261,")")</f>
        <v>3.0000000000000001E-3</v>
      </c>
      <c r="G14" s="48">
        <f>-CONCATENATE("(",D400,")")</f>
        <v>4.0000000000000001E-3</v>
      </c>
      <c r="H14" s="48">
        <f>-CONCATENATE("(",D441,")")</f>
        <v>4.0000000000000001E-3</v>
      </c>
      <c r="I14" s="57"/>
      <c r="J14" s="48">
        <f>-CONCATENATE("(",L61,")")</f>
        <v>3.0000000000000001E-3</v>
      </c>
      <c r="K14" s="48">
        <f>-CONCATENATE("(",L121,")")</f>
        <v>3.0000000000000001E-3</v>
      </c>
      <c r="L14" s="48">
        <f>-CONCATENATE("(",L161,")")</f>
        <v>3.0000000000000001E-3</v>
      </c>
      <c r="M14" s="48">
        <f>-CONCATENATE("(",L221,")")</f>
        <v>4.0000000000000001E-3</v>
      </c>
      <c r="N14" s="48">
        <f>-CONCATENATE("(",L261,")")</f>
        <v>3.0000000000000001E-3</v>
      </c>
      <c r="O14" s="48">
        <f>-CONCATENATE("(",L400,")")</f>
        <v>3.0000000000000001E-3</v>
      </c>
      <c r="P14" s="48">
        <f>-CONCATENATE("(",L441,")")</f>
        <v>3.0000000000000001E-3</v>
      </c>
    </row>
    <row r="15" spans="1:16">
      <c r="A15" s="46" t="s">
        <v>72</v>
      </c>
      <c r="B15" s="48" t="str">
        <f>CONCATENATE(C62,E62)</f>
        <v>-0.006</v>
      </c>
      <c r="C15" s="48" t="str">
        <f>CONCATENATE(C122,E122)</f>
        <v>0.006</v>
      </c>
      <c r="D15" s="48" t="str">
        <f>CONCATENATE(C162,E162)</f>
        <v>-0.004</v>
      </c>
      <c r="E15" s="48" t="str">
        <f>CONCATENATE(C222,E222)</f>
        <v>0.004</v>
      </c>
      <c r="F15" s="48" t="str">
        <f>CONCATENATE(C262,E262)</f>
        <v>-0.003</v>
      </c>
      <c r="G15" s="48" t="str">
        <f>CONCATENATE(C401,E401)</f>
        <v>0.004</v>
      </c>
      <c r="H15" s="48" t="str">
        <f>CONCATENATE(C442,E442)</f>
        <v>0.005</v>
      </c>
      <c r="I15" s="57"/>
      <c r="J15" s="48" t="str">
        <f>CONCATENATE(K62,M62)</f>
        <v>0.030***</v>
      </c>
      <c r="K15" s="48" t="str">
        <f>CONCATENATE(K122,M122)</f>
        <v>0.039***</v>
      </c>
      <c r="L15" s="48" t="str">
        <f>CONCATENATE(K162,M162)</f>
        <v>0.042***</v>
      </c>
      <c r="M15" s="48" t="str">
        <f>CONCATENATE(K222,M222)</f>
        <v>0.023***</v>
      </c>
      <c r="N15" s="48" t="str">
        <f>CONCATENATE(K262,M262)</f>
        <v>0.038***</v>
      </c>
      <c r="O15" s="48" t="str">
        <f>CONCATENATE(K401,M401)</f>
        <v>0.031***</v>
      </c>
      <c r="P15" s="48" t="str">
        <f>CONCATENATE(K442,M442)</f>
        <v>0.029***</v>
      </c>
    </row>
    <row r="16" spans="1:16">
      <c r="A16" s="46" t="s">
        <v>67</v>
      </c>
      <c r="B16" s="48">
        <f>-CONCATENATE("(",D62,")")</f>
        <v>0.01</v>
      </c>
      <c r="C16" s="48">
        <f>-CONCATENATE("(",D122,")")</f>
        <v>1.2999999999999999E-2</v>
      </c>
      <c r="D16" s="48">
        <f>-CONCATENATE("(",D162,")")</f>
        <v>1.2E-2</v>
      </c>
      <c r="E16" s="48">
        <f>-CONCATENATE("(",D222,")")</f>
        <v>1.2999999999999999E-2</v>
      </c>
      <c r="F16" s="48">
        <f>-CONCATENATE("(",D262,")")</f>
        <v>1.2999999999999999E-2</v>
      </c>
      <c r="G16" s="48">
        <f>-CONCATENATE("(",D401,")")</f>
        <v>1.2999999999999999E-2</v>
      </c>
      <c r="H16" s="48">
        <f>-CONCATENATE("(",D442,")")</f>
        <v>1.4E-2</v>
      </c>
      <c r="I16" s="57"/>
      <c r="J16" s="48">
        <f>-CONCATENATE("(",L62,")")</f>
        <v>8.9999999999999993E-3</v>
      </c>
      <c r="K16" s="48">
        <f>-CONCATENATE("(",L122,")")</f>
        <v>8.9999999999999993E-3</v>
      </c>
      <c r="L16" s="48">
        <f>-CONCATENATE("(",L162,")")</f>
        <v>8.0000000000000002E-3</v>
      </c>
      <c r="M16" s="48">
        <f>-CONCATENATE("(",L222,")")</f>
        <v>8.0000000000000002E-3</v>
      </c>
      <c r="N16" s="48">
        <f>-CONCATENATE("(",L262,")")</f>
        <v>8.0000000000000002E-3</v>
      </c>
      <c r="O16" s="48">
        <f>-CONCATENATE("(",L401,")")</f>
        <v>8.9999999999999993E-3</v>
      </c>
      <c r="P16" s="48">
        <f>-CONCATENATE("(",L442,")")</f>
        <v>8.9999999999999993E-3</v>
      </c>
    </row>
    <row r="17" spans="1:16">
      <c r="A17" s="46" t="s">
        <v>199</v>
      </c>
      <c r="B17" s="48" t="str">
        <f>CONCATENATE(C59,E59)</f>
        <v>-0.021*</v>
      </c>
      <c r="C17" s="48" t="str">
        <f>CONCATENATE(C119,E119)</f>
        <v>-0.029***</v>
      </c>
      <c r="D17" s="48" t="str">
        <f>CONCATENATE(C159,E159)</f>
        <v>-0.034***</v>
      </c>
      <c r="E17" s="48" t="str">
        <f>CONCATENATE(C219,E219)</f>
        <v>-0.027**</v>
      </c>
      <c r="F17" s="48" t="str">
        <f>CONCATENATE(C259,E259)</f>
        <v>-0.022**</v>
      </c>
      <c r="G17" s="48" t="str">
        <f>CONCATENATE(C398,E398)</f>
        <v>-0.023**</v>
      </c>
      <c r="H17" s="48" t="str">
        <f>CONCATENATE(C439,E439)</f>
        <v>-0.020**</v>
      </c>
      <c r="I17" s="57"/>
      <c r="J17" s="48" t="str">
        <f>CONCATENATE(K59,M59)</f>
        <v>-0.036***</v>
      </c>
      <c r="K17" s="48" t="str">
        <f>CONCATENATE(K119,M119)</f>
        <v>-0.037***</v>
      </c>
      <c r="L17" s="48" t="str">
        <f>CONCATENATE(K159,M159)</f>
        <v>-0.039***</v>
      </c>
      <c r="M17" s="48" t="str">
        <f>CONCATENATE(K219,M219)</f>
        <v>-0.038***</v>
      </c>
      <c r="N17" s="48" t="str">
        <f>CONCATENATE(K259,M259)</f>
        <v>-0.038**</v>
      </c>
      <c r="O17" s="48" t="str">
        <f>CONCATENATE(K398,M398)</f>
        <v>-0.039***</v>
      </c>
      <c r="P17" s="48" t="str">
        <f>CONCATENATE(K439,M439)</f>
        <v>-0.035***</v>
      </c>
    </row>
    <row r="18" spans="1:16">
      <c r="A18" s="46" t="s">
        <v>75</v>
      </c>
      <c r="B18" s="48">
        <f>-CONCATENATE("(",D59,")")</f>
        <v>1.2E-2</v>
      </c>
      <c r="C18" s="48">
        <f>-CONCATENATE("(",D119,")")</f>
        <v>0.01</v>
      </c>
      <c r="D18" s="48">
        <f>-CONCATENATE("(",D159,")")</f>
        <v>1.0999999999999999E-2</v>
      </c>
      <c r="E18" s="48">
        <f>-CONCATENATE("(",D219,")")</f>
        <v>1.0999999999999999E-2</v>
      </c>
      <c r="F18" s="48">
        <f>-CONCATENATE("(",D259,")")</f>
        <v>0.01</v>
      </c>
      <c r="G18" s="48">
        <f>-CONCATENATE("(",D398,")")</f>
        <v>0.01</v>
      </c>
      <c r="H18" s="48">
        <f>-CONCATENATE("(",D439,")")</f>
        <v>8.9999999999999993E-3</v>
      </c>
      <c r="I18" s="57"/>
      <c r="J18" s="48">
        <f>-CONCATENATE("(",L59,")")</f>
        <v>1.2999999999999999E-2</v>
      </c>
      <c r="K18" s="48">
        <f>-CONCATENATE("(",L119,")")</f>
        <v>1.2999999999999999E-2</v>
      </c>
      <c r="L18" s="48">
        <f>-CONCATENATE("(",L159,")")</f>
        <v>1.4E-2</v>
      </c>
      <c r="M18" s="48">
        <f>-CONCATENATE("(",L219,")")</f>
        <v>1.0999999999999999E-2</v>
      </c>
      <c r="N18" s="48">
        <f>-CONCATENATE("(",L259,")")</f>
        <v>1.4E-2</v>
      </c>
      <c r="O18" s="48">
        <f>-CONCATENATE("(",L398,")")</f>
        <v>1.2E-2</v>
      </c>
      <c r="P18" s="48">
        <f>-CONCATENATE("(",L439,")")</f>
        <v>0.01</v>
      </c>
    </row>
    <row r="19" spans="1:16">
      <c r="A19" s="46" t="s">
        <v>77</v>
      </c>
      <c r="B19" s="48" t="str">
        <f>CONCATENATE(C60,E60)</f>
        <v>-0.481***</v>
      </c>
      <c r="C19" s="48" t="str">
        <f>CONCATENATE(C120,E120)</f>
        <v>-0.272***</v>
      </c>
      <c r="D19" s="48" t="str">
        <f>CONCATENATE(C160,E160)</f>
        <v>-0.174</v>
      </c>
      <c r="E19" s="48" t="str">
        <f>CONCATENATE(C220,E220)</f>
        <v>-0.410***</v>
      </c>
      <c r="F19" s="48" t="str">
        <f>CONCATENATE(C260,E260)</f>
        <v>-0.404***</v>
      </c>
      <c r="G19" s="48" t="str">
        <f>CONCATENATE(C399,E399)</f>
        <v>-0.358***</v>
      </c>
      <c r="H19" s="48" t="str">
        <f>CONCATENATE(C440,E440)</f>
        <v>-0.469***</v>
      </c>
      <c r="I19" s="57"/>
      <c r="J19" s="48" t="str">
        <f>CONCATENATE(K60,M60)</f>
        <v>-0.443***</v>
      </c>
      <c r="K19" s="48" t="str">
        <f>CONCATENATE(K120,M120)</f>
        <v>-0.203***</v>
      </c>
      <c r="L19" s="48" t="str">
        <f>CONCATENATE(K160,M160)</f>
        <v>-0.442***</v>
      </c>
      <c r="M19" s="48" t="str">
        <f>CONCATENATE(K220,M220)</f>
        <v>-0.186**</v>
      </c>
      <c r="N19" s="48" t="str">
        <f>CONCATENATE(K260,M260)</f>
        <v>-0.443***</v>
      </c>
      <c r="O19" s="48" t="str">
        <f>CONCATENATE(K399,M399)</f>
        <v>-0.439***</v>
      </c>
      <c r="P19" s="48" t="str">
        <f>CONCATENATE(K440,M440)</f>
        <v>-0.455***</v>
      </c>
    </row>
    <row r="20" spans="1:16">
      <c r="A20" s="46" t="s">
        <v>64</v>
      </c>
      <c r="B20" s="48">
        <f>-CONCATENATE("(",D60,")")</f>
        <v>0.106</v>
      </c>
      <c r="C20" s="48">
        <f>-CONCATENATE("(",D120,")")</f>
        <v>5.8999999999999997E-2</v>
      </c>
      <c r="D20" s="48">
        <f>-CONCATENATE("(",D160,")")</f>
        <v>0.11600000000000001</v>
      </c>
      <c r="E20" s="48">
        <f>-CONCATENATE("(",D220,")")</f>
        <v>9.1999999999999998E-2</v>
      </c>
      <c r="F20" s="48">
        <f>-CONCATENATE("(",D260,")")</f>
        <v>9.0999999999999998E-2</v>
      </c>
      <c r="G20" s="48">
        <f>-CONCATENATE("(",D399,")")</f>
        <v>9.1999999999999998E-2</v>
      </c>
      <c r="H20" s="48">
        <f>-CONCATENATE("(",D440,")")</f>
        <v>8.3000000000000004E-2</v>
      </c>
      <c r="I20" s="57"/>
      <c r="J20" s="48">
        <f>-CONCATENATE("(",L60,")")</f>
        <v>6.2E-2</v>
      </c>
      <c r="K20" s="48">
        <f>-CONCATENATE("(",L120,")")</f>
        <v>4.7E-2</v>
      </c>
      <c r="L20" s="48">
        <f>-CONCATENATE("(",L160,")")</f>
        <v>8.1000000000000003E-2</v>
      </c>
      <c r="M20" s="48">
        <f>-CONCATENATE("(",L220,")")</f>
        <v>7.9000000000000001E-2</v>
      </c>
      <c r="N20" s="48">
        <f>-CONCATENATE("(",L260,")")</f>
        <v>0.08</v>
      </c>
      <c r="O20" s="48">
        <f>-CONCATENATE("(",L399,")")</f>
        <v>7.0999999999999994E-2</v>
      </c>
      <c r="P20" s="48">
        <f>-CONCATENATE("(",L440,")")</f>
        <v>7.1999999999999995E-2</v>
      </c>
    </row>
    <row r="21" spans="1:16">
      <c r="A21" s="46" t="s">
        <v>78</v>
      </c>
      <c r="B21" s="48" t="str">
        <f>CONCATENATE(C63,E63)</f>
        <v>-0.282***</v>
      </c>
      <c r="C21" s="48" t="str">
        <f>CONCATENATE(C123,E123)</f>
        <v>-0.229***</v>
      </c>
      <c r="D21" s="48" t="str">
        <f>CONCATENATE(C163,E163)</f>
        <v>0.000</v>
      </c>
      <c r="E21" s="48" t="str">
        <f>CONCATENATE(C223,E223)</f>
        <v>-0.258***</v>
      </c>
      <c r="F21" s="48" t="str">
        <f>CONCATENATE(C263,E263)</f>
        <v>-0.197**</v>
      </c>
      <c r="G21" s="48" t="str">
        <f>CONCATENATE(C402,E402)</f>
        <v>-0.295***</v>
      </c>
      <c r="H21" s="48" t="str">
        <f>CONCATENATE(C443,E443)</f>
        <v>-0.239***</v>
      </c>
      <c r="I21" s="57"/>
      <c r="J21" s="48" t="str">
        <f>CONCATENATE(K63,M63)</f>
        <v>-0.354***</v>
      </c>
      <c r="K21" s="48" t="str">
        <f>CONCATENATE(K123,M123)</f>
        <v>-0.247***</v>
      </c>
      <c r="L21" s="48" t="str">
        <f>CONCATENATE(K163,M163)</f>
        <v>0.000***</v>
      </c>
      <c r="M21" s="48" t="str">
        <f>CONCATENATE(K223,M223)</f>
        <v>-0.340***</v>
      </c>
      <c r="N21" s="48" t="str">
        <f>CONCATENATE(K263,M263)</f>
        <v>-0.346***</v>
      </c>
      <c r="O21" s="48" t="str">
        <f>CONCATENATE(K402,M402)</f>
        <v>-0.362***</v>
      </c>
      <c r="P21" s="48" t="str">
        <f>CONCATENATE(K443,M443)</f>
        <v>-0.371***</v>
      </c>
    </row>
    <row r="22" spans="1:16">
      <c r="A22" s="46" t="s">
        <v>79</v>
      </c>
      <c r="B22" s="48">
        <f>-CONCATENATE("(",D63,")")</f>
        <v>6.7000000000000004E-2</v>
      </c>
      <c r="C22" s="48">
        <f>-CONCATENATE("(",D123,")")</f>
        <v>6.4000000000000001E-2</v>
      </c>
      <c r="D22" s="48">
        <f>-CONCATENATE("(",D163,")")</f>
        <v>0</v>
      </c>
      <c r="E22" s="48">
        <f>-CONCATENATE("(",D223,")")</f>
        <v>6.8000000000000005E-2</v>
      </c>
      <c r="F22" s="48">
        <f>-CONCATENATE("(",D263,")")</f>
        <v>7.1999999999999995E-2</v>
      </c>
      <c r="G22" s="48">
        <f>-CONCATENATE("(",D402,")")</f>
        <v>6.9000000000000006E-2</v>
      </c>
      <c r="H22" s="48">
        <f>-CONCATENATE("(",D443,")")</f>
        <v>5.8999999999999997E-2</v>
      </c>
      <c r="I22" s="57"/>
      <c r="J22" s="48">
        <f>-CONCATENATE("(",L63,")")</f>
        <v>8.3000000000000004E-2</v>
      </c>
      <c r="K22" s="48">
        <f>-CONCATENATE("(",L123,")")</f>
        <v>6.9000000000000006E-2</v>
      </c>
      <c r="L22" s="48">
        <f>-CONCATENATE("(",L163,")")</f>
        <v>0</v>
      </c>
      <c r="M22" s="48">
        <f>-CONCATENATE("(",L223,")")</f>
        <v>7.1999999999999995E-2</v>
      </c>
      <c r="N22" s="48">
        <f>-CONCATENATE("(",L263,")")</f>
        <v>8.4000000000000005E-2</v>
      </c>
      <c r="O22" s="48">
        <f>-CONCATENATE("(",L402,")")</f>
        <v>7.6999999999999999E-2</v>
      </c>
      <c r="P22" s="48">
        <f>-CONCATENATE("(",L443,")")</f>
        <v>7.8E-2</v>
      </c>
    </row>
    <row r="23" spans="1:16">
      <c r="A23" s="36" t="s">
        <v>80</v>
      </c>
      <c r="B23" s="37" t="str">
        <f>CONCATENATE(C64,E64)</f>
        <v>-1.025***</v>
      </c>
      <c r="C23" s="37" t="str">
        <f>CONCATENATE(C124,E124)</f>
        <v>-0.842**</v>
      </c>
      <c r="D23" s="37" t="str">
        <f>CONCATENATE(C164,E164)</f>
        <v>-0.721**</v>
      </c>
      <c r="E23" s="37" t="str">
        <f>CONCATENATE(C224,E224)</f>
        <v>-0.938***</v>
      </c>
      <c r="F23" s="37" t="str">
        <f>CONCATENATE(C264,E264)</f>
        <v>-0.425</v>
      </c>
      <c r="G23" s="37" t="str">
        <f>CONCATENATE(C403,E403)</f>
        <v>0.430**</v>
      </c>
      <c r="H23" s="37" t="str">
        <f>CONCATENATE(C444,E444)</f>
        <v>-1.178***</v>
      </c>
      <c r="I23" s="57"/>
      <c r="J23" s="37" t="str">
        <f>CONCATENATE(K64,M64)</f>
        <v>0.690</v>
      </c>
      <c r="K23" s="37" t="str">
        <f>CONCATENATE(K124,M124)</f>
        <v>0.769</v>
      </c>
      <c r="L23" s="37" t="str">
        <f>CONCATENATE(K164,M164)</f>
        <v>2.266***</v>
      </c>
      <c r="M23" s="37" t="str">
        <f>CONCATENATE(K224,M224)</f>
        <v>1.216</v>
      </c>
      <c r="N23" s="37" t="str">
        <f>CONCATENATE(K264,M264)</f>
        <v>1.043*</v>
      </c>
      <c r="O23" s="37" t="str">
        <f>CONCATENATE(K403,M403)</f>
        <v>1.735***</v>
      </c>
      <c r="P23" s="37" t="str">
        <f>CONCATENATE(K444,M444)</f>
        <v>0.338</v>
      </c>
    </row>
    <row r="24" spans="1:16" ht="15" thickBot="1">
      <c r="A24" s="39"/>
      <c r="B24" s="37">
        <f>-CONCATENATE("(",D64,")")</f>
        <v>0.3</v>
      </c>
      <c r="C24" s="37">
        <f>-CONCATENATE("(",D124,")")</f>
        <v>0.31900000000000001</v>
      </c>
      <c r="D24" s="37">
        <f>-CONCATENATE("(",D164,")")</f>
        <v>0.317</v>
      </c>
      <c r="E24" s="37">
        <f>-CONCATENATE("(",D224,")")</f>
        <v>0.32100000000000001</v>
      </c>
      <c r="F24" s="37">
        <f>-CONCATENATE("(",D264,")")</f>
        <v>0.372</v>
      </c>
      <c r="G24" s="37">
        <f>-CONCATENATE("(",D403,")")</f>
        <v>0.18</v>
      </c>
      <c r="H24" s="37">
        <f>-CONCATENATE("(",D444,")")</f>
        <v>0.14599999999999999</v>
      </c>
      <c r="I24" s="57"/>
      <c r="J24" s="37">
        <f>-CONCATENATE("(",L64,")")</f>
        <v>0.71499999999999997</v>
      </c>
      <c r="K24" s="37">
        <f>-CONCATENATE("(",L124,")")</f>
        <v>0.63200000000000001</v>
      </c>
      <c r="L24" s="37">
        <f>-CONCATENATE("(",L164,")")</f>
        <v>0.79100000000000004</v>
      </c>
      <c r="M24" s="37">
        <f>-CONCATENATE("(",L224,")")</f>
        <v>1.03</v>
      </c>
      <c r="N24" s="37">
        <f>-CONCATENATE("(",L264,")")</f>
        <v>0.56899999999999995</v>
      </c>
      <c r="O24" s="37">
        <f>-CONCATENATE("(",L403,")")</f>
        <v>0.13200000000000001</v>
      </c>
      <c r="P24" s="37">
        <f>-CONCATENATE("(",L444,")")</f>
        <v>0.27300000000000002</v>
      </c>
    </row>
    <row r="25" spans="1:16">
      <c r="A25" s="49" t="s">
        <v>81</v>
      </c>
      <c r="B25" s="50" t="str">
        <f>B53</f>
        <v>0.416</v>
      </c>
      <c r="C25" s="50" t="str">
        <f>B113</f>
        <v>0.411</v>
      </c>
      <c r="D25" s="50" t="str">
        <f>B153</f>
        <v>0.406</v>
      </c>
      <c r="E25" s="50" t="str">
        <f>B213</f>
        <v>0.414</v>
      </c>
      <c r="F25" s="50" t="str">
        <f>B253</f>
        <v>0.275</v>
      </c>
      <c r="G25" s="50" t="str">
        <f>B393</f>
        <v>0.397</v>
      </c>
      <c r="H25" s="50" t="str">
        <f>B433</f>
        <v>0.642</v>
      </c>
      <c r="I25" s="71"/>
      <c r="J25" s="50" t="str">
        <f>J53</f>
        <v>0.391</v>
      </c>
      <c r="K25" s="50" t="str">
        <f>J113</f>
        <v>0.405</v>
      </c>
      <c r="L25" s="50" t="str">
        <f>J153</f>
        <v>0.444</v>
      </c>
      <c r="M25" s="50" t="str">
        <f>J213</f>
        <v>0.295</v>
      </c>
      <c r="N25" s="50" t="str">
        <f>J253</f>
        <v>0.447</v>
      </c>
      <c r="O25" s="50" t="str">
        <f>J393</f>
        <v>0.418</v>
      </c>
      <c r="P25" s="50" t="str">
        <f>J433</f>
        <v>0.513</v>
      </c>
    </row>
    <row r="26" spans="1:16">
      <c r="A26" s="62" t="s">
        <v>200</v>
      </c>
      <c r="B26" s="63">
        <f>C53</f>
        <v>1360</v>
      </c>
      <c r="C26" s="63">
        <f>C113</f>
        <v>1404</v>
      </c>
      <c r="D26" s="63">
        <f>C153</f>
        <v>1404</v>
      </c>
      <c r="E26" s="63">
        <f>C213</f>
        <v>1404</v>
      </c>
      <c r="F26" s="63">
        <f>C253</f>
        <v>1263</v>
      </c>
      <c r="G26" s="63">
        <f>C393</f>
        <v>1404</v>
      </c>
      <c r="H26" s="63">
        <f>C433</f>
        <v>1404</v>
      </c>
      <c r="I26" s="71"/>
      <c r="J26" s="63">
        <f>K53</f>
        <v>1191</v>
      </c>
      <c r="K26" s="63">
        <f>K113</f>
        <v>1231</v>
      </c>
      <c r="L26" s="63">
        <f>K153</f>
        <v>1107</v>
      </c>
      <c r="M26" s="63">
        <f>K213</f>
        <v>1111</v>
      </c>
      <c r="N26" s="63">
        <f>K253</f>
        <v>1080</v>
      </c>
      <c r="O26" s="63">
        <f>K393</f>
        <v>1231</v>
      </c>
      <c r="P26" s="63">
        <f>K433</f>
        <v>1231</v>
      </c>
    </row>
    <row r="27" spans="1:16" ht="15" thickBot="1">
      <c r="A27" s="64" t="s">
        <v>201</v>
      </c>
      <c r="B27" s="52" t="str">
        <f>CONCATENATE(D53,F53)</f>
        <v>50.9***</v>
      </c>
      <c r="C27" s="52" t="str">
        <f>CONCATENATE(D113, F113)</f>
        <v>32.0***</v>
      </c>
      <c r="D27" s="52" t="str">
        <f>CONCATENATE(D153, F153)</f>
        <v>30.0***</v>
      </c>
      <c r="E27" s="52" t="str">
        <f>CONCATENATE(D213, F213)</f>
        <v>32.4***</v>
      </c>
      <c r="F27" s="52" t="str">
        <f>CONCATENATE(D253,F253)</f>
        <v>30.6***</v>
      </c>
      <c r="G27" s="52" t="str">
        <f>CONCATENATE(D393,F393)</f>
        <v>22.8***</v>
      </c>
      <c r="H27" s="52" t="str">
        <f>CONCATENATE(D433,F433)</f>
        <v>154.7***</v>
      </c>
      <c r="I27" s="56"/>
      <c r="J27" s="52" t="str">
        <f>CONCATENATE(L53, N53)</f>
        <v>66.2***</v>
      </c>
      <c r="K27" s="52" t="str">
        <f>CONCATENATE(L113, N113)</f>
        <v>68.7***</v>
      </c>
      <c r="L27" s="52" t="str">
        <f>CONCATENATE(L153, N153)</f>
        <v>70.5***</v>
      </c>
      <c r="M27" s="52" t="str">
        <f>CONCATENATE(L213, N213)</f>
        <v>59.0***</v>
      </c>
      <c r="N27" s="52" t="str">
        <f>CONCATENATE(L253, N253)</f>
        <v>79.7***</v>
      </c>
      <c r="O27" s="52" t="str">
        <f>CONCATENATE(L393, N393)</f>
        <v>72.7***</v>
      </c>
      <c r="P27" s="52" t="str">
        <f>CONCATENATE(L433, N433)</f>
        <v>361.1***</v>
      </c>
    </row>
    <row r="28" spans="1:16" ht="15" thickTop="1"/>
    <row r="30" spans="1:16">
      <c r="B30" s="78" t="s">
        <v>84</v>
      </c>
      <c r="C30" s="12"/>
      <c r="D30" s="12"/>
      <c r="E30" s="12"/>
      <c r="F30" s="12"/>
      <c r="G30" s="12"/>
      <c r="H30" s="12"/>
      <c r="I30" s="12"/>
      <c r="J30" s="78"/>
      <c r="K30" s="12"/>
      <c r="L30" s="12"/>
      <c r="M30" s="12"/>
      <c r="N30" s="12"/>
      <c r="O30" s="8"/>
    </row>
    <row r="31" spans="1:16">
      <c r="B31" s="7" t="str">
        <f>[8]PCPI_Pre!A1</f>
        <v>BASE CASE - CPI - PRE-CRISIS</v>
      </c>
      <c r="C31" s="8"/>
      <c r="D31" s="8"/>
      <c r="E31" s="8"/>
      <c r="F31" s="8"/>
      <c r="G31" s="8"/>
      <c r="H31" s="8"/>
      <c r="I31" s="8"/>
      <c r="J31" s="7" t="str">
        <f>[8]PCPI_Post!A1</f>
        <v>BASE CASE - CPI - POST-CRISIS</v>
      </c>
      <c r="K31" s="8"/>
      <c r="L31" s="8"/>
      <c r="M31" s="8"/>
      <c r="N31" s="8"/>
      <c r="O31" s="8"/>
    </row>
    <row r="32" spans="1:16">
      <c r="B32" s="8" t="str">
        <f>[8]PCPI_Pre!A2</f>
        <v>R2_w</v>
      </c>
      <c r="C32" s="8" t="str">
        <f>[8]PCPI_Pre!B2</f>
        <v>N</v>
      </c>
      <c r="D32" s="8" t="str">
        <f>[8]PCPI_Pre!C2</f>
        <v>Chi2-global vars</v>
      </c>
      <c r="E32" s="8" t="str">
        <f>[8]PCPI_Pre!D2</f>
        <v>Chi2-prob</v>
      </c>
      <c r="F32" s="8"/>
      <c r="G32" s="8"/>
      <c r="H32" s="8"/>
      <c r="I32" s="8"/>
      <c r="J32" s="8" t="str">
        <f>[8]PCPI_Post!A2</f>
        <v>R2_w</v>
      </c>
      <c r="K32" s="8" t="str">
        <f>[8]PCPI_Post!B2</f>
        <v>N</v>
      </c>
      <c r="L32" s="8" t="str">
        <f>[8]PCPI_Post!C2</f>
        <v>Chi2-global vars</v>
      </c>
      <c r="M32" s="8" t="str">
        <f>[8]PCPI_Post!D2</f>
        <v>Chi2-prob</v>
      </c>
      <c r="N32" s="8"/>
      <c r="O32" s="8"/>
    </row>
    <row r="33" spans="2:15">
      <c r="B33" s="8" t="str">
        <f>FIXED([8]PCPI_Pre!A3,3)</f>
        <v>0.414</v>
      </c>
      <c r="C33" s="8">
        <f>[8]PCPI_Pre!B3</f>
        <v>1404</v>
      </c>
      <c r="D33" s="8" t="str">
        <f>FIXED([8]PCPI_Pre!C3,1)</f>
        <v>32.4</v>
      </c>
      <c r="E33" s="8">
        <f>([8]PCPI_Pre!D3)</f>
        <v>5.0679209806835868E-11</v>
      </c>
      <c r="F33" s="8" t="str">
        <f>IF(E33&lt;0.01,"***",IF(E33&lt;0.05,"**", IF(E33&lt;0.1,"*","")))</f>
        <v>***</v>
      </c>
      <c r="G33" s="8"/>
      <c r="H33" s="8"/>
      <c r="I33" s="8"/>
      <c r="J33" s="8" t="str">
        <f>FIXED([8]PCPI_Post!A3,3)</f>
        <v>0.419</v>
      </c>
      <c r="K33" s="8">
        <f>[8]PCPI_Post!B3</f>
        <v>1231</v>
      </c>
      <c r="L33" s="8" t="str">
        <f>FIXED([8]PCPI_Post!C3,1)</f>
        <v>71.3</v>
      </c>
      <c r="M33" s="8">
        <f>([8]PCPI_Post!D3)</f>
        <v>9.7804227384157866E-16</v>
      </c>
      <c r="N33" s="8" t="str">
        <f>IF(M33&lt;0.01,"***",IF(M33&lt;0.05,"**", IF(M33&lt;0.1,"*","")))</f>
        <v>***</v>
      </c>
      <c r="O33" s="8"/>
    </row>
    <row r="34" spans="2:15">
      <c r="B34" s="8"/>
      <c r="C34" s="8"/>
      <c r="D34" s="8" t="str">
        <f>[8]PCPI_Pre!C4</f>
        <v>Robust</v>
      </c>
      <c r="E34" s="8"/>
      <c r="F34" s="8"/>
      <c r="G34" s="8"/>
      <c r="H34" s="8"/>
      <c r="I34" s="8"/>
      <c r="J34" s="8"/>
      <c r="K34" s="8"/>
      <c r="L34" s="8" t="str">
        <f>[8]PCPI_Post!C4</f>
        <v>Robust</v>
      </c>
      <c r="M34" s="8"/>
      <c r="N34" s="8"/>
      <c r="O34" s="8"/>
    </row>
    <row r="35" spans="2:15">
      <c r="B35" s="8" t="str">
        <f>[8]PCPI_Pre!A5</f>
        <v>PCPI_qA</v>
      </c>
      <c r="C35" s="8" t="str">
        <f>[8]PCPI_Pre!B5</f>
        <v>Coef.</v>
      </c>
      <c r="D35" s="8" t="str">
        <f>[8]PCPI_Pre!C5</f>
        <v>Std. Err.</v>
      </c>
      <c r="E35" s="8" t="str">
        <f>[8]PCPI_Pre!D5</f>
        <v>t</v>
      </c>
      <c r="F35" s="8" t="str">
        <f>[8]PCPI_Pre!E5</f>
        <v>P&gt;|t|</v>
      </c>
      <c r="G35" s="8"/>
      <c r="H35" s="8"/>
      <c r="I35" s="8"/>
      <c r="J35" s="8" t="str">
        <f>[8]PCPI_Post!A5</f>
        <v>PCPI_qA</v>
      </c>
      <c r="K35" s="8" t="str">
        <f>[8]PCPI_Post!B5</f>
        <v>Coef.</v>
      </c>
      <c r="L35" s="8" t="str">
        <f>[8]PCPI_Post!C5</f>
        <v>Std. Err.</v>
      </c>
      <c r="M35" s="8" t="str">
        <f>[8]PCPI_Post!D5</f>
        <v>t</v>
      </c>
      <c r="N35" s="8" t="str">
        <f>[8]PCPI_Post!E5</f>
        <v>P&gt;|t|</v>
      </c>
      <c r="O35" s="8"/>
    </row>
    <row r="36" spans="2:15">
      <c r="B36" s="8" t="str">
        <f>[8]PCPI_Pre!A6</f>
        <v>InfExp</v>
      </c>
      <c r="C36" s="8" t="str">
        <f>FIXED([8]PCPI_Pre!B6,3)</f>
        <v>0.741</v>
      </c>
      <c r="D36" s="8" t="str">
        <f>FIXED([8]PCPI_Pre!C6,3)</f>
        <v>0.163</v>
      </c>
      <c r="E36" s="8" t="str">
        <f>IF(F36&lt;0.01,"***",IF(F36&lt;0.05,"**", IF(F36&lt;0.1,"*","")))</f>
        <v>***</v>
      </c>
      <c r="F36" s="8">
        <f>[8]PCPI_Pre!E6</f>
        <v>0</v>
      </c>
      <c r="G36" s="8"/>
      <c r="H36" s="8"/>
      <c r="I36" s="8"/>
      <c r="J36" s="8" t="str">
        <f>[8]PCPI_Post!A6</f>
        <v>InfExp</v>
      </c>
      <c r="K36" s="8" t="str">
        <f>FIXED([8]PCPI_Post!B6,3)</f>
        <v>0.284</v>
      </c>
      <c r="L36" s="8" t="str">
        <f>FIXED([8]PCPI_Post!C6,3)</f>
        <v>0.274</v>
      </c>
      <c r="M36" s="8" t="str">
        <f t="shared" ref="M36:M46" si="0">IF(N36&lt;0.01,"***",IF(N36&lt;0.05,"**", IF(N36&lt;0.1,"*","")))</f>
        <v/>
      </c>
      <c r="N36" s="8">
        <f>[8]PCPI_Post!E6</f>
        <v>0.31</v>
      </c>
      <c r="O36" s="8"/>
    </row>
    <row r="37" spans="2:15">
      <c r="B37" s="8" t="str">
        <f>[8]PCPI_Pre!A7</f>
        <v>PCPI_4lag</v>
      </c>
      <c r="C37" s="8" t="str">
        <f>FIXED([8]PCPI_Pre!B7,3)</f>
        <v>0.589</v>
      </c>
      <c r="D37" s="8" t="str">
        <f>FIXED([8]PCPI_Pre!C7,3)</f>
        <v>0.067</v>
      </c>
      <c r="E37" s="8" t="str">
        <f t="shared" ref="E37:E46" si="1">IF(F37&lt;0.01,"***",IF(F37&lt;0.05,"**", IF(F37&lt;0.1,"*","")))</f>
        <v>***</v>
      </c>
      <c r="F37" s="8">
        <f>[8]PCPI_Pre!E7</f>
        <v>0</v>
      </c>
      <c r="G37" s="8"/>
      <c r="H37" s="8"/>
      <c r="I37" s="8"/>
      <c r="J37" s="8" t="str">
        <f>[8]PCPI_Post!A7</f>
        <v>PCPI_4lag</v>
      </c>
      <c r="K37" s="8" t="str">
        <f>FIXED([8]PCPI_Post!B7,3)</f>
        <v>0.556</v>
      </c>
      <c r="L37" s="8" t="str">
        <f>FIXED([8]PCPI_Post!C7,3)</f>
        <v>0.040</v>
      </c>
      <c r="M37" s="8" t="str">
        <f t="shared" si="0"/>
        <v>***</v>
      </c>
      <c r="N37" s="8">
        <f>[8]PCPI_Post!E7</f>
        <v>0</v>
      </c>
      <c r="O37" s="8"/>
    </row>
    <row r="38" spans="2:15">
      <c r="B38" s="8" t="str">
        <f>[8]PCPI_Pre!A8</f>
        <v>slack_1</v>
      </c>
      <c r="C38" s="8" t="str">
        <f>FIXED([8]PCPI_Pre!B8,3)</f>
        <v>-0.188</v>
      </c>
      <c r="D38" s="8" t="str">
        <f>FIXED([8]PCPI_Pre!C8,3)</f>
        <v>0.061</v>
      </c>
      <c r="E38" s="8" t="str">
        <f t="shared" si="1"/>
        <v>***</v>
      </c>
      <c r="F38" s="8">
        <f>[8]PCPI_Pre!E8</f>
        <v>4.0000000000000001E-3</v>
      </c>
      <c r="G38" s="8"/>
      <c r="H38" s="8"/>
      <c r="I38" s="8"/>
      <c r="J38" s="8" t="str">
        <f>[8]PCPI_Post!A8</f>
        <v>slack_1</v>
      </c>
      <c r="K38" s="8" t="str">
        <f>FIXED([8]PCPI_Post!B8,3)</f>
        <v>-0.105</v>
      </c>
      <c r="L38" s="8" t="str">
        <f>FIXED([8]PCPI_Post!C8,3)</f>
        <v>0.041</v>
      </c>
      <c r="M38" s="8" t="str">
        <f t="shared" si="0"/>
        <v>**</v>
      </c>
      <c r="N38" s="8">
        <f>[8]PCPI_Post!E8</f>
        <v>1.4999999999999999E-2</v>
      </c>
      <c r="O38" s="8"/>
    </row>
    <row r="39" spans="2:15">
      <c r="B39" s="8" t="str">
        <f>[8]PCPI_Pre!A9</f>
        <v>RER_qo8q</v>
      </c>
      <c r="C39" s="8" t="str">
        <f>FIXED([8]PCPI_Pre!B9,3)</f>
        <v>-0.027</v>
      </c>
      <c r="D39" s="8" t="str">
        <f>FIXED([8]PCPI_Pre!C9,3)</f>
        <v>0.011</v>
      </c>
      <c r="E39" s="8" t="str">
        <f t="shared" si="1"/>
        <v>**</v>
      </c>
      <c r="F39" s="8">
        <f>[8]PCPI_Pre!E9</f>
        <v>1.4999999999999999E-2</v>
      </c>
      <c r="G39" s="8"/>
      <c r="H39" s="8"/>
      <c r="I39" s="8"/>
      <c r="J39" s="8" t="str">
        <f>[8]PCPI_Post!A9</f>
        <v>RER_qo8q</v>
      </c>
      <c r="K39" s="8" t="str">
        <f>FIXED([8]PCPI_Post!B9,3)</f>
        <v>-0.039</v>
      </c>
      <c r="L39" s="8" t="str">
        <f>FIXED([8]PCPI_Post!C9,3)</f>
        <v>0.013</v>
      </c>
      <c r="M39" s="8" t="str">
        <f t="shared" si="0"/>
        <v>***</v>
      </c>
      <c r="N39" s="8">
        <f>[8]PCPI_Post!E9</f>
        <v>5.0000000000000001E-3</v>
      </c>
      <c r="O39" s="8"/>
    </row>
    <row r="40" spans="2:15">
      <c r="B40" s="8" t="str">
        <f>[8]PCPI_Pre!A10</f>
        <v>W_Slack</v>
      </c>
      <c r="C40" s="8" t="str">
        <f>FIXED([8]PCPI_Pre!B10,3)</f>
        <v>-0.410</v>
      </c>
      <c r="D40" s="8" t="str">
        <f>FIXED([8]PCPI_Pre!C10,3)</f>
        <v>0.092</v>
      </c>
      <c r="E40" s="8" t="str">
        <f t="shared" si="1"/>
        <v>***</v>
      </c>
      <c r="F40" s="8">
        <f>[8]PCPI_Pre!E10</f>
        <v>0</v>
      </c>
      <c r="G40" s="8"/>
      <c r="H40" s="8"/>
      <c r="I40" s="8"/>
      <c r="J40" s="8" t="str">
        <f>[8]PCPI_Post!A10</f>
        <v>W_Slack</v>
      </c>
      <c r="K40" s="8" t="str">
        <f>FIXED([8]PCPI_Post!B10,3)</f>
        <v>-0.434</v>
      </c>
      <c r="L40" s="8" t="str">
        <f>FIXED([8]PCPI_Post!C10,3)</f>
        <v>0.073</v>
      </c>
      <c r="M40" s="8" t="str">
        <f t="shared" si="0"/>
        <v>***</v>
      </c>
      <c r="N40" s="8">
        <f>[8]PCPI_Post!E10</f>
        <v>0</v>
      </c>
      <c r="O40" s="8"/>
    </row>
    <row r="41" spans="2:15">
      <c r="B41" s="8" t="str">
        <f>[8]PCPI_Pre!A11</f>
        <v>WOil_relPCPI</v>
      </c>
      <c r="C41" s="8" t="str">
        <f>FIXED([8]PCPI_Pre!B11,3)</f>
        <v>0.030</v>
      </c>
      <c r="D41" s="8" t="str">
        <f>FIXED([8]PCPI_Pre!C11,3)</f>
        <v>0.004</v>
      </c>
      <c r="E41" s="8" t="str">
        <f t="shared" si="1"/>
        <v>***</v>
      </c>
      <c r="F41" s="8">
        <f>[8]PCPI_Pre!E11</f>
        <v>0</v>
      </c>
      <c r="G41" s="8"/>
      <c r="H41" s="8"/>
      <c r="I41" s="8"/>
      <c r="J41" s="8" t="str">
        <f>[8]PCPI_Post!A11</f>
        <v>WOil_relPCPI</v>
      </c>
      <c r="K41" s="8" t="str">
        <f>FIXED([8]PCPI_Post!B11,3)</f>
        <v>0.026</v>
      </c>
      <c r="L41" s="8" t="str">
        <f>FIXED([8]PCPI_Post!C11,3)</f>
        <v>0.003</v>
      </c>
      <c r="M41" s="8" t="str">
        <f t="shared" si="0"/>
        <v>***</v>
      </c>
      <c r="N41" s="8">
        <f>[8]PCPI_Post!E11</f>
        <v>0</v>
      </c>
      <c r="O41" s="8"/>
    </row>
    <row r="42" spans="2:15">
      <c r="B42" s="8" t="str">
        <f>[8]PCPI_Pre!A12</f>
        <v>WComXEn_relPCPI~g</v>
      </c>
      <c r="C42" s="8" t="str">
        <f>FIXED([8]PCPI_Pre!B12,3)</f>
        <v>0.004</v>
      </c>
      <c r="D42" s="8" t="str">
        <f>FIXED([8]PCPI_Pre!C12,3)</f>
        <v>0.013</v>
      </c>
      <c r="E42" s="8" t="str">
        <f t="shared" si="1"/>
        <v/>
      </c>
      <c r="F42" s="8">
        <f>[8]PCPI_Pre!E12</f>
        <v>0.75800000000000001</v>
      </c>
      <c r="G42" s="8"/>
      <c r="H42" s="8"/>
      <c r="I42" s="8"/>
      <c r="J42" s="8" t="str">
        <f>[8]PCPI_Post!A12</f>
        <v>WComXEn_relPCPI~g</v>
      </c>
      <c r="K42" s="8" t="str">
        <f>FIXED([8]PCPI_Post!B12,3)</f>
        <v>0.031</v>
      </c>
      <c r="L42" s="8" t="str">
        <f>FIXED([8]PCPI_Post!C12,3)</f>
        <v>0.009</v>
      </c>
      <c r="M42" s="8" t="str">
        <f t="shared" si="0"/>
        <v>***</v>
      </c>
      <c r="N42" s="8">
        <f>[8]PCPI_Post!E12</f>
        <v>2E-3</v>
      </c>
      <c r="O42" s="8"/>
    </row>
    <row r="43" spans="2:15">
      <c r="B43" s="8" t="str">
        <f>[8]PCPI_Pre!A13</f>
        <v>GVC_PC_lag</v>
      </c>
      <c r="C43" s="8" t="str">
        <f>FIXED([8]PCPI_Pre!B13,3)</f>
        <v>-0.258</v>
      </c>
      <c r="D43" s="8" t="str">
        <f>FIXED([8]PCPI_Pre!C13,3)</f>
        <v>0.068</v>
      </c>
      <c r="E43" s="8" t="str">
        <f t="shared" si="1"/>
        <v>***</v>
      </c>
      <c r="F43" s="8">
        <f>[8]PCPI_Pre!E13</f>
        <v>1E-3</v>
      </c>
      <c r="G43" s="8"/>
      <c r="H43" s="8"/>
      <c r="I43" s="8"/>
      <c r="J43" s="8" t="str">
        <f>[8]PCPI_Post!A13</f>
        <v>GVC_PC_lag</v>
      </c>
      <c r="K43" s="8" t="str">
        <f>FIXED([8]PCPI_Post!B13,3)</f>
        <v>-0.357</v>
      </c>
      <c r="L43" s="8" t="str">
        <f>FIXED([8]PCPI_Post!C13,3)</f>
        <v>0.078</v>
      </c>
      <c r="M43" s="8" t="str">
        <f t="shared" si="0"/>
        <v>***</v>
      </c>
      <c r="N43" s="8">
        <f>[8]PCPI_Post!E13</f>
        <v>0</v>
      </c>
      <c r="O43" s="8"/>
    </row>
    <row r="44" spans="2:15">
      <c r="B44" s="8" t="str">
        <f>[8]PCPI_Pre!A14</f>
        <v>_cons</v>
      </c>
      <c r="C44" s="8" t="str">
        <f>FIXED([8]PCPI_Pre!B14,3)</f>
        <v>-0.938</v>
      </c>
      <c r="D44" s="8" t="str">
        <f>FIXED([8]PCPI_Pre!C14,3)</f>
        <v>0.321</v>
      </c>
      <c r="E44" s="8" t="str">
        <f t="shared" si="1"/>
        <v>***</v>
      </c>
      <c r="F44" s="8">
        <f>[8]PCPI_Pre!E14</f>
        <v>7.0000000000000001E-3</v>
      </c>
      <c r="G44" s="8"/>
      <c r="H44" s="8"/>
      <c r="I44" s="8"/>
      <c r="J44" s="8" t="str">
        <f>[8]PCPI_Post!A14</f>
        <v>_cons</v>
      </c>
      <c r="K44" s="8" t="str">
        <f>FIXED([8]PCPI_Post!B14,3)</f>
        <v>1.142</v>
      </c>
      <c r="L44" s="8" t="str">
        <f>FIXED([8]PCPI_Post!C14,3)</f>
        <v>0.606</v>
      </c>
      <c r="M44" s="8" t="str">
        <f t="shared" si="0"/>
        <v>*</v>
      </c>
      <c r="N44" s="8">
        <f>[8]PCPI_Post!E14</f>
        <v>6.9000000000000006E-2</v>
      </c>
      <c r="O44" s="8"/>
    </row>
    <row r="45" spans="2:15">
      <c r="B45" s="8">
        <f>[8]PCPI_Pre!A15</f>
        <v>0</v>
      </c>
      <c r="C45" s="8" t="str">
        <f>FIXED([8]PCPI_Pre!B15,3)</f>
        <v>0.000</v>
      </c>
      <c r="D45" s="8" t="str">
        <f>FIXED([8]PCPI_Pre!C15,3)</f>
        <v>0.000</v>
      </c>
      <c r="E45" s="8" t="str">
        <f t="shared" si="1"/>
        <v>***</v>
      </c>
      <c r="F45" s="8">
        <f>[8]PCPI_Pre!E15</f>
        <v>0</v>
      </c>
      <c r="G45" s="8"/>
      <c r="H45" s="8"/>
      <c r="I45" s="8"/>
      <c r="J45" s="8">
        <f>[8]PCPI_Post!A15</f>
        <v>0</v>
      </c>
      <c r="K45" s="8" t="str">
        <f>FIXED([8]PCPI_Post!B15,3)</f>
        <v>0.000</v>
      </c>
      <c r="L45" s="8" t="str">
        <f>FIXED([8]PCPI_Post!C15,3)</f>
        <v>0.000</v>
      </c>
      <c r="M45" s="8" t="str">
        <f t="shared" si="0"/>
        <v>***</v>
      </c>
      <c r="N45" s="8">
        <f>[8]PCPI_Post!E15</f>
        <v>0</v>
      </c>
      <c r="O45" s="8"/>
    </row>
    <row r="46" spans="2:15">
      <c r="B46" s="8">
        <f>[8]PCPI_Pre!A16</f>
        <v>0</v>
      </c>
      <c r="C46" s="8" t="str">
        <f>FIXED([8]PCPI_Pre!B16,3)</f>
        <v>0.000</v>
      </c>
      <c r="D46" s="8" t="str">
        <f>FIXED([8]PCPI_Pre!C16,3)</f>
        <v>0.000</v>
      </c>
      <c r="E46" s="8" t="str">
        <f t="shared" si="1"/>
        <v>***</v>
      </c>
      <c r="F46" s="8">
        <f>[8]PCPI_Pre!E16</f>
        <v>0</v>
      </c>
      <c r="G46" s="8"/>
      <c r="H46" s="8"/>
      <c r="I46" s="8"/>
      <c r="J46" s="8">
        <f>[8]PCPI_Post!A16</f>
        <v>0</v>
      </c>
      <c r="K46" s="8" t="str">
        <f>FIXED([8]PCPI_Post!B16,3)</f>
        <v>0.000</v>
      </c>
      <c r="L46" s="8" t="str">
        <f>FIXED([8]PCPI_Post!C16,3)</f>
        <v>0.000</v>
      </c>
      <c r="M46" s="8" t="str">
        <f t="shared" si="0"/>
        <v>***</v>
      </c>
      <c r="N46" s="8">
        <f>[8]PCPI_Post!E16</f>
        <v>0</v>
      </c>
      <c r="O46" s="8"/>
    </row>
    <row r="47" spans="2:1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2:1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2:15">
      <c r="B51" s="7" t="str">
        <f>[8]PCPI_Pre!A21</f>
        <v xml:space="preserve"> REPLACE SLACK WITH -UNGAP - CPI - PRE-CRISIS</v>
      </c>
      <c r="C51" s="8"/>
      <c r="D51" s="8"/>
      <c r="E51" s="8"/>
      <c r="F51" s="8"/>
      <c r="G51" s="8"/>
      <c r="H51" s="8"/>
      <c r="I51" s="8"/>
      <c r="J51" s="7" t="str">
        <f>[8]PCPI_Post!A21</f>
        <v xml:space="preserve"> REPLACE SLACK WITH -UNGAP - CPI - POST-CRISIS</v>
      </c>
      <c r="K51" s="8"/>
      <c r="L51" s="8"/>
      <c r="M51" s="8"/>
      <c r="N51" s="8"/>
      <c r="O51" s="8"/>
    </row>
    <row r="52" spans="2:15">
      <c r="B52" s="8" t="str">
        <f>[8]PCPI_Pre!A22</f>
        <v>R2_w</v>
      </c>
      <c r="C52" s="8">
        <f>[8]PCPI_Pre!B22</f>
        <v>0</v>
      </c>
      <c r="D52" s="8">
        <f>[8]PCPI_Pre!C22</f>
        <v>0</v>
      </c>
      <c r="E52" s="8">
        <f>[8]PCPI_Pre!D22</f>
        <v>0</v>
      </c>
      <c r="F52" s="8"/>
      <c r="G52" s="8"/>
      <c r="H52" s="8"/>
      <c r="I52" s="8"/>
      <c r="J52" s="8" t="str">
        <f>[8]PCPI_Post!A22</f>
        <v>R2_w</v>
      </c>
      <c r="K52" s="8">
        <f>[8]PCPI_Post!B22</f>
        <v>0</v>
      </c>
      <c r="L52" s="8">
        <f>[8]PCPI_Post!C22</f>
        <v>0</v>
      </c>
      <c r="M52" s="8">
        <f>[8]PCPI_Post!D22</f>
        <v>0</v>
      </c>
      <c r="N52" s="8"/>
      <c r="O52" s="8"/>
    </row>
    <row r="53" spans="2:15">
      <c r="B53" s="8" t="str">
        <f>FIXED([8]PCPI_Pre!A23,3)</f>
        <v>0.416</v>
      </c>
      <c r="C53" s="8">
        <f>[8]PCPI_Pre!B23</f>
        <v>1360</v>
      </c>
      <c r="D53" s="8" t="str">
        <f>FIXED([8]PCPI_Pre!C23,1)</f>
        <v>50.9</v>
      </c>
      <c r="E53" s="8">
        <f>([8]PCPI_Pre!D23)</f>
        <v>3.422591018108802E-13</v>
      </c>
      <c r="F53" s="8" t="str">
        <f>IF(E53&lt;0.01,"***",IF(E53&lt;0.05,"**", IF(E53&lt;0.1,"*","")))</f>
        <v>***</v>
      </c>
      <c r="G53" s="8"/>
      <c r="H53" s="8"/>
      <c r="I53" s="8"/>
      <c r="J53" s="8" t="str">
        <f>FIXED([8]PCPI_Post!A23,3)</f>
        <v>0.391</v>
      </c>
      <c r="K53" s="8">
        <f>[8]PCPI_Post!B23</f>
        <v>1191</v>
      </c>
      <c r="L53" s="8" t="str">
        <f>FIXED([8]PCPI_Post!C23,1)</f>
        <v>66.2</v>
      </c>
      <c r="M53" s="8">
        <f>([8]PCPI_Post!D23)</f>
        <v>5.7491035278882876E-15</v>
      </c>
      <c r="N53" s="8" t="str">
        <f>IF(M53&lt;0.01,"***",IF(M53&lt;0.05,"**", IF(M53&lt;0.1,"*","")))</f>
        <v>***</v>
      </c>
      <c r="O53" s="8"/>
    </row>
    <row r="54" spans="2:15">
      <c r="B54" s="8"/>
      <c r="C54" s="8"/>
      <c r="D54" s="8" t="str">
        <f>[8]PCPI_Pre!C24</f>
        <v>Robust</v>
      </c>
      <c r="E54" s="8"/>
      <c r="F54" s="8"/>
      <c r="G54" s="8"/>
      <c r="H54" s="8"/>
      <c r="I54" s="8"/>
      <c r="J54" s="8"/>
      <c r="K54" s="8"/>
      <c r="L54" s="8" t="str">
        <f>[8]PCPI_Post!C24</f>
        <v>Robust</v>
      </c>
      <c r="M54" s="8"/>
      <c r="N54" s="8"/>
      <c r="O54" s="8"/>
    </row>
    <row r="55" spans="2:15">
      <c r="B55" s="8" t="str">
        <f>[8]PCPI_Pre!A25</f>
        <v>PCPI_qA</v>
      </c>
      <c r="C55" s="8" t="str">
        <f>[8]PCPI_Pre!B25</f>
        <v>Coef.</v>
      </c>
      <c r="D55" s="8" t="str">
        <f>[8]PCPI_Pre!C25</f>
        <v>Std. Err.</v>
      </c>
      <c r="E55" s="8" t="str">
        <f>[8]PCPI_Pre!D25</f>
        <v>t</v>
      </c>
      <c r="F55" s="8" t="str">
        <f>[8]PCPI_Pre!E25</f>
        <v>P&gt;|t|</v>
      </c>
      <c r="G55" s="8"/>
      <c r="H55" s="8"/>
      <c r="I55" s="8"/>
      <c r="J55" s="8" t="str">
        <f>[8]PCPI_Post!A25</f>
        <v>PCPI_qA</v>
      </c>
      <c r="K55" s="8" t="str">
        <f>[8]PCPI_Post!B25</f>
        <v>Coef.</v>
      </c>
      <c r="L55" s="8" t="str">
        <f>[8]PCPI_Post!C25</f>
        <v>Std. Err.</v>
      </c>
      <c r="M55" s="8" t="str">
        <f>[8]PCPI_Post!D25</f>
        <v>t</v>
      </c>
      <c r="N55" s="8" t="str">
        <f>[8]PCPI_Post!E25</f>
        <v>P&gt;|t|</v>
      </c>
      <c r="O55" s="8"/>
    </row>
    <row r="56" spans="2:15">
      <c r="B56" s="8" t="str">
        <f>[8]PCPI_Pre!A26</f>
        <v>InfExp</v>
      </c>
      <c r="C56" s="8" t="str">
        <f>FIXED([8]PCPI_Pre!B26,3)</f>
        <v>0.794</v>
      </c>
      <c r="D56" s="8" t="str">
        <f>FIXED([8]PCPI_Pre!C26,3)</f>
        <v>0.146</v>
      </c>
      <c r="E56" s="8" t="str">
        <f>IF(F56&lt;0.01,"***",IF(F56&lt;0.05,"**", IF(F56&lt;0.1,"*","")))</f>
        <v>***</v>
      </c>
      <c r="F56" s="8">
        <f>[8]PCPI_Pre!E26</f>
        <v>0</v>
      </c>
      <c r="G56" s="8"/>
      <c r="H56" s="8"/>
      <c r="I56" s="8"/>
      <c r="J56" s="8" t="str">
        <f>[8]PCPI_Post!A26</f>
        <v>InfExp</v>
      </c>
      <c r="K56" s="8" t="str">
        <f>FIXED([8]PCPI_Post!B26,3)</f>
        <v>0.446</v>
      </c>
      <c r="L56" s="8" t="str">
        <f>FIXED([8]PCPI_Post!C26,3)</f>
        <v>0.335</v>
      </c>
      <c r="M56" s="8" t="str">
        <f t="shared" ref="M56:M66" si="2">IF(N56&lt;0.01,"***",IF(N56&lt;0.05,"**", IF(N56&lt;0.1,"*","")))</f>
        <v/>
      </c>
      <c r="N56" s="8">
        <f>[8]PCPI_Post!E26</f>
        <v>0.193</v>
      </c>
      <c r="O56" s="8"/>
    </row>
    <row r="57" spans="2:15">
      <c r="B57" s="8" t="str">
        <f>[8]PCPI_Pre!A27</f>
        <v>PCPI_4lag</v>
      </c>
      <c r="C57" s="8" t="str">
        <f>FIXED([8]PCPI_Pre!B27,3)</f>
        <v>0.583</v>
      </c>
      <c r="D57" s="8" t="str">
        <f>FIXED([8]PCPI_Pre!C27,3)</f>
        <v>0.068</v>
      </c>
      <c r="E57" s="8" t="str">
        <f t="shared" ref="E57:E66" si="3">IF(F57&lt;0.01,"***",IF(F57&lt;0.05,"**", IF(F57&lt;0.1,"*","")))</f>
        <v>***</v>
      </c>
      <c r="F57" s="8">
        <f>[8]PCPI_Pre!E27</f>
        <v>0</v>
      </c>
      <c r="G57" s="8"/>
      <c r="H57" s="8"/>
      <c r="I57" s="8"/>
      <c r="J57" s="8" t="str">
        <f>[8]PCPI_Post!A27</f>
        <v>PCPI_4lag</v>
      </c>
      <c r="K57" s="8" t="str">
        <f>FIXED([8]PCPI_Post!B27,3)</f>
        <v>0.575</v>
      </c>
      <c r="L57" s="8" t="str">
        <f>FIXED([8]PCPI_Post!C27,3)</f>
        <v>0.039</v>
      </c>
      <c r="M57" s="8" t="str">
        <f t="shared" si="2"/>
        <v>***</v>
      </c>
      <c r="N57" s="8">
        <f>[8]PCPI_Post!E27</f>
        <v>0</v>
      </c>
      <c r="O57" s="8"/>
    </row>
    <row r="58" spans="2:15">
      <c r="B58" s="8" t="str">
        <f>[8]PCPI_Pre!A28</f>
        <v>negUnGap</v>
      </c>
      <c r="C58" s="8" t="str">
        <f>FIXED([8]PCPI_Pre!B28,3)</f>
        <v>-0.141</v>
      </c>
      <c r="D58" s="8" t="str">
        <f>FIXED([8]PCPI_Pre!C28,3)</f>
        <v>0.080</v>
      </c>
      <c r="E58" s="8" t="str">
        <f t="shared" si="3"/>
        <v>*</v>
      </c>
      <c r="F58" s="8">
        <f>[8]PCPI_Pre!E28</f>
        <v>8.7999999999999995E-2</v>
      </c>
      <c r="G58" s="8"/>
      <c r="H58" s="8"/>
      <c r="I58" s="8"/>
      <c r="J58" s="8" t="str">
        <f>[8]PCPI_Post!A28</f>
        <v>negUnGap</v>
      </c>
      <c r="K58" s="8" t="str">
        <f>FIXED([8]PCPI_Post!B28,3)</f>
        <v>-0.016</v>
      </c>
      <c r="L58" s="8" t="str">
        <f>FIXED([8]PCPI_Post!C28,3)</f>
        <v>0.040</v>
      </c>
      <c r="M58" s="8" t="str">
        <f t="shared" si="2"/>
        <v/>
      </c>
      <c r="N58" s="8">
        <f>[8]PCPI_Post!E28</f>
        <v>0.70299999999999996</v>
      </c>
      <c r="O58" s="8"/>
    </row>
    <row r="59" spans="2:15">
      <c r="B59" s="8" t="str">
        <f>[8]PCPI_Pre!A29</f>
        <v>RER_qo8q</v>
      </c>
      <c r="C59" s="8" t="str">
        <f>FIXED([8]PCPI_Pre!B29,3)</f>
        <v>-0.021</v>
      </c>
      <c r="D59" s="8" t="str">
        <f>FIXED([8]PCPI_Pre!C29,3)</f>
        <v>0.012</v>
      </c>
      <c r="E59" s="8" t="str">
        <f t="shared" si="3"/>
        <v>*</v>
      </c>
      <c r="F59" s="8">
        <f>[8]PCPI_Pre!E29</f>
        <v>8.4000000000000005E-2</v>
      </c>
      <c r="G59" s="8"/>
      <c r="H59" s="8"/>
      <c r="I59" s="8"/>
      <c r="J59" s="8" t="str">
        <f>[8]PCPI_Post!A29</f>
        <v>RER_qo8q</v>
      </c>
      <c r="K59" s="8" t="str">
        <f>FIXED([8]PCPI_Post!B29,3)</f>
        <v>-0.036</v>
      </c>
      <c r="L59" s="8" t="str">
        <f>FIXED([8]PCPI_Post!C29,3)</f>
        <v>0.013</v>
      </c>
      <c r="M59" s="8" t="str">
        <f t="shared" si="2"/>
        <v>***</v>
      </c>
      <c r="N59" s="8">
        <f>[8]PCPI_Post!E29</f>
        <v>8.9999999999999993E-3</v>
      </c>
      <c r="O59" s="8"/>
    </row>
    <row r="60" spans="2:15">
      <c r="B60" s="8" t="str">
        <f>[8]PCPI_Pre!A30</f>
        <v>W_Slack</v>
      </c>
      <c r="C60" s="8" t="str">
        <f>FIXED([8]PCPI_Pre!B30,3)</f>
        <v>-0.481</v>
      </c>
      <c r="D60" s="8" t="str">
        <f>FIXED([8]PCPI_Pre!C30,3)</f>
        <v>0.106</v>
      </c>
      <c r="E60" s="8" t="str">
        <f t="shared" si="3"/>
        <v>***</v>
      </c>
      <c r="F60" s="8">
        <f>[8]PCPI_Pre!E30</f>
        <v>0</v>
      </c>
      <c r="G60" s="8"/>
      <c r="H60" s="8"/>
      <c r="I60" s="8"/>
      <c r="J60" s="8" t="str">
        <f>[8]PCPI_Post!A30</f>
        <v>W_Slack</v>
      </c>
      <c r="K60" s="8" t="str">
        <f>FIXED([8]PCPI_Post!B30,3)</f>
        <v>-0.443</v>
      </c>
      <c r="L60" s="8" t="str">
        <f>FIXED([8]PCPI_Post!C30,3)</f>
        <v>0.062</v>
      </c>
      <c r="M60" s="8" t="str">
        <f t="shared" si="2"/>
        <v>***</v>
      </c>
      <c r="N60" s="8">
        <f>[8]PCPI_Post!E30</f>
        <v>0</v>
      </c>
      <c r="O60" s="8"/>
    </row>
    <row r="61" spans="2:15">
      <c r="B61" s="8" t="str">
        <f>[8]PCPI_Pre!A31</f>
        <v>WOil_relPCPI</v>
      </c>
      <c r="C61" s="8" t="str">
        <f>FIXED([8]PCPI_Pre!B31,3)</f>
        <v>0.030</v>
      </c>
      <c r="D61" s="8" t="str">
        <f>FIXED([8]PCPI_Pre!C31,3)</f>
        <v>0.004</v>
      </c>
      <c r="E61" s="8" t="str">
        <f t="shared" si="3"/>
        <v>***</v>
      </c>
      <c r="F61" s="8">
        <f>[8]PCPI_Pre!E31</f>
        <v>0</v>
      </c>
      <c r="G61" s="8"/>
      <c r="H61" s="8"/>
      <c r="I61" s="8"/>
      <c r="J61" s="8" t="str">
        <f>[8]PCPI_Post!A31</f>
        <v>WOil_relPCPI</v>
      </c>
      <c r="K61" s="8" t="str">
        <f>FIXED([8]PCPI_Post!B31,3)</f>
        <v>0.027</v>
      </c>
      <c r="L61" s="8" t="str">
        <f>FIXED([8]PCPI_Post!C31,3)</f>
        <v>0.003</v>
      </c>
      <c r="M61" s="8" t="str">
        <f t="shared" si="2"/>
        <v>***</v>
      </c>
      <c r="N61" s="8">
        <f>[8]PCPI_Post!E31</f>
        <v>0</v>
      </c>
      <c r="O61" s="8"/>
    </row>
    <row r="62" spans="2:15">
      <c r="B62" s="8" t="str">
        <f>[8]PCPI_Pre!A32</f>
        <v>WComXEn_relPCPI~g</v>
      </c>
      <c r="C62" s="8" t="str">
        <f>FIXED([8]PCPI_Pre!B32,3)</f>
        <v>-0.006</v>
      </c>
      <c r="D62" s="8" t="str">
        <f>FIXED([8]PCPI_Pre!C32,3)</f>
        <v>0.010</v>
      </c>
      <c r="E62" s="8" t="str">
        <f t="shared" si="3"/>
        <v/>
      </c>
      <c r="F62" s="8">
        <f>[8]PCPI_Pre!E32</f>
        <v>0.57899999999999996</v>
      </c>
      <c r="G62" s="8"/>
      <c r="H62" s="8"/>
      <c r="I62" s="8"/>
      <c r="J62" s="8" t="str">
        <f>[8]PCPI_Post!A32</f>
        <v>WComXEn_relPCPI~g</v>
      </c>
      <c r="K62" s="8" t="str">
        <f>FIXED([8]PCPI_Post!B32,3)</f>
        <v>0.030</v>
      </c>
      <c r="L62" s="8" t="str">
        <f>FIXED([8]PCPI_Post!C32,3)</f>
        <v>0.009</v>
      </c>
      <c r="M62" s="8" t="str">
        <f t="shared" si="2"/>
        <v>***</v>
      </c>
      <c r="N62" s="8">
        <f>[8]PCPI_Post!E32</f>
        <v>4.0000000000000001E-3</v>
      </c>
      <c r="O62" s="8"/>
    </row>
    <row r="63" spans="2:15">
      <c r="B63" s="8" t="str">
        <f>[8]PCPI_Pre!A33</f>
        <v>GVC_PC_lag</v>
      </c>
      <c r="C63" s="8" t="str">
        <f>FIXED([8]PCPI_Pre!B33,3)</f>
        <v>-0.282</v>
      </c>
      <c r="D63" s="8" t="str">
        <f>FIXED([8]PCPI_Pre!C33,3)</f>
        <v>0.067</v>
      </c>
      <c r="E63" s="8" t="str">
        <f t="shared" si="3"/>
        <v>***</v>
      </c>
      <c r="F63" s="8">
        <f>[8]PCPI_Pre!E33</f>
        <v>0</v>
      </c>
      <c r="G63" s="8"/>
      <c r="H63" s="8"/>
      <c r="I63" s="8"/>
      <c r="J63" s="8" t="str">
        <f>[8]PCPI_Post!A33</f>
        <v>GVC_PC_lag</v>
      </c>
      <c r="K63" s="8" t="str">
        <f>FIXED([8]PCPI_Post!B33,3)</f>
        <v>-0.354</v>
      </c>
      <c r="L63" s="8" t="str">
        <f>FIXED([8]PCPI_Post!C33,3)</f>
        <v>0.083</v>
      </c>
      <c r="M63" s="8" t="str">
        <f t="shared" si="2"/>
        <v>***</v>
      </c>
      <c r="N63" s="8">
        <f>[8]PCPI_Post!E33</f>
        <v>0</v>
      </c>
      <c r="O63" s="8"/>
    </row>
    <row r="64" spans="2:15">
      <c r="B64" s="8" t="str">
        <f>[8]PCPI_Pre!A34</f>
        <v>_cons</v>
      </c>
      <c r="C64" s="8" t="str">
        <f>FIXED([8]PCPI_Pre!B34,3)</f>
        <v>-1.025</v>
      </c>
      <c r="D64" s="8" t="str">
        <f>FIXED([8]PCPI_Pre!C34,3)</f>
        <v>0.300</v>
      </c>
      <c r="E64" s="8" t="str">
        <f t="shared" si="3"/>
        <v>***</v>
      </c>
      <c r="F64" s="8">
        <f>[8]PCPI_Pre!E34</f>
        <v>2E-3</v>
      </c>
      <c r="G64" s="8"/>
      <c r="H64" s="8"/>
      <c r="I64" s="8"/>
      <c r="J64" s="8" t="str">
        <f>[8]PCPI_Post!A34</f>
        <v>_cons</v>
      </c>
      <c r="K64" s="8" t="str">
        <f>FIXED([8]PCPI_Post!B34,3)</f>
        <v>0.690</v>
      </c>
      <c r="L64" s="8" t="str">
        <f>FIXED([8]PCPI_Post!C34,3)</f>
        <v>0.715</v>
      </c>
      <c r="M64" s="8" t="str">
        <f t="shared" si="2"/>
        <v/>
      </c>
      <c r="N64" s="8">
        <f>[8]PCPI_Post!E34</f>
        <v>0.34200000000000003</v>
      </c>
      <c r="O64" s="8"/>
    </row>
    <row r="65" spans="2:15">
      <c r="B65" s="8">
        <f>[8]PCPI_Pre!A35</f>
        <v>0</v>
      </c>
      <c r="C65" s="8" t="str">
        <f>FIXED([8]PCPI_Pre!B35,3)</f>
        <v>0.000</v>
      </c>
      <c r="D65" s="8" t="str">
        <f>FIXED([8]PCPI_Pre!C35,3)</f>
        <v>0.000</v>
      </c>
      <c r="E65" s="8" t="str">
        <f t="shared" si="3"/>
        <v>***</v>
      </c>
      <c r="F65" s="8">
        <f>[8]PCPI_Pre!E35</f>
        <v>0</v>
      </c>
      <c r="G65" s="8"/>
      <c r="H65" s="8"/>
      <c r="I65" s="8"/>
      <c r="J65" s="8">
        <f>[8]PCPI_Post!A35</f>
        <v>0</v>
      </c>
      <c r="K65" s="8" t="str">
        <f>FIXED([8]PCPI_Post!B35,3)</f>
        <v>0.000</v>
      </c>
      <c r="L65" s="8" t="str">
        <f>FIXED([8]PCPI_Post!C35,3)</f>
        <v>0.000</v>
      </c>
      <c r="M65" s="8" t="str">
        <f t="shared" si="2"/>
        <v>***</v>
      </c>
      <c r="N65" s="8">
        <f>[8]PCPI_Post!E35</f>
        <v>0</v>
      </c>
      <c r="O65" s="8"/>
    </row>
    <row r="66" spans="2:15">
      <c r="B66" s="8">
        <f>[8]PCPI_Pre!A36</f>
        <v>0</v>
      </c>
      <c r="C66" s="8" t="str">
        <f>FIXED([8]PCPI_Pre!B36,3)</f>
        <v>0.000</v>
      </c>
      <c r="D66" s="8" t="str">
        <f>FIXED([8]PCPI_Pre!C36,3)</f>
        <v>0.000</v>
      </c>
      <c r="E66" s="8" t="str">
        <f t="shared" si="3"/>
        <v>***</v>
      </c>
      <c r="F66" s="8">
        <f>[8]PCPI_Pre!E36</f>
        <v>0</v>
      </c>
      <c r="G66" s="8"/>
      <c r="H66" s="8"/>
      <c r="I66" s="8"/>
      <c r="J66" s="8">
        <f>[8]PCPI_Post!A36</f>
        <v>0</v>
      </c>
      <c r="K66" s="8" t="str">
        <f>FIXED([8]PCPI_Post!B36,3)</f>
        <v>0.000</v>
      </c>
      <c r="L66" s="8" t="str">
        <f>FIXED([8]PCPI_Post!C36,3)</f>
        <v>0.000</v>
      </c>
      <c r="M66" s="8" t="str">
        <f t="shared" si="2"/>
        <v>***</v>
      </c>
      <c r="N66" s="8">
        <f>[8]PCPI_Post!E36</f>
        <v>0</v>
      </c>
      <c r="O66" s="8"/>
    </row>
    <row r="67" spans="2:1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2:1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2:1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2:15">
      <c r="B71" s="7" t="str">
        <f>[8]PCPI_Pre!A41</f>
        <v xml:space="preserve"> REPLACE SLACK_1 WITH SLACK_2 - CPI - PRE-CRISIS</v>
      </c>
      <c r="C71" s="8"/>
      <c r="D71" s="8"/>
      <c r="E71" s="8"/>
      <c r="F71" s="8"/>
      <c r="G71" s="8"/>
      <c r="H71" s="8"/>
      <c r="I71" s="8"/>
      <c r="J71" s="7" t="str">
        <f>[8]PCPI_Post!A41</f>
        <v xml:space="preserve"> REPLACE SLACK_1 WITH SLACK_2 - CPI - POST-CRISIS</v>
      </c>
      <c r="K71" s="8"/>
      <c r="L71" s="8"/>
      <c r="M71" s="8"/>
      <c r="N71" s="8"/>
      <c r="O71" s="8"/>
    </row>
    <row r="72" spans="2:15">
      <c r="B72" s="8" t="str">
        <f>[8]PCPI_Pre!A42</f>
        <v>R2_w</v>
      </c>
      <c r="C72" s="8">
        <f>[8]PCPI_Pre!B42</f>
        <v>0</v>
      </c>
      <c r="D72" s="8">
        <f>[8]PCPI_Pre!C42</f>
        <v>0</v>
      </c>
      <c r="E72" s="8">
        <f>[8]PCPI_Pre!D42</f>
        <v>0</v>
      </c>
      <c r="F72" s="8"/>
      <c r="G72" s="8"/>
      <c r="H72" s="8"/>
      <c r="I72" s="8"/>
      <c r="J72" s="8" t="str">
        <f>[8]PCPI_Post!A42</f>
        <v>R2_w</v>
      </c>
      <c r="K72" s="8">
        <f>[8]PCPI_Post!B42</f>
        <v>0</v>
      </c>
      <c r="L72" s="8">
        <f>[8]PCPI_Post!C42</f>
        <v>0</v>
      </c>
      <c r="M72" s="8">
        <f>[8]PCPI_Post!D42</f>
        <v>0</v>
      </c>
      <c r="N72" s="8"/>
      <c r="O72" s="8"/>
    </row>
    <row r="73" spans="2:15">
      <c r="B73" s="8" t="str">
        <f>FIXED([8]PCPI_Pre!A43,3)</f>
        <v>0.339</v>
      </c>
      <c r="C73" s="8">
        <f>[8]PCPI_Pre!B43</f>
        <v>1128</v>
      </c>
      <c r="D73" s="8" t="str">
        <f>FIXED([8]PCPI_Pre!C43,1)</f>
        <v>31.6</v>
      </c>
      <c r="E73" s="8">
        <f>([8]PCPI_Pre!D43)</f>
        <v>1.39492514717277E-9</v>
      </c>
      <c r="F73" s="8" t="str">
        <f>IF(E73&lt;0.01,"***",IF(E73&lt;0.05,"**", IF(E73&lt;0.1,"*","")))</f>
        <v>***</v>
      </c>
      <c r="G73" s="8"/>
      <c r="H73" s="8"/>
      <c r="I73" s="8"/>
      <c r="J73" s="8" t="str">
        <f>FIXED([8]PCPI_Post!A43,3)</f>
        <v>0.383</v>
      </c>
      <c r="K73" s="8">
        <f>[8]PCPI_Post!B43</f>
        <v>991</v>
      </c>
      <c r="L73" s="8" t="str">
        <f>FIXED([8]PCPI_Post!C43,1)</f>
        <v>52.0</v>
      </c>
      <c r="M73" s="8">
        <f>([8]PCPI_Post!D43)</f>
        <v>4.2617465794596087E-12</v>
      </c>
      <c r="N73" s="8" t="str">
        <f>IF(M73&lt;0.01,"***",IF(M73&lt;0.05,"**", IF(M73&lt;0.1,"*","")))</f>
        <v>***</v>
      </c>
      <c r="O73" s="8"/>
    </row>
    <row r="74" spans="2:15">
      <c r="B74" s="8"/>
      <c r="C74" s="8"/>
      <c r="D74" s="8" t="str">
        <f>[8]PCPI_Pre!C44</f>
        <v>Robust</v>
      </c>
      <c r="E74" s="8"/>
      <c r="F74" s="8"/>
      <c r="G74" s="8"/>
      <c r="H74" s="8"/>
      <c r="I74" s="8"/>
      <c r="J74" s="8"/>
      <c r="K74" s="8"/>
      <c r="L74" s="8" t="str">
        <f>[8]PCPI_Post!C44</f>
        <v>Robust</v>
      </c>
      <c r="M74" s="8"/>
      <c r="N74" s="8"/>
      <c r="O74" s="8"/>
    </row>
    <row r="75" spans="2:15">
      <c r="B75" s="8" t="str">
        <f>[8]PCPI_Pre!A45</f>
        <v>PCPI_qA</v>
      </c>
      <c r="C75" s="8" t="str">
        <f>[8]PCPI_Pre!B45</f>
        <v>Coef.</v>
      </c>
      <c r="D75" s="8" t="str">
        <f>[8]PCPI_Pre!C45</f>
        <v>Std. Err.</v>
      </c>
      <c r="E75" s="8" t="str">
        <f>[8]PCPI_Pre!D45</f>
        <v>t</v>
      </c>
      <c r="F75" s="8" t="str">
        <f>[8]PCPI_Pre!E45</f>
        <v>P&gt;|t|</v>
      </c>
      <c r="G75" s="8"/>
      <c r="H75" s="8"/>
      <c r="I75" s="8"/>
      <c r="J75" s="8" t="str">
        <f>[8]PCPI_Post!A45</f>
        <v>PCPI_qA</v>
      </c>
      <c r="K75" s="8" t="str">
        <f>[8]PCPI_Post!B45</f>
        <v>Coef.</v>
      </c>
      <c r="L75" s="8" t="str">
        <f>[8]PCPI_Post!C45</f>
        <v>Std. Err.</v>
      </c>
      <c r="M75" s="8" t="str">
        <f>[8]PCPI_Post!D45</f>
        <v>t</v>
      </c>
      <c r="N75" s="8" t="str">
        <f>[8]PCPI_Post!E45</f>
        <v>P&gt;|t|</v>
      </c>
      <c r="O75" s="8"/>
    </row>
    <row r="76" spans="2:15">
      <c r="B76" s="8" t="str">
        <f>[8]PCPI_Pre!A46</f>
        <v>InfExp</v>
      </c>
      <c r="C76" s="8" t="str">
        <f>FIXED([8]PCPI_Pre!B46,3)</f>
        <v>0.899</v>
      </c>
      <c r="D76" s="8" t="str">
        <f>FIXED([8]PCPI_Pre!C46,3)</f>
        <v>0.183</v>
      </c>
      <c r="E76" s="8" t="str">
        <f>IF(F76&lt;0.01,"***",IF(F76&lt;0.05,"**", IF(F76&lt;0.1,"*","")))</f>
        <v>***</v>
      </c>
      <c r="F76" s="8">
        <f>[8]PCPI_Pre!E46</f>
        <v>0</v>
      </c>
      <c r="G76" s="8"/>
      <c r="H76" s="8"/>
      <c r="I76" s="8"/>
      <c r="J76" s="8" t="str">
        <f>[8]PCPI_Post!A46</f>
        <v>InfExp</v>
      </c>
      <c r="K76" s="8" t="str">
        <f>FIXED([8]PCPI_Post!B46,3)</f>
        <v>0.229</v>
      </c>
      <c r="L76" s="8" t="str">
        <f>FIXED([8]PCPI_Post!C46,3)</f>
        <v>0.289</v>
      </c>
      <c r="M76" s="8" t="str">
        <f t="shared" ref="M76:M86" si="4">IF(N76&lt;0.01,"***",IF(N76&lt;0.05,"**", IF(N76&lt;0.1,"*","")))</f>
        <v/>
      </c>
      <c r="N76" s="8">
        <f>[8]PCPI_Post!E46</f>
        <v>0.436</v>
      </c>
      <c r="O76" s="8"/>
    </row>
    <row r="77" spans="2:15">
      <c r="B77" s="8" t="str">
        <f>[8]PCPI_Pre!A47</f>
        <v>PCPI_4lag</v>
      </c>
      <c r="C77" s="8" t="str">
        <f>FIXED([8]PCPI_Pre!B47,3)</f>
        <v>0.520</v>
      </c>
      <c r="D77" s="8" t="str">
        <f>FIXED([8]PCPI_Pre!C47,3)</f>
        <v>0.097</v>
      </c>
      <c r="E77" s="8" t="str">
        <f t="shared" ref="E77:E86" si="5">IF(F77&lt;0.01,"***",IF(F77&lt;0.05,"**", IF(F77&lt;0.1,"*","")))</f>
        <v>***</v>
      </c>
      <c r="F77" s="8">
        <f>[8]PCPI_Pre!E47</f>
        <v>0</v>
      </c>
      <c r="G77" s="8"/>
      <c r="H77" s="8"/>
      <c r="I77" s="8"/>
      <c r="J77" s="8" t="str">
        <f>[8]PCPI_Post!A47</f>
        <v>PCPI_4lag</v>
      </c>
      <c r="K77" s="8" t="str">
        <f>FIXED([8]PCPI_Post!B47,3)</f>
        <v>0.534</v>
      </c>
      <c r="L77" s="8" t="str">
        <f>FIXED([8]PCPI_Post!C47,3)</f>
        <v>0.058</v>
      </c>
      <c r="M77" s="8" t="str">
        <f t="shared" si="4"/>
        <v>***</v>
      </c>
      <c r="N77" s="8">
        <f>[8]PCPI_Post!E47</f>
        <v>0</v>
      </c>
      <c r="O77" s="8"/>
    </row>
    <row r="78" spans="2:15">
      <c r="B78" s="8" t="str">
        <f>[8]PCPI_Pre!A48</f>
        <v>slack_2</v>
      </c>
      <c r="C78" s="8" t="str">
        <f>FIXED([8]PCPI_Pre!B48,3)</f>
        <v>-0.204</v>
      </c>
      <c r="D78" s="8" t="str">
        <f>FIXED([8]PCPI_Pre!C48,3)</f>
        <v>0.080</v>
      </c>
      <c r="E78" s="8" t="str">
        <f t="shared" si="5"/>
        <v>**</v>
      </c>
      <c r="F78" s="8">
        <f>[8]PCPI_Pre!E48</f>
        <v>1.7999999999999999E-2</v>
      </c>
      <c r="G78" s="8"/>
      <c r="H78" s="8"/>
      <c r="I78" s="8"/>
      <c r="J78" s="8" t="str">
        <f>[8]PCPI_Post!A48</f>
        <v>slack_2</v>
      </c>
      <c r="K78" s="8" t="str">
        <f>FIXED([8]PCPI_Post!B48,3)</f>
        <v>-0.099</v>
      </c>
      <c r="L78" s="8" t="str">
        <f>FIXED([8]PCPI_Post!C48,3)</f>
        <v>0.066</v>
      </c>
      <c r="M78" s="8" t="str">
        <f t="shared" si="4"/>
        <v/>
      </c>
      <c r="N78" s="8">
        <f>[8]PCPI_Post!E48</f>
        <v>0.14899999999999999</v>
      </c>
      <c r="O78" s="8"/>
    </row>
    <row r="79" spans="2:15">
      <c r="B79" s="8" t="str">
        <f>[8]PCPI_Pre!A49</f>
        <v>RER_qo8q</v>
      </c>
      <c r="C79" s="8" t="str">
        <f>FIXED([8]PCPI_Pre!B49,3)</f>
        <v>-0.016</v>
      </c>
      <c r="D79" s="8" t="str">
        <f>FIXED([8]PCPI_Pre!C49,3)</f>
        <v>0.011</v>
      </c>
      <c r="E79" s="8" t="str">
        <f t="shared" si="5"/>
        <v/>
      </c>
      <c r="F79" s="8">
        <f>[8]PCPI_Pre!E49</f>
        <v>0.154</v>
      </c>
      <c r="G79" s="8"/>
      <c r="H79" s="8"/>
      <c r="I79" s="8"/>
      <c r="J79" s="8" t="str">
        <f>[8]PCPI_Post!A49</f>
        <v>RER_qo8q</v>
      </c>
      <c r="K79" s="8" t="str">
        <f>FIXED([8]PCPI_Post!B49,3)</f>
        <v>-0.038</v>
      </c>
      <c r="L79" s="8" t="str">
        <f>FIXED([8]PCPI_Post!C49,3)</f>
        <v>0.015</v>
      </c>
      <c r="M79" s="8" t="str">
        <f t="shared" si="4"/>
        <v>**</v>
      </c>
      <c r="N79" s="8">
        <f>[8]PCPI_Post!E49</f>
        <v>1.7000000000000001E-2</v>
      </c>
      <c r="O79" s="8"/>
    </row>
    <row r="80" spans="2:15">
      <c r="B80" s="8" t="str">
        <f>[8]PCPI_Pre!A50</f>
        <v>W_Slack</v>
      </c>
      <c r="C80" s="8" t="str">
        <f>FIXED([8]PCPI_Pre!B50,3)</f>
        <v>-0.369</v>
      </c>
      <c r="D80" s="8" t="str">
        <f>FIXED([8]PCPI_Pre!C50,3)</f>
        <v>0.109</v>
      </c>
      <c r="E80" s="8" t="str">
        <f t="shared" si="5"/>
        <v>***</v>
      </c>
      <c r="F80" s="8">
        <f>[8]PCPI_Pre!E50</f>
        <v>3.0000000000000001E-3</v>
      </c>
      <c r="G80" s="8"/>
      <c r="H80" s="8"/>
      <c r="I80" s="8"/>
      <c r="J80" s="8" t="str">
        <f>[8]PCPI_Post!A50</f>
        <v>W_Slack</v>
      </c>
      <c r="K80" s="8" t="str">
        <f>FIXED([8]PCPI_Post!B50,3)</f>
        <v>-0.365</v>
      </c>
      <c r="L80" s="8" t="str">
        <f>FIXED([8]PCPI_Post!C50,3)</f>
        <v>0.061</v>
      </c>
      <c r="M80" s="8" t="str">
        <f t="shared" si="4"/>
        <v>***</v>
      </c>
      <c r="N80" s="8">
        <f>[8]PCPI_Post!E50</f>
        <v>0</v>
      </c>
      <c r="O80" s="8"/>
    </row>
    <row r="81" spans="2:15">
      <c r="B81" s="8" t="str">
        <f>[8]PCPI_Pre!A51</f>
        <v>WOil_relPCPI</v>
      </c>
      <c r="C81" s="8" t="str">
        <f>FIXED([8]PCPI_Pre!B51,3)</f>
        <v>0.029</v>
      </c>
      <c r="D81" s="8" t="str">
        <f>FIXED([8]PCPI_Pre!C51,3)</f>
        <v>0.004</v>
      </c>
      <c r="E81" s="8" t="str">
        <f t="shared" si="5"/>
        <v>***</v>
      </c>
      <c r="F81" s="8">
        <f>[8]PCPI_Pre!E51</f>
        <v>0</v>
      </c>
      <c r="G81" s="8"/>
      <c r="H81" s="8"/>
      <c r="I81" s="8"/>
      <c r="J81" s="8" t="str">
        <f>[8]PCPI_Post!A51</f>
        <v>WOil_relPCPI</v>
      </c>
      <c r="K81" s="8" t="str">
        <f>FIXED([8]PCPI_Post!B51,3)</f>
        <v>0.024</v>
      </c>
      <c r="L81" s="8" t="str">
        <f>FIXED([8]PCPI_Post!C51,3)</f>
        <v>0.003</v>
      </c>
      <c r="M81" s="8" t="str">
        <f t="shared" si="4"/>
        <v>***</v>
      </c>
      <c r="N81" s="8">
        <f>[8]PCPI_Post!E51</f>
        <v>0</v>
      </c>
      <c r="O81" s="8"/>
    </row>
    <row r="82" spans="2:15">
      <c r="B82" s="8" t="str">
        <f>[8]PCPI_Pre!A52</f>
        <v>WComXEn_relPCPI~g</v>
      </c>
      <c r="C82" s="8" t="str">
        <f>FIXED([8]PCPI_Pre!B52,3)</f>
        <v>-0.020</v>
      </c>
      <c r="D82" s="8" t="str">
        <f>FIXED([8]PCPI_Pre!C52,3)</f>
        <v>0.008</v>
      </c>
      <c r="E82" s="8" t="str">
        <f t="shared" si="5"/>
        <v>**</v>
      </c>
      <c r="F82" s="8">
        <f>[8]PCPI_Pre!E52</f>
        <v>2.3E-2</v>
      </c>
      <c r="G82" s="8"/>
      <c r="H82" s="8"/>
      <c r="I82" s="8"/>
      <c r="J82" s="8" t="str">
        <f>[8]PCPI_Post!A52</f>
        <v>WComXEn_relPCPI~g</v>
      </c>
      <c r="K82" s="8" t="str">
        <f>FIXED([8]PCPI_Post!B52,3)</f>
        <v>0.040</v>
      </c>
      <c r="L82" s="8" t="str">
        <f>FIXED([8]PCPI_Post!C52,3)</f>
        <v>0.007</v>
      </c>
      <c r="M82" s="8" t="str">
        <f t="shared" si="4"/>
        <v>***</v>
      </c>
      <c r="N82" s="8">
        <f>[8]PCPI_Post!E52</f>
        <v>0</v>
      </c>
      <c r="O82" s="8"/>
    </row>
    <row r="83" spans="2:15">
      <c r="B83" s="8" t="str">
        <f>[8]PCPI_Pre!A53</f>
        <v>GVC_PC_lag</v>
      </c>
      <c r="C83" s="8" t="str">
        <f>FIXED([8]PCPI_Pre!B53,3)</f>
        <v>-0.189</v>
      </c>
      <c r="D83" s="8" t="str">
        <f>FIXED([8]PCPI_Pre!C53,3)</f>
        <v>0.068</v>
      </c>
      <c r="E83" s="8" t="str">
        <f t="shared" si="5"/>
        <v>**</v>
      </c>
      <c r="F83" s="8">
        <f>[8]PCPI_Pre!E53</f>
        <v>1.0999999999999999E-2</v>
      </c>
      <c r="G83" s="8"/>
      <c r="H83" s="8"/>
      <c r="I83" s="8"/>
      <c r="J83" s="8" t="str">
        <f>[8]PCPI_Post!A53</f>
        <v>GVC_PC_lag</v>
      </c>
      <c r="K83" s="8" t="str">
        <f>FIXED([8]PCPI_Post!B53,3)</f>
        <v>-0.294</v>
      </c>
      <c r="L83" s="8" t="str">
        <f>FIXED([8]PCPI_Post!C53,3)</f>
        <v>0.087</v>
      </c>
      <c r="M83" s="8" t="str">
        <f t="shared" si="4"/>
        <v>***</v>
      </c>
      <c r="N83" s="8">
        <f>[8]PCPI_Post!E53</f>
        <v>3.0000000000000001E-3</v>
      </c>
      <c r="O83" s="8"/>
    </row>
    <row r="84" spans="2:15">
      <c r="B84" s="8" t="str">
        <f>[8]PCPI_Pre!A54</f>
        <v>_cons</v>
      </c>
      <c r="C84" s="8" t="str">
        <f>FIXED([8]PCPI_Pre!B54,3)</f>
        <v>-1.155</v>
      </c>
      <c r="D84" s="8" t="str">
        <f>FIXED([8]PCPI_Pre!C54,3)</f>
        <v>0.517</v>
      </c>
      <c r="E84" s="8" t="str">
        <f t="shared" si="5"/>
        <v>**</v>
      </c>
      <c r="F84" s="8">
        <f>[8]PCPI_Pre!E54</f>
        <v>3.5000000000000003E-2</v>
      </c>
      <c r="G84" s="8"/>
      <c r="H84" s="8"/>
      <c r="I84" s="8"/>
      <c r="J84" s="8" t="str">
        <f>[8]PCPI_Post!A54</f>
        <v>_cons</v>
      </c>
      <c r="K84" s="8" t="str">
        <f>FIXED([8]PCPI_Post!B54,3)</f>
        <v>1.098</v>
      </c>
      <c r="L84" s="8" t="str">
        <f>FIXED([8]PCPI_Post!C54,3)</f>
        <v>0.608</v>
      </c>
      <c r="M84" s="8" t="str">
        <f t="shared" si="4"/>
        <v>*</v>
      </c>
      <c r="N84" s="8">
        <f>[8]PCPI_Post!E54</f>
        <v>8.4000000000000005E-2</v>
      </c>
      <c r="O84" s="8"/>
    </row>
    <row r="85" spans="2:15">
      <c r="B85" s="8">
        <f>[8]PCPI_Pre!A55</f>
        <v>0</v>
      </c>
      <c r="C85" s="8" t="str">
        <f>FIXED([8]PCPI_Pre!B55,3)</f>
        <v>0.000</v>
      </c>
      <c r="D85" s="8" t="str">
        <f>FIXED([8]PCPI_Pre!C55,3)</f>
        <v>0.000</v>
      </c>
      <c r="E85" s="8" t="str">
        <f t="shared" si="5"/>
        <v>***</v>
      </c>
      <c r="F85" s="8">
        <f>[8]PCPI_Pre!E55</f>
        <v>0</v>
      </c>
      <c r="G85" s="8"/>
      <c r="H85" s="8"/>
      <c r="I85" s="8"/>
      <c r="J85" s="8">
        <f>[8]PCPI_Post!A55</f>
        <v>0</v>
      </c>
      <c r="K85" s="8" t="str">
        <f>FIXED([8]PCPI_Post!B55,3)</f>
        <v>0.000</v>
      </c>
      <c r="L85" s="8" t="str">
        <f>FIXED([8]PCPI_Post!C55,3)</f>
        <v>0.000</v>
      </c>
      <c r="M85" s="8" t="str">
        <f t="shared" si="4"/>
        <v>***</v>
      </c>
      <c r="N85" s="8">
        <f>[8]PCPI_Post!E55</f>
        <v>0</v>
      </c>
      <c r="O85" s="8"/>
    </row>
    <row r="86" spans="2:15">
      <c r="B86" s="8">
        <f>[8]PCPI_Pre!A56</f>
        <v>0</v>
      </c>
      <c r="C86" s="8" t="str">
        <f>FIXED([8]PCPI_Pre!B56,3)</f>
        <v>0.000</v>
      </c>
      <c r="D86" s="8" t="str">
        <f>FIXED([8]PCPI_Pre!C56,3)</f>
        <v>0.000</v>
      </c>
      <c r="E86" s="8" t="str">
        <f t="shared" si="5"/>
        <v>***</v>
      </c>
      <c r="F86" s="8">
        <f>[8]PCPI_Pre!E56</f>
        <v>0</v>
      </c>
      <c r="G86" s="8"/>
      <c r="H86" s="8"/>
      <c r="I86" s="8"/>
      <c r="J86" s="8">
        <f>[8]PCPI_Post!A56</f>
        <v>0</v>
      </c>
      <c r="K86" s="8" t="str">
        <f>FIXED([8]PCPI_Post!B56,3)</f>
        <v>0.000</v>
      </c>
      <c r="L86" s="8" t="str">
        <f>FIXED([8]PCPI_Post!C56,3)</f>
        <v>0.000</v>
      </c>
      <c r="M86" s="8" t="str">
        <f t="shared" si="4"/>
        <v>***</v>
      </c>
      <c r="N86" s="8">
        <f>[8]PCPI_Post!E56</f>
        <v>0</v>
      </c>
      <c r="O86" s="8"/>
    </row>
    <row r="87" spans="2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>
      <c r="B91" s="7" t="str">
        <f>[8]PCPI_Pre!A61</f>
        <v xml:space="preserve"> REPLACE W_SLACK WITH W_Slack_IMF  - CPI - PRE-CRISIS</v>
      </c>
      <c r="C91" s="8"/>
      <c r="D91" s="8"/>
      <c r="E91" s="8"/>
      <c r="F91" s="8"/>
      <c r="G91" s="8"/>
      <c r="H91" s="8"/>
      <c r="I91" s="8"/>
      <c r="J91" s="7" t="str">
        <f>[8]PCPI_Post!A61</f>
        <v xml:space="preserve"> REPLACE W_SLACK WITH W_Slack_IMF  - CPI - POST-CRISIS</v>
      </c>
      <c r="K91" s="8"/>
      <c r="L91" s="8"/>
      <c r="M91" s="8"/>
      <c r="N91" s="8"/>
      <c r="O91" s="8"/>
    </row>
    <row r="92" spans="2:15">
      <c r="B92" s="8" t="str">
        <f>[8]PCPI_Pre!A62</f>
        <v>R2_w</v>
      </c>
      <c r="C92" s="8">
        <f>[8]PCPI_Pre!B62</f>
        <v>0</v>
      </c>
      <c r="D92" s="8">
        <f>[8]PCPI_Pre!C62</f>
        <v>0</v>
      </c>
      <c r="E92" s="8">
        <f>[8]PCPI_Pre!D62</f>
        <v>0</v>
      </c>
      <c r="F92" s="8"/>
      <c r="G92" s="8"/>
      <c r="H92" s="8"/>
      <c r="I92" s="8"/>
      <c r="J92" s="8" t="str">
        <f>[8]PCPI_Post!A62</f>
        <v>R2_w</v>
      </c>
      <c r="K92" s="8">
        <f>[8]PCPI_Post!B62</f>
        <v>0</v>
      </c>
      <c r="L92" s="8">
        <f>[8]PCPI_Post!C62</f>
        <v>0</v>
      </c>
      <c r="M92" s="8">
        <f>[8]PCPI_Post!D62</f>
        <v>0</v>
      </c>
      <c r="N92" s="8"/>
      <c r="O92" s="8"/>
    </row>
    <row r="93" spans="2:15">
      <c r="B93" s="8" t="str">
        <f>FIXED([8]PCPI_Pre!A63,3)</f>
        <v>0.412</v>
      </c>
      <c r="C93" s="8">
        <f>[8]PCPI_Pre!B63</f>
        <v>1404</v>
      </c>
      <c r="D93" s="8" t="str">
        <f>FIXED([8]PCPI_Pre!C63,1)</f>
        <v>34.6</v>
      </c>
      <c r="E93" s="8">
        <f>([8]PCPI_Pre!D63)</f>
        <v>2.3009758105477402E-11</v>
      </c>
      <c r="F93" s="8" t="str">
        <f>IF(E93&lt;0.01,"***",IF(E93&lt;0.05,"**", IF(E93&lt;0.1,"*","")))</f>
        <v>***</v>
      </c>
      <c r="G93" s="8"/>
      <c r="H93" s="8"/>
      <c r="I93" s="8"/>
      <c r="J93" s="8" t="str">
        <f>FIXED([8]PCPI_Post!A63,3)</f>
        <v>0.405</v>
      </c>
      <c r="K93" s="8">
        <f>[8]PCPI_Post!B63</f>
        <v>1231</v>
      </c>
      <c r="L93" s="8" t="str">
        <f>FIXED([8]PCPI_Post!C63,1)</f>
        <v>70.8</v>
      </c>
      <c r="M93" s="8">
        <f>([8]PCPI_Post!D63)</f>
        <v>1.0852209183710312E-15</v>
      </c>
      <c r="N93" s="8" t="str">
        <f>IF(M93&lt;0.01,"***",IF(M93&lt;0.05,"**", IF(M93&lt;0.1,"*","")))</f>
        <v>***</v>
      </c>
      <c r="O93" s="8"/>
    </row>
    <row r="94" spans="2:15">
      <c r="B94" s="8"/>
      <c r="C94" s="8"/>
      <c r="D94" s="8" t="str">
        <f>[8]PCPI_Pre!C64</f>
        <v>Robust</v>
      </c>
      <c r="E94" s="8"/>
      <c r="F94" s="8"/>
      <c r="G94" s="8"/>
      <c r="H94" s="8"/>
      <c r="I94" s="8"/>
      <c r="J94" s="8"/>
      <c r="K94" s="8"/>
      <c r="L94" s="8" t="str">
        <f>[8]PCPI_Post!C64</f>
        <v>Robust</v>
      </c>
      <c r="M94" s="8"/>
      <c r="N94" s="8"/>
      <c r="O94" s="8"/>
    </row>
    <row r="95" spans="2:15">
      <c r="B95" s="8" t="str">
        <f>[8]PCPI_Pre!A65</f>
        <v>PCPI_qA</v>
      </c>
      <c r="C95" s="8" t="str">
        <f>[8]PCPI_Pre!B65</f>
        <v>Coef.</v>
      </c>
      <c r="D95" s="8" t="str">
        <f>[8]PCPI_Pre!C65</f>
        <v>Std. Err.</v>
      </c>
      <c r="E95" s="8" t="str">
        <f>[8]PCPI_Pre!D65</f>
        <v>t</v>
      </c>
      <c r="F95" s="8" t="str">
        <f>[8]PCPI_Pre!E65</f>
        <v>P&gt;|t|</v>
      </c>
      <c r="G95" s="8"/>
      <c r="H95" s="8"/>
      <c r="I95" s="8"/>
      <c r="J95" s="8" t="str">
        <f>[8]PCPI_Post!A65</f>
        <v>PCPI_qA</v>
      </c>
      <c r="K95" s="8" t="str">
        <f>[8]PCPI_Post!B65</f>
        <v>Coef.</v>
      </c>
      <c r="L95" s="8" t="str">
        <f>[8]PCPI_Post!C65</f>
        <v>Std. Err.</v>
      </c>
      <c r="M95" s="8" t="str">
        <f>[8]PCPI_Post!D65</f>
        <v>t</v>
      </c>
      <c r="N95" s="8" t="str">
        <f>[8]PCPI_Post!E65</f>
        <v>P&gt;|t|</v>
      </c>
      <c r="O95" s="8"/>
    </row>
    <row r="96" spans="2:15">
      <c r="B96" s="8" t="str">
        <f>[8]PCPI_Pre!A66</f>
        <v>InfExp</v>
      </c>
      <c r="C96" s="8" t="str">
        <f>FIXED([8]PCPI_Pre!B66,3)</f>
        <v>0.726</v>
      </c>
      <c r="D96" s="8" t="str">
        <f>FIXED([8]PCPI_Pre!C66,3)</f>
        <v>0.163</v>
      </c>
      <c r="E96" s="8" t="str">
        <f>IF(F96&lt;0.01,"***",IF(F96&lt;0.05,"**", IF(F96&lt;0.1,"*","")))</f>
        <v>***</v>
      </c>
      <c r="F96" s="8">
        <f>[8]PCPI_Pre!E66</f>
        <v>0</v>
      </c>
      <c r="G96" s="8"/>
      <c r="H96" s="8"/>
      <c r="I96" s="8"/>
      <c r="J96" s="8" t="str">
        <f>[8]PCPI_Post!A66</f>
        <v>InfExp</v>
      </c>
      <c r="K96" s="8" t="str">
        <f>FIXED([8]PCPI_Post!B66,3)</f>
        <v>0.360</v>
      </c>
      <c r="L96" s="8" t="str">
        <f>FIXED([8]PCPI_Post!C66,3)</f>
        <v>0.289</v>
      </c>
      <c r="M96" s="8" t="str">
        <f t="shared" ref="M96:M106" si="6">IF(N96&lt;0.01,"***",IF(N96&lt;0.05,"**", IF(N96&lt;0.1,"*","")))</f>
        <v/>
      </c>
      <c r="N96" s="8">
        <f>[8]PCPI_Post!E66</f>
        <v>0.221</v>
      </c>
      <c r="O96" s="8"/>
    </row>
    <row r="97" spans="2:15">
      <c r="B97" s="8" t="str">
        <f>[8]PCPI_Pre!A67</f>
        <v>PCPI_4lag</v>
      </c>
      <c r="C97" s="8" t="str">
        <f>FIXED([8]PCPI_Pre!B67,3)</f>
        <v>0.589</v>
      </c>
      <c r="D97" s="8" t="str">
        <f>FIXED([8]PCPI_Pre!C67,3)</f>
        <v>0.067</v>
      </c>
      <c r="E97" s="8" t="str">
        <f t="shared" ref="E97:E106" si="7">IF(F97&lt;0.01,"***",IF(F97&lt;0.05,"**", IF(F97&lt;0.1,"*","")))</f>
        <v>***</v>
      </c>
      <c r="F97" s="8">
        <f>[8]PCPI_Pre!E67</f>
        <v>0</v>
      </c>
      <c r="G97" s="8"/>
      <c r="H97" s="8"/>
      <c r="I97" s="8"/>
      <c r="J97" s="8" t="str">
        <f>[8]PCPI_Post!A67</f>
        <v>PCPI_4lag</v>
      </c>
      <c r="K97" s="8" t="str">
        <f>FIXED([8]PCPI_Post!B67,3)</f>
        <v>0.531</v>
      </c>
      <c r="L97" s="8" t="str">
        <f>FIXED([8]PCPI_Post!C67,3)</f>
        <v>0.036</v>
      </c>
      <c r="M97" s="8" t="str">
        <f t="shared" si="6"/>
        <v>***</v>
      </c>
      <c r="N97" s="8">
        <f>[8]PCPI_Post!E67</f>
        <v>0</v>
      </c>
      <c r="O97" s="8"/>
    </row>
    <row r="98" spans="2:15">
      <c r="B98" s="8" t="str">
        <f>[8]PCPI_Pre!A68</f>
        <v>slack_1</v>
      </c>
      <c r="C98" s="8" t="str">
        <f>FIXED([8]PCPI_Pre!B68,3)</f>
        <v>-0.193</v>
      </c>
      <c r="D98" s="8" t="str">
        <f>FIXED([8]PCPI_Pre!C68,3)</f>
        <v>0.060</v>
      </c>
      <c r="E98" s="8" t="str">
        <f t="shared" si="7"/>
        <v>***</v>
      </c>
      <c r="F98" s="8">
        <f>[8]PCPI_Pre!E68</f>
        <v>3.0000000000000001E-3</v>
      </c>
      <c r="G98" s="8"/>
      <c r="H98" s="8"/>
      <c r="I98" s="8"/>
      <c r="J98" s="8" t="str">
        <f>[8]PCPI_Post!A68</f>
        <v>slack_1</v>
      </c>
      <c r="K98" s="8" t="str">
        <f>FIXED([8]PCPI_Post!B68,3)</f>
        <v>-0.107</v>
      </c>
      <c r="L98" s="8" t="str">
        <f>FIXED([8]PCPI_Post!C68,3)</f>
        <v>0.041</v>
      </c>
      <c r="M98" s="8" t="str">
        <f t="shared" si="6"/>
        <v>**</v>
      </c>
      <c r="N98" s="8">
        <f>[8]PCPI_Post!E68</f>
        <v>1.4E-2</v>
      </c>
      <c r="O98" s="8"/>
    </row>
    <row r="99" spans="2:15">
      <c r="B99" s="8" t="str">
        <f>[8]PCPI_Pre!A69</f>
        <v>RER_qo8q</v>
      </c>
      <c r="C99" s="8" t="str">
        <f>FIXED([8]PCPI_Pre!B69,3)</f>
        <v>-0.027</v>
      </c>
      <c r="D99" s="8" t="str">
        <f>FIXED([8]PCPI_Pre!C69,3)</f>
        <v>0.011</v>
      </c>
      <c r="E99" s="8" t="str">
        <f t="shared" si="7"/>
        <v>**</v>
      </c>
      <c r="F99" s="8">
        <f>[8]PCPI_Pre!E69</f>
        <v>1.4999999999999999E-2</v>
      </c>
      <c r="G99" s="8"/>
      <c r="H99" s="8"/>
      <c r="I99" s="8"/>
      <c r="J99" s="8" t="str">
        <f>[8]PCPI_Post!A69</f>
        <v>RER_qo8q</v>
      </c>
      <c r="K99" s="8" t="str">
        <f>FIXED([8]PCPI_Post!B69,3)</f>
        <v>-0.037</v>
      </c>
      <c r="L99" s="8" t="str">
        <f>FIXED([8]PCPI_Post!C69,3)</f>
        <v>0.013</v>
      </c>
      <c r="M99" s="8" t="str">
        <f t="shared" si="6"/>
        <v>***</v>
      </c>
      <c r="N99" s="8">
        <f>[8]PCPI_Post!E69</f>
        <v>8.0000000000000002E-3</v>
      </c>
      <c r="O99" s="8"/>
    </row>
    <row r="100" spans="2:15">
      <c r="B100" s="8" t="str">
        <f>[8]PCPI_Pre!A70</f>
        <v>W_Slack_IMF</v>
      </c>
      <c r="C100" s="8" t="str">
        <f>FIXED([8]PCPI_Pre!B70,3)</f>
        <v>-0.313</v>
      </c>
      <c r="D100" s="8" t="str">
        <f>FIXED([8]PCPI_Pre!C70,3)</f>
        <v>0.067</v>
      </c>
      <c r="E100" s="8" t="str">
        <f t="shared" si="7"/>
        <v>***</v>
      </c>
      <c r="F100" s="8">
        <f>[8]PCPI_Pre!E70</f>
        <v>0</v>
      </c>
      <c r="G100" s="8"/>
      <c r="H100" s="8"/>
      <c r="I100" s="8"/>
      <c r="J100" s="8" t="str">
        <f>[8]PCPI_Post!A70</f>
        <v>W_Slack_IMF</v>
      </c>
      <c r="K100" s="8" t="str">
        <f>FIXED([8]PCPI_Post!B70,3)</f>
        <v>-0.243</v>
      </c>
      <c r="L100" s="8" t="str">
        <f>FIXED([8]PCPI_Post!C70,3)</f>
        <v>0.052</v>
      </c>
      <c r="M100" s="8" t="str">
        <f t="shared" si="6"/>
        <v>***</v>
      </c>
      <c r="N100" s="8">
        <f>[8]PCPI_Post!E70</f>
        <v>0</v>
      </c>
      <c r="O100" s="8"/>
    </row>
    <row r="101" spans="2:15">
      <c r="B101" s="8" t="str">
        <f>[8]PCPI_Pre!A71</f>
        <v>WOil_relPCPI</v>
      </c>
      <c r="C101" s="8" t="str">
        <f>FIXED([8]PCPI_Pre!B71,3)</f>
        <v>0.030</v>
      </c>
      <c r="D101" s="8" t="str">
        <f>FIXED([8]PCPI_Pre!C71,3)</f>
        <v>0.004</v>
      </c>
      <c r="E101" s="8" t="str">
        <f t="shared" si="7"/>
        <v>***</v>
      </c>
      <c r="F101" s="8">
        <f>[8]PCPI_Pre!E71</f>
        <v>0</v>
      </c>
      <c r="G101" s="8"/>
      <c r="H101" s="8"/>
      <c r="I101" s="8"/>
      <c r="J101" s="8" t="str">
        <f>[8]PCPI_Post!A71</f>
        <v>WOil_relPCPI</v>
      </c>
      <c r="K101" s="8" t="str">
        <f>FIXED([8]PCPI_Post!B71,3)</f>
        <v>0.027</v>
      </c>
      <c r="L101" s="8" t="str">
        <f>FIXED([8]PCPI_Post!C71,3)</f>
        <v>0.003</v>
      </c>
      <c r="M101" s="8" t="str">
        <f t="shared" si="6"/>
        <v>***</v>
      </c>
      <c r="N101" s="8">
        <f>[8]PCPI_Post!E71</f>
        <v>0</v>
      </c>
      <c r="O101" s="8"/>
    </row>
    <row r="102" spans="2:15">
      <c r="B102" s="8" t="str">
        <f>[8]PCPI_Pre!A72</f>
        <v>WComXEn_relPCPI~g</v>
      </c>
      <c r="C102" s="8" t="str">
        <f>FIXED([8]PCPI_Pre!B72,3)</f>
        <v>0.008</v>
      </c>
      <c r="D102" s="8" t="str">
        <f>FIXED([8]PCPI_Pre!C72,3)</f>
        <v>0.014</v>
      </c>
      <c r="E102" s="8" t="str">
        <f t="shared" si="7"/>
        <v/>
      </c>
      <c r="F102" s="8">
        <f>[8]PCPI_Pre!E72</f>
        <v>0.55600000000000005</v>
      </c>
      <c r="G102" s="8"/>
      <c r="H102" s="8"/>
      <c r="I102" s="8"/>
      <c r="J102" s="8" t="str">
        <f>[8]PCPI_Post!A72</f>
        <v>WComXEn_relPCPI~g</v>
      </c>
      <c r="K102" s="8" t="str">
        <f>FIXED([8]PCPI_Post!B72,3)</f>
        <v>0.037</v>
      </c>
      <c r="L102" s="8" t="str">
        <f>FIXED([8]PCPI_Post!C72,3)</f>
        <v>0.009</v>
      </c>
      <c r="M102" s="8" t="str">
        <f t="shared" si="6"/>
        <v>***</v>
      </c>
      <c r="N102" s="8">
        <f>[8]PCPI_Post!E72</f>
        <v>0</v>
      </c>
      <c r="O102" s="8"/>
    </row>
    <row r="103" spans="2:15">
      <c r="B103" s="8" t="str">
        <f>[8]PCPI_Pre!A73</f>
        <v>GVC_PC_lag</v>
      </c>
      <c r="C103" s="8" t="str">
        <f>FIXED([8]PCPI_Pre!B73,3)</f>
        <v>-0.202</v>
      </c>
      <c r="D103" s="8" t="str">
        <f>FIXED([8]PCPI_Pre!C73,3)</f>
        <v>0.058</v>
      </c>
      <c r="E103" s="8" t="str">
        <f t="shared" si="7"/>
        <v>***</v>
      </c>
      <c r="F103" s="8">
        <f>[8]PCPI_Pre!E73</f>
        <v>2E-3</v>
      </c>
      <c r="G103" s="8"/>
      <c r="H103" s="8"/>
      <c r="I103" s="8"/>
      <c r="J103" s="8" t="str">
        <f>[8]PCPI_Post!A73</f>
        <v>GVC_PC_lag</v>
      </c>
      <c r="K103" s="8" t="str">
        <f>FIXED([8]PCPI_Post!B73,3)</f>
        <v>-0.307</v>
      </c>
      <c r="L103" s="8" t="str">
        <f>FIXED([8]PCPI_Post!C73,3)</f>
        <v>0.071</v>
      </c>
      <c r="M103" s="8" t="str">
        <f t="shared" si="6"/>
        <v>***</v>
      </c>
      <c r="N103" s="8">
        <f>[8]PCPI_Post!E73</f>
        <v>0</v>
      </c>
      <c r="O103" s="8"/>
    </row>
    <row r="104" spans="2:15">
      <c r="B104" s="8" t="str">
        <f>[8]PCPI_Pre!A74</f>
        <v>_cons</v>
      </c>
      <c r="C104" s="8" t="str">
        <f>FIXED([8]PCPI_Pre!B74,3)</f>
        <v>-0.841</v>
      </c>
      <c r="D104" s="8" t="str">
        <f>FIXED([8]PCPI_Pre!C74,3)</f>
        <v>0.323</v>
      </c>
      <c r="E104" s="8" t="str">
        <f t="shared" si="7"/>
        <v>**</v>
      </c>
      <c r="F104" s="8">
        <f>[8]PCPI_Pre!E74</f>
        <v>1.4E-2</v>
      </c>
      <c r="G104" s="8"/>
      <c r="H104" s="8"/>
      <c r="I104" s="8"/>
      <c r="J104" s="8" t="str">
        <f>[8]PCPI_Post!A74</f>
        <v>_cons</v>
      </c>
      <c r="K104" s="8" t="str">
        <f>FIXED([8]PCPI_Post!B74,3)</f>
        <v>0.833</v>
      </c>
      <c r="L104" s="8" t="str">
        <f>FIXED([8]PCPI_Post!C74,3)</f>
        <v>0.632</v>
      </c>
      <c r="M104" s="8" t="str">
        <f t="shared" si="6"/>
        <v/>
      </c>
      <c r="N104" s="8">
        <f>[8]PCPI_Post!E74</f>
        <v>0.19800000000000001</v>
      </c>
      <c r="O104" s="8"/>
    </row>
    <row r="105" spans="2:15">
      <c r="B105" s="8">
        <f>[8]PCPI_Pre!A75</f>
        <v>0</v>
      </c>
      <c r="C105" s="8" t="str">
        <f>FIXED([8]PCPI_Pre!B75,3)</f>
        <v>0.000</v>
      </c>
      <c r="D105" s="8" t="str">
        <f>FIXED([8]PCPI_Pre!C75,3)</f>
        <v>0.000</v>
      </c>
      <c r="E105" s="8" t="str">
        <f t="shared" si="7"/>
        <v>***</v>
      </c>
      <c r="F105" s="8">
        <f>[8]PCPI_Pre!E75</f>
        <v>0</v>
      </c>
      <c r="G105" s="8"/>
      <c r="H105" s="8"/>
      <c r="I105" s="8"/>
      <c r="J105" s="8">
        <f>[8]PCPI_Post!A75</f>
        <v>0</v>
      </c>
      <c r="K105" s="8" t="str">
        <f>FIXED([8]PCPI_Post!B75,3)</f>
        <v>0.000</v>
      </c>
      <c r="L105" s="8" t="str">
        <f>FIXED([8]PCPI_Post!C75,3)</f>
        <v>0.000</v>
      </c>
      <c r="M105" s="8" t="str">
        <f t="shared" si="6"/>
        <v>***</v>
      </c>
      <c r="N105" s="8">
        <f>[8]PCPI_Post!E75</f>
        <v>0</v>
      </c>
      <c r="O105" s="8"/>
    </row>
    <row r="106" spans="2:15">
      <c r="B106" s="8">
        <f>[8]PCPI_Pre!A76</f>
        <v>0</v>
      </c>
      <c r="C106" s="8" t="str">
        <f>FIXED([8]PCPI_Pre!B76,3)</f>
        <v>0.000</v>
      </c>
      <c r="D106" s="8" t="str">
        <f>FIXED([8]PCPI_Pre!C76,3)</f>
        <v>0.000</v>
      </c>
      <c r="E106" s="8" t="str">
        <f t="shared" si="7"/>
        <v>***</v>
      </c>
      <c r="F106" s="8">
        <f>[8]PCPI_Pre!E76</f>
        <v>0</v>
      </c>
      <c r="G106" s="8"/>
      <c r="H106" s="8"/>
      <c r="I106" s="8"/>
      <c r="J106" s="8">
        <f>[8]PCPI_Post!A76</f>
        <v>0</v>
      </c>
      <c r="K106" s="8" t="str">
        <f>FIXED([8]PCPI_Post!B76,3)</f>
        <v>0.000</v>
      </c>
      <c r="L106" s="8" t="str">
        <f>FIXED([8]PCPI_Post!C76,3)</f>
        <v>0.000</v>
      </c>
      <c r="M106" s="8" t="str">
        <f t="shared" si="6"/>
        <v>***</v>
      </c>
      <c r="N106" s="8">
        <f>[8]PCPI_Post!E76</f>
        <v>0</v>
      </c>
      <c r="O106" s="8"/>
    </row>
    <row r="107" spans="2:1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2:1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2:1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2:1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2:15">
      <c r="B111" s="7" t="str">
        <f>[8]PCPI_Pre!A81</f>
        <v xml:space="preserve"> REPLACE W_SLACK WITH W_Slack_OECD - CPI - PRE-CRISIS</v>
      </c>
      <c r="C111" s="8"/>
      <c r="D111" s="8"/>
      <c r="E111" s="8"/>
      <c r="F111" s="8"/>
      <c r="G111" s="8"/>
      <c r="H111" s="8"/>
      <c r="I111" s="8"/>
      <c r="J111" s="7" t="str">
        <f>[8]PCPI_Post!A81</f>
        <v xml:space="preserve"> REPLACE W_SLACK WITH W_Slack_OECD - CPI - POST-CRISIS</v>
      </c>
      <c r="K111" s="8"/>
      <c r="L111" s="8"/>
      <c r="M111" s="8"/>
      <c r="N111" s="8"/>
      <c r="O111" s="8"/>
    </row>
    <row r="112" spans="2:15">
      <c r="B112" s="8" t="str">
        <f>[8]PCPI_Pre!A82</f>
        <v>R2_w</v>
      </c>
      <c r="C112" s="8">
        <f>[8]PCPI_Pre!B82</f>
        <v>0</v>
      </c>
      <c r="D112" s="8">
        <f>[8]PCPI_Pre!C82</f>
        <v>0</v>
      </c>
      <c r="E112" s="8">
        <f>[8]PCPI_Pre!D82</f>
        <v>0</v>
      </c>
      <c r="F112" s="8"/>
      <c r="G112" s="8"/>
      <c r="H112" s="8"/>
      <c r="I112" s="8"/>
      <c r="J112" s="8" t="str">
        <f>[8]PCPI_Post!A82</f>
        <v>R2_w</v>
      </c>
      <c r="K112" s="8">
        <f>[8]PCPI_Post!B82</f>
        <v>0</v>
      </c>
      <c r="L112" s="8">
        <f>[8]PCPI_Post!C82</f>
        <v>0</v>
      </c>
      <c r="M112" s="8">
        <f>[8]PCPI_Post!D82</f>
        <v>0</v>
      </c>
      <c r="N112" s="8"/>
      <c r="O112" s="8"/>
    </row>
    <row r="113" spans="2:15">
      <c r="B113" s="8" t="str">
        <f>FIXED([8]PCPI_Pre!A83,3)</f>
        <v>0.411</v>
      </c>
      <c r="C113" s="8">
        <f>[8]PCPI_Pre!B83</f>
        <v>1404</v>
      </c>
      <c r="D113" s="8" t="str">
        <f>FIXED([8]PCPI_Pre!C83,1)</f>
        <v>32.0</v>
      </c>
      <c r="E113" s="8">
        <f>([8]PCPI_Pre!D83)</f>
        <v>5.9532441497605523E-11</v>
      </c>
      <c r="F113" s="8" t="str">
        <f>IF(E113&lt;0.01,"***",IF(E113&lt;0.05,"**", IF(E113&lt;0.1,"*","")))</f>
        <v>***</v>
      </c>
      <c r="G113" s="8"/>
      <c r="H113" s="8"/>
      <c r="I113" s="8"/>
      <c r="J113" s="8" t="str">
        <f>FIXED([8]PCPI_Post!A83,3)</f>
        <v>0.405</v>
      </c>
      <c r="K113" s="8">
        <f>[8]PCPI_Post!B83</f>
        <v>1231</v>
      </c>
      <c r="L113" s="8" t="str">
        <f>FIXED([8]PCPI_Post!C83,1)</f>
        <v>68.7</v>
      </c>
      <c r="M113" s="8">
        <f>([8]PCPI_Post!D83)</f>
        <v>1.6425484078600027E-15</v>
      </c>
      <c r="N113" s="8" t="str">
        <f>IF(M113&lt;0.01,"***",IF(M113&lt;0.05,"**", IF(M113&lt;0.1,"*","")))</f>
        <v>***</v>
      </c>
      <c r="O113" s="8"/>
    </row>
    <row r="114" spans="2:15">
      <c r="B114" s="8"/>
      <c r="C114" s="8"/>
      <c r="D114" s="8" t="str">
        <f>[8]PCPI_Pre!C84</f>
        <v>Robust</v>
      </c>
      <c r="E114" s="8"/>
      <c r="F114" s="8"/>
      <c r="G114" s="8"/>
      <c r="H114" s="8"/>
      <c r="I114" s="8"/>
      <c r="J114" s="8"/>
      <c r="K114" s="8"/>
      <c r="L114" s="8" t="str">
        <f>[8]PCPI_Post!C84</f>
        <v>Robust</v>
      </c>
      <c r="M114" s="8"/>
      <c r="N114" s="8"/>
      <c r="O114" s="8"/>
    </row>
    <row r="115" spans="2:15">
      <c r="B115" s="8" t="str">
        <f>[8]PCPI_Pre!A85</f>
        <v>PCPI_qA</v>
      </c>
      <c r="C115" s="8" t="str">
        <f>[8]PCPI_Pre!B85</f>
        <v>Coef.</v>
      </c>
      <c r="D115" s="8" t="str">
        <f>[8]PCPI_Pre!C85</f>
        <v>Std. Err.</v>
      </c>
      <c r="E115" s="8" t="str">
        <f>[8]PCPI_Pre!D85</f>
        <v>t</v>
      </c>
      <c r="F115" s="8" t="str">
        <f>[8]PCPI_Pre!E85</f>
        <v>P&gt;|t|</v>
      </c>
      <c r="G115" s="8"/>
      <c r="H115" s="8"/>
      <c r="I115" s="8"/>
      <c r="J115" s="8" t="str">
        <f>[8]PCPI_Post!A85</f>
        <v>PCPI_qA</v>
      </c>
      <c r="K115" s="8" t="str">
        <f>[8]PCPI_Post!B85</f>
        <v>Coef.</v>
      </c>
      <c r="L115" s="8" t="str">
        <f>[8]PCPI_Post!C85</f>
        <v>Std. Err.</v>
      </c>
      <c r="M115" s="8" t="str">
        <f>[8]PCPI_Post!D85</f>
        <v>t</v>
      </c>
      <c r="N115" s="8" t="str">
        <f>[8]PCPI_Post!E85</f>
        <v>P&gt;|t|</v>
      </c>
      <c r="O115" s="8"/>
    </row>
    <row r="116" spans="2:15">
      <c r="B116" s="8" t="str">
        <f>[8]PCPI_Pre!A86</f>
        <v>InfExp</v>
      </c>
      <c r="C116" s="8" t="str">
        <f>FIXED([8]PCPI_Pre!B86,3)</f>
        <v>0.708</v>
      </c>
      <c r="D116" s="8" t="str">
        <f>FIXED([8]PCPI_Pre!C86,3)</f>
        <v>0.158</v>
      </c>
      <c r="E116" s="8" t="str">
        <f>IF(F116&lt;0.01,"***",IF(F116&lt;0.05,"**", IF(F116&lt;0.1,"*","")))</f>
        <v>***</v>
      </c>
      <c r="F116" s="8">
        <f>[8]PCPI_Pre!E86</f>
        <v>0</v>
      </c>
      <c r="G116" s="8"/>
      <c r="H116" s="8"/>
      <c r="I116" s="8"/>
      <c r="J116" s="8" t="str">
        <f>[8]PCPI_Post!A86</f>
        <v>InfExp</v>
      </c>
      <c r="K116" s="8" t="str">
        <f>FIXED([8]PCPI_Post!B86,3)</f>
        <v>0.382</v>
      </c>
      <c r="L116" s="8" t="str">
        <f>FIXED([8]PCPI_Post!C86,3)</f>
        <v>0.289</v>
      </c>
      <c r="M116" s="8" t="str">
        <f t="shared" ref="M116:M126" si="8">IF(N116&lt;0.01,"***",IF(N116&lt;0.05,"**", IF(N116&lt;0.1,"*","")))</f>
        <v/>
      </c>
      <c r="N116" s="8">
        <f>[8]PCPI_Post!E86</f>
        <v>0.19600000000000001</v>
      </c>
      <c r="O116" s="8"/>
    </row>
    <row r="117" spans="2:15">
      <c r="B117" s="8" t="str">
        <f>[8]PCPI_Pre!A87</f>
        <v>PCPI_4lag</v>
      </c>
      <c r="C117" s="8" t="str">
        <f>FIXED([8]PCPI_Pre!B87,3)</f>
        <v>0.595</v>
      </c>
      <c r="D117" s="8" t="str">
        <f>FIXED([8]PCPI_Pre!C87,3)</f>
        <v>0.066</v>
      </c>
      <c r="E117" s="8" t="str">
        <f t="shared" ref="E117:E126" si="9">IF(F117&lt;0.01,"***",IF(F117&lt;0.05,"**", IF(F117&lt;0.1,"*","")))</f>
        <v>***</v>
      </c>
      <c r="F117" s="8">
        <f>[8]PCPI_Pre!E87</f>
        <v>0</v>
      </c>
      <c r="G117" s="8"/>
      <c r="H117" s="8"/>
      <c r="I117" s="8"/>
      <c r="J117" s="8" t="str">
        <f>[8]PCPI_Post!A87</f>
        <v>PCPI_4lag</v>
      </c>
      <c r="K117" s="8" t="str">
        <f>FIXED([8]PCPI_Post!B87,3)</f>
        <v>0.518</v>
      </c>
      <c r="L117" s="8" t="str">
        <f>FIXED([8]PCPI_Post!C87,3)</f>
        <v>0.034</v>
      </c>
      <c r="M117" s="8" t="str">
        <f t="shared" si="8"/>
        <v>***</v>
      </c>
      <c r="N117" s="8">
        <f>[8]PCPI_Post!E87</f>
        <v>0</v>
      </c>
      <c r="O117" s="8"/>
    </row>
    <row r="118" spans="2:15">
      <c r="B118" s="8" t="str">
        <f>[8]PCPI_Pre!A88</f>
        <v>slack_1</v>
      </c>
      <c r="C118" s="8" t="str">
        <f>FIXED([8]PCPI_Pre!B88,3)</f>
        <v>-0.198</v>
      </c>
      <c r="D118" s="8" t="str">
        <f>FIXED([8]PCPI_Pre!C88,3)</f>
        <v>0.059</v>
      </c>
      <c r="E118" s="8" t="str">
        <f t="shared" si="9"/>
        <v>***</v>
      </c>
      <c r="F118" s="8">
        <f>[8]PCPI_Pre!E88</f>
        <v>2E-3</v>
      </c>
      <c r="G118" s="8"/>
      <c r="H118" s="8"/>
      <c r="I118" s="8"/>
      <c r="J118" s="8" t="str">
        <f>[8]PCPI_Post!A88</f>
        <v>slack_1</v>
      </c>
      <c r="K118" s="8" t="str">
        <f>FIXED([8]PCPI_Post!B88,3)</f>
        <v>-0.103</v>
      </c>
      <c r="L118" s="8" t="str">
        <f>FIXED([8]PCPI_Post!C88,3)</f>
        <v>0.042</v>
      </c>
      <c r="M118" s="8" t="str">
        <f t="shared" si="8"/>
        <v>**</v>
      </c>
      <c r="N118" s="8">
        <f>[8]PCPI_Post!E88</f>
        <v>0.02</v>
      </c>
      <c r="O118" s="8"/>
    </row>
    <row r="119" spans="2:15">
      <c r="B119" s="8" t="str">
        <f>[8]PCPI_Pre!A89</f>
        <v>RER_qo8q</v>
      </c>
      <c r="C119" s="8" t="str">
        <f>FIXED([8]PCPI_Pre!B89,3)</f>
        <v>-0.029</v>
      </c>
      <c r="D119" s="8" t="str">
        <f>FIXED([8]PCPI_Pre!C89,3)</f>
        <v>0.010</v>
      </c>
      <c r="E119" s="8" t="str">
        <f t="shared" si="9"/>
        <v>***</v>
      </c>
      <c r="F119" s="8">
        <f>[8]PCPI_Pre!E89</f>
        <v>8.9999999999999993E-3</v>
      </c>
      <c r="G119" s="8"/>
      <c r="H119" s="8"/>
      <c r="I119" s="8"/>
      <c r="J119" s="8" t="str">
        <f>[8]PCPI_Post!A89</f>
        <v>RER_qo8q</v>
      </c>
      <c r="K119" s="8" t="str">
        <f>FIXED([8]PCPI_Post!B89,3)</f>
        <v>-0.037</v>
      </c>
      <c r="L119" s="8" t="str">
        <f>FIXED([8]PCPI_Post!C89,3)</f>
        <v>0.013</v>
      </c>
      <c r="M119" s="8" t="str">
        <f t="shared" si="8"/>
        <v>***</v>
      </c>
      <c r="N119" s="8">
        <f>[8]PCPI_Post!E89</f>
        <v>8.9999999999999993E-3</v>
      </c>
      <c r="O119" s="8"/>
    </row>
    <row r="120" spans="2:15">
      <c r="B120" s="8" t="str">
        <f>[8]PCPI_Pre!A90</f>
        <v>W_Slack_OECD</v>
      </c>
      <c r="C120" s="8" t="str">
        <f>FIXED([8]PCPI_Pre!B90,3)</f>
        <v>-0.272</v>
      </c>
      <c r="D120" s="8" t="str">
        <f>FIXED([8]PCPI_Pre!C90,3)</f>
        <v>0.059</v>
      </c>
      <c r="E120" s="8" t="str">
        <f t="shared" si="9"/>
        <v>***</v>
      </c>
      <c r="F120" s="8">
        <f>[8]PCPI_Pre!E90</f>
        <v>0</v>
      </c>
      <c r="G120" s="8"/>
      <c r="H120" s="8"/>
      <c r="I120" s="8"/>
      <c r="J120" s="8" t="str">
        <f>[8]PCPI_Post!A90</f>
        <v>W_Slack_OECD</v>
      </c>
      <c r="K120" s="8" t="str">
        <f>FIXED([8]PCPI_Post!B90,3)</f>
        <v>-0.203</v>
      </c>
      <c r="L120" s="8" t="str">
        <f>FIXED([8]PCPI_Post!C90,3)</f>
        <v>0.047</v>
      </c>
      <c r="M120" s="8" t="str">
        <f t="shared" si="8"/>
        <v>***</v>
      </c>
      <c r="N120" s="8">
        <f>[8]PCPI_Post!E90</f>
        <v>0</v>
      </c>
      <c r="O120" s="8"/>
    </row>
    <row r="121" spans="2:15">
      <c r="B121" s="8" t="str">
        <f>[8]PCPI_Pre!A91</f>
        <v>WOil_relPCPI</v>
      </c>
      <c r="C121" s="8" t="str">
        <f>FIXED([8]PCPI_Pre!B91,3)</f>
        <v>0.030</v>
      </c>
      <c r="D121" s="8" t="str">
        <f>FIXED([8]PCPI_Pre!C91,3)</f>
        <v>0.004</v>
      </c>
      <c r="E121" s="8" t="str">
        <f t="shared" si="9"/>
        <v>***</v>
      </c>
      <c r="F121" s="8">
        <f>[8]PCPI_Pre!E91</f>
        <v>0</v>
      </c>
      <c r="G121" s="8"/>
      <c r="H121" s="8"/>
      <c r="I121" s="8"/>
      <c r="J121" s="8" t="str">
        <f>[8]PCPI_Post!A91</f>
        <v>WOil_relPCPI</v>
      </c>
      <c r="K121" s="8" t="str">
        <f>FIXED([8]PCPI_Post!B91,3)</f>
        <v>0.027</v>
      </c>
      <c r="L121" s="8" t="str">
        <f>FIXED([8]PCPI_Post!C91,3)</f>
        <v>0.003</v>
      </c>
      <c r="M121" s="8" t="str">
        <f t="shared" si="8"/>
        <v>***</v>
      </c>
      <c r="N121" s="8">
        <f>[8]PCPI_Post!E91</f>
        <v>0</v>
      </c>
      <c r="O121" s="8"/>
    </row>
    <row r="122" spans="2:15">
      <c r="B122" s="8" t="str">
        <f>[8]PCPI_Pre!A92</f>
        <v>WComXEn_relPCPI~g</v>
      </c>
      <c r="C122" s="8" t="str">
        <f>FIXED([8]PCPI_Pre!B92,3)</f>
        <v>0.006</v>
      </c>
      <c r="D122" s="8" t="str">
        <f>FIXED([8]PCPI_Pre!C92,3)</f>
        <v>0.013</v>
      </c>
      <c r="E122" s="8" t="str">
        <f t="shared" si="9"/>
        <v/>
      </c>
      <c r="F122" s="8">
        <f>[8]PCPI_Pre!E92</f>
        <v>0.68</v>
      </c>
      <c r="G122" s="8"/>
      <c r="H122" s="8"/>
      <c r="I122" s="8"/>
      <c r="J122" s="8" t="str">
        <f>[8]PCPI_Post!A92</f>
        <v>WComXEn_relPCPI~g</v>
      </c>
      <c r="K122" s="8" t="str">
        <f>FIXED([8]PCPI_Post!B92,3)</f>
        <v>0.039</v>
      </c>
      <c r="L122" s="8" t="str">
        <f>FIXED([8]PCPI_Post!C92,3)</f>
        <v>0.009</v>
      </c>
      <c r="M122" s="8" t="str">
        <f t="shared" si="8"/>
        <v>***</v>
      </c>
      <c r="N122" s="8">
        <f>[8]PCPI_Post!E92</f>
        <v>0</v>
      </c>
      <c r="O122" s="8"/>
    </row>
    <row r="123" spans="2:15">
      <c r="B123" s="8" t="str">
        <f>[8]PCPI_Pre!A93</f>
        <v>GVC_PC_lag</v>
      </c>
      <c r="C123" s="8" t="str">
        <f>FIXED([8]PCPI_Pre!B93,3)</f>
        <v>-0.229</v>
      </c>
      <c r="D123" s="8" t="str">
        <f>FIXED([8]PCPI_Pre!C93,3)</f>
        <v>0.064</v>
      </c>
      <c r="E123" s="8" t="str">
        <f t="shared" si="9"/>
        <v>***</v>
      </c>
      <c r="F123" s="8">
        <f>[8]PCPI_Pre!E93</f>
        <v>1E-3</v>
      </c>
      <c r="G123" s="8"/>
      <c r="H123" s="8"/>
      <c r="I123" s="8"/>
      <c r="J123" s="8" t="str">
        <f>[8]PCPI_Post!A93</f>
        <v>GVC_PC_lag</v>
      </c>
      <c r="K123" s="8" t="str">
        <f>FIXED([8]PCPI_Post!B93,3)</f>
        <v>-0.247</v>
      </c>
      <c r="L123" s="8" t="str">
        <f>FIXED([8]PCPI_Post!C93,3)</f>
        <v>0.069</v>
      </c>
      <c r="M123" s="8" t="str">
        <f t="shared" si="8"/>
        <v>***</v>
      </c>
      <c r="N123" s="8">
        <f>[8]PCPI_Post!E93</f>
        <v>1E-3</v>
      </c>
      <c r="O123" s="8"/>
    </row>
    <row r="124" spans="2:15">
      <c r="B124" s="8" t="str">
        <f>[8]PCPI_Pre!A94</f>
        <v>_cons</v>
      </c>
      <c r="C124" s="8" t="str">
        <f>FIXED([8]PCPI_Pre!B94,3)</f>
        <v>-0.842</v>
      </c>
      <c r="D124" s="8" t="str">
        <f>FIXED([8]PCPI_Pre!C94,3)</f>
        <v>0.319</v>
      </c>
      <c r="E124" s="8" t="str">
        <f t="shared" si="9"/>
        <v>**</v>
      </c>
      <c r="F124" s="8">
        <f>[8]PCPI_Pre!E94</f>
        <v>1.2999999999999999E-2</v>
      </c>
      <c r="G124" s="8"/>
      <c r="H124" s="8"/>
      <c r="I124" s="8"/>
      <c r="J124" s="8" t="str">
        <f>[8]PCPI_Post!A94</f>
        <v>_cons</v>
      </c>
      <c r="K124" s="8" t="str">
        <f>FIXED([8]PCPI_Post!B94,3)</f>
        <v>0.769</v>
      </c>
      <c r="L124" s="8" t="str">
        <f>FIXED([8]PCPI_Post!C94,3)</f>
        <v>0.632</v>
      </c>
      <c r="M124" s="8" t="str">
        <f t="shared" si="8"/>
        <v/>
      </c>
      <c r="N124" s="8">
        <f>[8]PCPI_Post!E94</f>
        <v>0.23300000000000001</v>
      </c>
      <c r="O124" s="8"/>
    </row>
    <row r="125" spans="2:15">
      <c r="B125" s="8">
        <f>[8]PCPI_Pre!A95</f>
        <v>0</v>
      </c>
      <c r="C125" s="8" t="str">
        <f>FIXED([8]PCPI_Pre!B95,3)</f>
        <v>0.000</v>
      </c>
      <c r="D125" s="8" t="str">
        <f>FIXED([8]PCPI_Pre!C95,3)</f>
        <v>0.000</v>
      </c>
      <c r="E125" s="8" t="str">
        <f t="shared" si="9"/>
        <v>***</v>
      </c>
      <c r="F125" s="8">
        <f>[8]PCPI_Pre!E95</f>
        <v>0</v>
      </c>
      <c r="G125" s="8"/>
      <c r="H125" s="8"/>
      <c r="I125" s="8"/>
      <c r="J125" s="8">
        <f>[8]PCPI_Post!A95</f>
        <v>0</v>
      </c>
      <c r="K125" s="8" t="str">
        <f>FIXED([8]PCPI_Post!B95,3)</f>
        <v>0.000</v>
      </c>
      <c r="L125" s="8" t="str">
        <f>FIXED([8]PCPI_Post!C95,3)</f>
        <v>0.000</v>
      </c>
      <c r="M125" s="8" t="str">
        <f t="shared" si="8"/>
        <v>***</v>
      </c>
      <c r="N125" s="8">
        <f>[8]PCPI_Post!E95</f>
        <v>0</v>
      </c>
      <c r="O125" s="8"/>
    </row>
    <row r="126" spans="2:15">
      <c r="B126" s="8">
        <f>[8]PCPI_Pre!A96</f>
        <v>0</v>
      </c>
      <c r="C126" s="8" t="str">
        <f>FIXED([8]PCPI_Pre!B96,3)</f>
        <v>0.000</v>
      </c>
      <c r="D126" s="8" t="str">
        <f>FIXED([8]PCPI_Pre!C96,3)</f>
        <v>0.000</v>
      </c>
      <c r="E126" s="8" t="str">
        <f t="shared" si="9"/>
        <v>***</v>
      </c>
      <c r="F126" s="8">
        <f>[8]PCPI_Pre!E96</f>
        <v>0</v>
      </c>
      <c r="G126" s="8"/>
      <c r="H126" s="8"/>
      <c r="I126" s="8"/>
      <c r="J126" s="8">
        <f>[8]PCPI_Post!A96</f>
        <v>0</v>
      </c>
      <c r="K126" s="8" t="str">
        <f>FIXED([8]PCPI_Post!B96,3)</f>
        <v>0.000</v>
      </c>
      <c r="L126" s="8" t="str">
        <f>FIXED([8]PCPI_Post!C96,3)</f>
        <v>0.000</v>
      </c>
      <c r="M126" s="8" t="str">
        <f t="shared" si="8"/>
        <v>***</v>
      </c>
      <c r="N126" s="8">
        <f>[8]PCPI_Post!E96</f>
        <v>0</v>
      </c>
      <c r="O126" s="8"/>
    </row>
    <row r="127" spans="2: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2: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2:15">
      <c r="B131" s="7" t="str">
        <f>[8]PCPI_Pre!A101</f>
        <v xml:space="preserve"> REPLACE GVC_1 WITH LN_GVC_INTERTR - CPI - PRE-CRISIS</v>
      </c>
      <c r="C131" s="8"/>
      <c r="D131" s="8"/>
      <c r="E131" s="8"/>
      <c r="F131" s="8"/>
      <c r="G131" s="8"/>
      <c r="H131" s="8"/>
      <c r="I131" s="8"/>
      <c r="J131" s="7" t="str">
        <f>[8]PCPI_Post!A101</f>
        <v xml:space="preserve"> REPLACE GVC_1 WITH LN_GVC_INTERTR - CPI - POST-CRISIS</v>
      </c>
      <c r="K131" s="8"/>
      <c r="L131" s="8"/>
      <c r="M131" s="8"/>
      <c r="N131" s="8"/>
      <c r="O131" s="8"/>
    </row>
    <row r="132" spans="2:15">
      <c r="B132" s="8" t="str">
        <f>[8]PCPI_Pre!A102</f>
        <v>R2_w</v>
      </c>
      <c r="C132" s="8">
        <f>[8]PCPI_Pre!B102</f>
        <v>0</v>
      </c>
      <c r="D132" s="8">
        <f>[8]PCPI_Pre!C102</f>
        <v>0</v>
      </c>
      <c r="E132" s="8">
        <f>[8]PCPI_Pre!D102</f>
        <v>0</v>
      </c>
      <c r="F132" s="8"/>
      <c r="G132" s="8"/>
      <c r="H132" s="8"/>
      <c r="I132" s="8"/>
      <c r="J132" s="8" t="str">
        <f>[8]PCPI_Post!A102</f>
        <v>R2_w</v>
      </c>
      <c r="K132" s="8">
        <f>[8]PCPI_Post!B102</f>
        <v>0</v>
      </c>
      <c r="L132" s="8">
        <f>[8]PCPI_Post!C102</f>
        <v>0</v>
      </c>
      <c r="M132" s="8">
        <f>[8]PCPI_Post!D102</f>
        <v>0</v>
      </c>
      <c r="N132" s="8"/>
      <c r="O132" s="8"/>
    </row>
    <row r="133" spans="2:15">
      <c r="B133" s="8" t="str">
        <f>FIXED([8]PCPI_Pre!A103,3)</f>
        <v>0.408</v>
      </c>
      <c r="C133" s="8">
        <f>[8]PCPI_Pre!B103</f>
        <v>1404</v>
      </c>
      <c r="D133" s="8" t="str">
        <f>FIXED([8]PCPI_Pre!C103,1)</f>
        <v>27.6</v>
      </c>
      <c r="E133" s="8">
        <f>([8]PCPI_Pre!D103)</f>
        <v>3.4212488195816986E-10</v>
      </c>
      <c r="F133" s="8" t="str">
        <f>IF(E133&lt;0.01,"***",IF(E133&lt;0.05,"**", IF(E133&lt;0.1,"*","")))</f>
        <v>***</v>
      </c>
      <c r="G133" s="8"/>
      <c r="H133" s="8"/>
      <c r="I133" s="8"/>
      <c r="J133" s="8" t="str">
        <f>FIXED([8]PCPI_Post!A103,3)</f>
        <v>0.410</v>
      </c>
      <c r="K133" s="8">
        <f>[8]PCPI_Post!B103</f>
        <v>1231</v>
      </c>
      <c r="L133" s="8" t="str">
        <f>FIXED([8]PCPI_Post!C103,1)</f>
        <v>69.8</v>
      </c>
      <c r="M133" s="8">
        <f>([8]PCPI_Post!D103)</f>
        <v>1.3188357220133589E-15</v>
      </c>
      <c r="N133" s="8" t="str">
        <f>IF(M133&lt;0.01,"***",IF(M133&lt;0.05,"**", IF(M133&lt;0.1,"*","")))</f>
        <v>***</v>
      </c>
      <c r="O133" s="8"/>
    </row>
    <row r="134" spans="2:15">
      <c r="B134" s="8"/>
      <c r="C134" s="8"/>
      <c r="D134" s="8" t="str">
        <f>[8]PCPI_Pre!C104</f>
        <v>Robust</v>
      </c>
      <c r="E134" s="8"/>
      <c r="F134" s="8"/>
      <c r="G134" s="8"/>
      <c r="H134" s="8"/>
      <c r="I134" s="8"/>
      <c r="J134" s="8"/>
      <c r="K134" s="8"/>
      <c r="L134" s="8" t="str">
        <f>[8]PCPI_Post!C104</f>
        <v>Robust</v>
      </c>
      <c r="M134" s="8"/>
      <c r="N134" s="8"/>
      <c r="O134" s="8"/>
    </row>
    <row r="135" spans="2:15">
      <c r="B135" s="8" t="str">
        <f>[8]PCPI_Pre!A105</f>
        <v>PCPI_qA</v>
      </c>
      <c r="C135" s="8" t="str">
        <f>[8]PCPI_Pre!B105</f>
        <v>Coef.</v>
      </c>
      <c r="D135" s="8" t="str">
        <f>[8]PCPI_Pre!C105</f>
        <v>Std. Err.</v>
      </c>
      <c r="E135" s="8" t="str">
        <f>[8]PCPI_Pre!D105</f>
        <v>t</v>
      </c>
      <c r="F135" s="8" t="str">
        <f>[8]PCPI_Pre!E105</f>
        <v>P&gt;|t|</v>
      </c>
      <c r="G135" s="8"/>
      <c r="H135" s="8"/>
      <c r="I135" s="8"/>
      <c r="J135" s="8" t="str">
        <f>[8]PCPI_Post!A105</f>
        <v>PCPI_qA</v>
      </c>
      <c r="K135" s="8" t="str">
        <f>[8]PCPI_Post!B105</f>
        <v>Coef.</v>
      </c>
      <c r="L135" s="8" t="str">
        <f>[8]PCPI_Post!C105</f>
        <v>Std. Err.</v>
      </c>
      <c r="M135" s="8" t="str">
        <f>[8]PCPI_Post!D105</f>
        <v>t</v>
      </c>
      <c r="N135" s="8" t="str">
        <f>[8]PCPI_Post!E105</f>
        <v>P&gt;|t|</v>
      </c>
      <c r="O135" s="8"/>
    </row>
    <row r="136" spans="2:15">
      <c r="B136" s="8" t="str">
        <f>[8]PCPI_Pre!A106</f>
        <v>InfExp</v>
      </c>
      <c r="C136" s="8" t="str">
        <f>FIXED([8]PCPI_Pre!B106,3)</f>
        <v>0.753</v>
      </c>
      <c r="D136" s="8" t="str">
        <f>FIXED([8]PCPI_Pre!C106,3)</f>
        <v>0.161</v>
      </c>
      <c r="E136" s="8" t="str">
        <f>IF(F136&lt;0.01,"***",IF(F136&lt;0.05,"**", IF(F136&lt;0.1,"*","")))</f>
        <v>***</v>
      </c>
      <c r="F136" s="8">
        <f>[8]PCPI_Pre!E106</f>
        <v>0</v>
      </c>
      <c r="G136" s="8"/>
      <c r="H136" s="8"/>
      <c r="I136" s="8"/>
      <c r="J136" s="8" t="str">
        <f>[8]PCPI_Post!A106</f>
        <v>InfExp</v>
      </c>
      <c r="K136" s="8" t="str">
        <f>FIXED([8]PCPI_Post!B106,3)</f>
        <v>0.403</v>
      </c>
      <c r="L136" s="8" t="str">
        <f>FIXED([8]PCPI_Post!C106,3)</f>
        <v>0.298</v>
      </c>
      <c r="M136" s="8" t="str">
        <f t="shared" ref="M136:M146" si="10">IF(N136&lt;0.01,"***",IF(N136&lt;0.05,"**", IF(N136&lt;0.1,"*","")))</f>
        <v/>
      </c>
      <c r="N136" s="8">
        <f>[8]PCPI_Post!E106</f>
        <v>0.187</v>
      </c>
      <c r="O136" s="8"/>
    </row>
    <row r="137" spans="2:15">
      <c r="B137" s="8" t="str">
        <f>[8]PCPI_Pre!A107</f>
        <v>PCPI_4lag</v>
      </c>
      <c r="C137" s="8" t="str">
        <f>FIXED([8]PCPI_Pre!B107,3)</f>
        <v>0.590</v>
      </c>
      <c r="D137" s="8" t="str">
        <f>FIXED([8]PCPI_Pre!C107,3)</f>
        <v>0.070</v>
      </c>
      <c r="E137" s="8" t="str">
        <f t="shared" ref="E137:E146" si="11">IF(F137&lt;0.01,"***",IF(F137&lt;0.05,"**", IF(F137&lt;0.1,"*","")))</f>
        <v>***</v>
      </c>
      <c r="F137" s="8">
        <f>[8]PCPI_Pre!E107</f>
        <v>0</v>
      </c>
      <c r="G137" s="8"/>
      <c r="H137" s="8"/>
      <c r="I137" s="8"/>
      <c r="J137" s="8" t="str">
        <f>[8]PCPI_Post!A107</f>
        <v>PCPI_4lag</v>
      </c>
      <c r="K137" s="8" t="str">
        <f>FIXED([8]PCPI_Post!B107,3)</f>
        <v>0.521</v>
      </c>
      <c r="L137" s="8" t="str">
        <f>FIXED([8]PCPI_Post!C107,3)</f>
        <v>0.036</v>
      </c>
      <c r="M137" s="8" t="str">
        <f t="shared" si="10"/>
        <v>***</v>
      </c>
      <c r="N137" s="8">
        <f>[8]PCPI_Post!E107</f>
        <v>0</v>
      </c>
      <c r="O137" s="8"/>
    </row>
    <row r="138" spans="2:15">
      <c r="B138" s="8" t="str">
        <f>[8]PCPI_Pre!A108</f>
        <v>slack_1</v>
      </c>
      <c r="C138" s="8" t="str">
        <f>FIXED([8]PCPI_Pre!B108,3)</f>
        <v>-0.190</v>
      </c>
      <c r="D138" s="8" t="str">
        <f>FIXED([8]PCPI_Pre!C108,3)</f>
        <v>0.060</v>
      </c>
      <c r="E138" s="8" t="str">
        <f t="shared" si="11"/>
        <v>***</v>
      </c>
      <c r="F138" s="8">
        <f>[8]PCPI_Pre!E108</f>
        <v>4.0000000000000001E-3</v>
      </c>
      <c r="G138" s="8"/>
      <c r="H138" s="8"/>
      <c r="I138" s="8"/>
      <c r="J138" s="8" t="str">
        <f>[8]PCPI_Post!A108</f>
        <v>slack_1</v>
      </c>
      <c r="K138" s="8" t="str">
        <f>FIXED([8]PCPI_Post!B108,3)</f>
        <v>-0.115</v>
      </c>
      <c r="L138" s="8" t="str">
        <f>FIXED([8]PCPI_Post!C108,3)</f>
        <v>0.039</v>
      </c>
      <c r="M138" s="8" t="str">
        <f t="shared" si="10"/>
        <v>***</v>
      </c>
      <c r="N138" s="8">
        <f>[8]PCPI_Post!E108</f>
        <v>6.0000000000000001E-3</v>
      </c>
      <c r="O138" s="8"/>
    </row>
    <row r="139" spans="2:15">
      <c r="B139" s="8" t="str">
        <f>[8]PCPI_Pre!A109</f>
        <v>RER_qo8q</v>
      </c>
      <c r="C139" s="8" t="str">
        <f>FIXED([8]PCPI_Pre!B109,3)</f>
        <v>-0.030</v>
      </c>
      <c r="D139" s="8" t="str">
        <f>FIXED([8]PCPI_Pre!C109,3)</f>
        <v>0.010</v>
      </c>
      <c r="E139" s="8" t="str">
        <f t="shared" si="11"/>
        <v>***</v>
      </c>
      <c r="F139" s="8">
        <f>[8]PCPI_Pre!E109</f>
        <v>7.0000000000000001E-3</v>
      </c>
      <c r="G139" s="8"/>
      <c r="H139" s="8"/>
      <c r="I139" s="8"/>
      <c r="J139" s="8" t="str">
        <f>[8]PCPI_Post!A109</f>
        <v>RER_qo8q</v>
      </c>
      <c r="K139" s="8" t="str">
        <f>FIXED([8]PCPI_Post!B109,3)</f>
        <v>-0.039</v>
      </c>
      <c r="L139" s="8" t="str">
        <f>FIXED([8]PCPI_Post!C109,3)</f>
        <v>0.014</v>
      </c>
      <c r="M139" s="8" t="str">
        <f t="shared" si="10"/>
        <v>***</v>
      </c>
      <c r="N139" s="8">
        <f>[8]PCPI_Post!E109</f>
        <v>7.0000000000000001E-3</v>
      </c>
      <c r="O139" s="8"/>
    </row>
    <row r="140" spans="2:15">
      <c r="B140" s="8" t="str">
        <f>[8]PCPI_Pre!A110</f>
        <v>W_Slack</v>
      </c>
      <c r="C140" s="8" t="str">
        <f>FIXED([8]PCPI_Pre!B110,3)</f>
        <v>-0.294</v>
      </c>
      <c r="D140" s="8" t="str">
        <f>FIXED([8]PCPI_Pre!C110,3)</f>
        <v>0.078</v>
      </c>
      <c r="E140" s="8" t="str">
        <f t="shared" si="11"/>
        <v>***</v>
      </c>
      <c r="F140" s="8">
        <f>[8]PCPI_Pre!E110</f>
        <v>1E-3</v>
      </c>
      <c r="G140" s="8"/>
      <c r="H140" s="8"/>
      <c r="I140" s="8"/>
      <c r="J140" s="8" t="str">
        <f>[8]PCPI_Post!A110</f>
        <v>W_Slack</v>
      </c>
      <c r="K140" s="8" t="str">
        <f>FIXED([8]PCPI_Post!B110,3)</f>
        <v>-0.242</v>
      </c>
      <c r="L140" s="8" t="str">
        <f>FIXED([8]PCPI_Post!C110,3)</f>
        <v>0.062</v>
      </c>
      <c r="M140" s="8" t="str">
        <f t="shared" si="10"/>
        <v>***</v>
      </c>
      <c r="N140" s="8">
        <f>[8]PCPI_Post!E110</f>
        <v>1E-3</v>
      </c>
      <c r="O140" s="8"/>
    </row>
    <row r="141" spans="2:15">
      <c r="B141" s="8" t="str">
        <f>[8]PCPI_Pre!A111</f>
        <v>WOil_relPCPI</v>
      </c>
      <c r="C141" s="8" t="str">
        <f>FIXED([8]PCPI_Pre!B111,3)</f>
        <v>0.031</v>
      </c>
      <c r="D141" s="8" t="str">
        <f>FIXED([8]PCPI_Pre!C111,3)</f>
        <v>0.004</v>
      </c>
      <c r="E141" s="8" t="str">
        <f t="shared" si="11"/>
        <v>***</v>
      </c>
      <c r="F141" s="8">
        <f>[8]PCPI_Pre!E111</f>
        <v>0</v>
      </c>
      <c r="G141" s="8"/>
      <c r="H141" s="8"/>
      <c r="I141" s="8"/>
      <c r="J141" s="8" t="str">
        <f>[8]PCPI_Post!A111</f>
        <v>WOil_relPCPI</v>
      </c>
      <c r="K141" s="8" t="str">
        <f>FIXED([8]PCPI_Post!B111,3)</f>
        <v>0.029</v>
      </c>
      <c r="L141" s="8" t="str">
        <f>FIXED([8]PCPI_Post!C111,3)</f>
        <v>0.003</v>
      </c>
      <c r="M141" s="8" t="str">
        <f t="shared" si="10"/>
        <v>***</v>
      </c>
      <c r="N141" s="8">
        <f>[8]PCPI_Post!E111</f>
        <v>0</v>
      </c>
      <c r="O141" s="8"/>
    </row>
    <row r="142" spans="2:15">
      <c r="B142" s="8" t="str">
        <f>[8]PCPI_Pre!A112</f>
        <v>WComXEn_relPCPI~g</v>
      </c>
      <c r="C142" s="8" t="str">
        <f>FIXED([8]PCPI_Pre!B112,3)</f>
        <v>0.004</v>
      </c>
      <c r="D142" s="8" t="str">
        <f>FIXED([8]PCPI_Pre!C112,3)</f>
        <v>0.014</v>
      </c>
      <c r="E142" s="8" t="str">
        <f t="shared" si="11"/>
        <v/>
      </c>
      <c r="F142" s="8">
        <f>[8]PCPI_Pre!E112</f>
        <v>0.76900000000000002</v>
      </c>
      <c r="G142" s="8"/>
      <c r="H142" s="8"/>
      <c r="I142" s="8"/>
      <c r="J142" s="8" t="str">
        <f>[8]PCPI_Post!A112</f>
        <v>WComXEn_relPCPI~g</v>
      </c>
      <c r="K142" s="8" t="str">
        <f>FIXED([8]PCPI_Post!B112,3)</f>
        <v>0.053</v>
      </c>
      <c r="L142" s="8" t="str">
        <f>FIXED([8]PCPI_Post!C112,3)</f>
        <v>0.008</v>
      </c>
      <c r="M142" s="8" t="str">
        <f t="shared" si="10"/>
        <v>***</v>
      </c>
      <c r="N142" s="8">
        <f>[8]PCPI_Post!E112</f>
        <v>0</v>
      </c>
      <c r="O142" s="8"/>
    </row>
    <row r="143" spans="2:15">
      <c r="B143" s="8" t="str">
        <f>[8]PCPI_Pre!A113</f>
        <v>GVC_InterTr_lag</v>
      </c>
      <c r="C143" s="8" t="str">
        <f>FIXED([8]PCPI_Pre!B113,3)</f>
        <v>-2.040</v>
      </c>
      <c r="D143" s="8" t="str">
        <f>FIXED([8]PCPI_Pre!C113,3)</f>
        <v>0.827</v>
      </c>
      <c r="E143" s="8" t="str">
        <f t="shared" si="11"/>
        <v>**</v>
      </c>
      <c r="F143" s="8">
        <f>[8]PCPI_Pre!E113</f>
        <v>0.02</v>
      </c>
      <c r="G143" s="8"/>
      <c r="H143" s="8"/>
      <c r="I143" s="8"/>
      <c r="J143" s="8" t="str">
        <f>[8]PCPI_Post!A113</f>
        <v>GVC_InterTr_lag</v>
      </c>
      <c r="K143" s="8" t="str">
        <f>FIXED([8]PCPI_Post!B113,3)</f>
        <v>3.443</v>
      </c>
      <c r="L143" s="8" t="str">
        <f>FIXED([8]PCPI_Post!C113,3)</f>
        <v>2.202</v>
      </c>
      <c r="M143" s="8" t="str">
        <f t="shared" si="10"/>
        <v/>
      </c>
      <c r="N143" s="8">
        <f>[8]PCPI_Post!E113</f>
        <v>0.128</v>
      </c>
      <c r="O143" s="8"/>
    </row>
    <row r="144" spans="2:15">
      <c r="B144" s="8" t="str">
        <f>[8]PCPI_Pre!A114</f>
        <v>_cons</v>
      </c>
      <c r="C144" s="8" t="str">
        <f>FIXED([8]PCPI_Pre!B114,3)</f>
        <v>3.124</v>
      </c>
      <c r="D144" s="8" t="str">
        <f>FIXED([8]PCPI_Pre!C114,3)</f>
        <v>1.539</v>
      </c>
      <c r="E144" s="8" t="str">
        <f t="shared" si="11"/>
        <v>*</v>
      </c>
      <c r="F144" s="8">
        <f>[8]PCPI_Pre!E114</f>
        <v>5.1999999999999998E-2</v>
      </c>
      <c r="G144" s="8"/>
      <c r="H144" s="8"/>
      <c r="I144" s="8"/>
      <c r="J144" s="8" t="str">
        <f>[8]PCPI_Post!A114</f>
        <v>_cons</v>
      </c>
      <c r="K144" s="8" t="str">
        <f>FIXED([8]PCPI_Post!B114,3)</f>
        <v>-6.451</v>
      </c>
      <c r="L144" s="8" t="str">
        <f>FIXED([8]PCPI_Post!C114,3)</f>
        <v>4.597</v>
      </c>
      <c r="M144" s="8" t="str">
        <f t="shared" si="10"/>
        <v/>
      </c>
      <c r="N144" s="8">
        <f>[8]PCPI_Post!E114</f>
        <v>0.17100000000000001</v>
      </c>
      <c r="O144" s="8"/>
    </row>
    <row r="145" spans="2:15">
      <c r="B145" s="8">
        <f>[8]PCPI_Pre!A115</f>
        <v>0</v>
      </c>
      <c r="C145" s="8" t="str">
        <f>FIXED([8]PCPI_Pre!B115,3)</f>
        <v>0.000</v>
      </c>
      <c r="D145" s="8" t="str">
        <f>FIXED([8]PCPI_Pre!C115,3)</f>
        <v>0.000</v>
      </c>
      <c r="E145" s="8" t="str">
        <f t="shared" si="11"/>
        <v>***</v>
      </c>
      <c r="F145" s="8">
        <f>[8]PCPI_Pre!E115</f>
        <v>0</v>
      </c>
      <c r="G145" s="8"/>
      <c r="H145" s="8"/>
      <c r="I145" s="8"/>
      <c r="J145" s="8">
        <f>[8]PCPI_Post!A115</f>
        <v>0</v>
      </c>
      <c r="K145" s="8" t="str">
        <f>FIXED([8]PCPI_Post!B115,3)</f>
        <v>0.000</v>
      </c>
      <c r="L145" s="8" t="str">
        <f>FIXED([8]PCPI_Post!C115,3)</f>
        <v>0.000</v>
      </c>
      <c r="M145" s="8" t="str">
        <f t="shared" si="10"/>
        <v>***</v>
      </c>
      <c r="N145" s="8">
        <f>[8]PCPI_Post!E115</f>
        <v>0</v>
      </c>
      <c r="O145" s="8"/>
    </row>
    <row r="146" spans="2:15">
      <c r="B146" s="8">
        <f>[8]PCPI_Pre!A116</f>
        <v>0</v>
      </c>
      <c r="C146" s="8" t="str">
        <f>FIXED([8]PCPI_Pre!B116,3)</f>
        <v>0.000</v>
      </c>
      <c r="D146" s="8" t="str">
        <f>FIXED([8]PCPI_Pre!C116,3)</f>
        <v>0.000</v>
      </c>
      <c r="E146" s="8" t="str">
        <f t="shared" si="11"/>
        <v>***</v>
      </c>
      <c r="F146" s="8">
        <f>[8]PCPI_Pre!E116</f>
        <v>0</v>
      </c>
      <c r="G146" s="8"/>
      <c r="H146" s="8"/>
      <c r="I146" s="8"/>
      <c r="J146" s="8">
        <f>[8]PCPI_Post!A116</f>
        <v>0</v>
      </c>
      <c r="K146" s="8" t="str">
        <f>FIXED([8]PCPI_Post!B116,3)</f>
        <v>0.000</v>
      </c>
      <c r="L146" s="8" t="str">
        <f>FIXED([8]PCPI_Post!C116,3)</f>
        <v>0.000</v>
      </c>
      <c r="M146" s="8" t="str">
        <f t="shared" si="10"/>
        <v>***</v>
      </c>
      <c r="N146" s="8">
        <f>[8]PCPI_Post!E116</f>
        <v>0</v>
      </c>
      <c r="O146" s="8"/>
    </row>
    <row r="147" spans="2:1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2:1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2:1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2:1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2:15">
      <c r="B151" s="7" t="str">
        <f>[8]PCPI_Pre!A121</f>
        <v>REPLACE GVC_1 WITH GR IN CHINA EXPORTS - CPI - PRE-CRISIS</v>
      </c>
      <c r="C151" s="8"/>
      <c r="D151" s="8"/>
      <c r="E151" s="8"/>
      <c r="F151" s="8"/>
      <c r="G151" s="8"/>
      <c r="H151" s="8"/>
      <c r="I151" s="8"/>
      <c r="J151" s="7" t="str">
        <f>[8]PCPI_Post!A121</f>
        <v>REPLACE GVC_1 WITH GR IN CHINA EXPORTS - CPI - POST-CRISIS</v>
      </c>
      <c r="K151" s="8"/>
      <c r="L151" s="8"/>
      <c r="M151" s="8"/>
      <c r="N151" s="8"/>
      <c r="O151" s="8"/>
    </row>
    <row r="152" spans="2:15">
      <c r="B152" s="8" t="str">
        <f>[8]PCPI_Pre!A122</f>
        <v>R2_w</v>
      </c>
      <c r="C152" s="8">
        <f>[8]PCPI_Pre!B122</f>
        <v>0</v>
      </c>
      <c r="D152" s="8">
        <f>[8]PCPI_Pre!C122</f>
        <v>0</v>
      </c>
      <c r="E152" s="8">
        <f>[8]PCPI_Pre!D122</f>
        <v>0</v>
      </c>
      <c r="F152" s="8"/>
      <c r="G152" s="8"/>
      <c r="H152" s="8"/>
      <c r="I152" s="8"/>
      <c r="J152" s="8" t="str">
        <f>[8]PCPI_Post!A122</f>
        <v>R2_w</v>
      </c>
      <c r="K152" s="8">
        <f>[8]PCPI_Post!B122</f>
        <v>0</v>
      </c>
      <c r="L152" s="8">
        <f>[8]PCPI_Post!C122</f>
        <v>0</v>
      </c>
      <c r="M152" s="8">
        <f>[8]PCPI_Post!D122</f>
        <v>0</v>
      </c>
      <c r="N152" s="8"/>
      <c r="O152" s="8"/>
    </row>
    <row r="153" spans="2:15">
      <c r="B153" s="8" t="str">
        <f>FIXED([8]PCPI_Pre!A123,3)</f>
        <v>0.406</v>
      </c>
      <c r="C153" s="8">
        <f>[8]PCPI_Pre!B123</f>
        <v>1404</v>
      </c>
      <c r="D153" s="8" t="str">
        <f>FIXED([8]PCPI_Pre!C123,1)</f>
        <v>30.0</v>
      </c>
      <c r="E153" s="8">
        <f>([8]PCPI_Pre!D123)</f>
        <v>6.3030054082047064E-10</v>
      </c>
      <c r="F153" s="8" t="str">
        <f>IF(E153&lt;0.01,"***",IF(E153&lt;0.05,"**", IF(E153&lt;0.1,"*","")))</f>
        <v>***</v>
      </c>
      <c r="G153" s="8"/>
      <c r="H153" s="8"/>
      <c r="I153" s="8"/>
      <c r="J153" s="8" t="str">
        <f>FIXED([8]PCPI_Post!A123,3)</f>
        <v>0.444</v>
      </c>
      <c r="K153" s="8">
        <f>[8]PCPI_Post!B123</f>
        <v>1107</v>
      </c>
      <c r="L153" s="8" t="str">
        <f>FIXED([8]PCPI_Post!C123,1)</f>
        <v>70.5</v>
      </c>
      <c r="M153" s="8">
        <f>([8]PCPI_Post!D123)</f>
        <v>8.1270183685927506E-15</v>
      </c>
      <c r="N153" s="8" t="str">
        <f>IF(M153&lt;0.01,"***",IF(M153&lt;0.05,"**", IF(M153&lt;0.1,"*","")))</f>
        <v>***</v>
      </c>
      <c r="O153" s="8"/>
    </row>
    <row r="154" spans="2:15">
      <c r="B154" s="8"/>
      <c r="C154" s="8"/>
      <c r="D154" s="8" t="str">
        <f>[8]PCPI_Pre!C124</f>
        <v>Robust</v>
      </c>
      <c r="E154" s="8"/>
      <c r="F154" s="8"/>
      <c r="G154" s="8"/>
      <c r="H154" s="8"/>
      <c r="I154" s="8"/>
      <c r="J154" s="8"/>
      <c r="K154" s="8"/>
      <c r="L154" s="8" t="str">
        <f>[8]PCPI_Post!C124</f>
        <v>Robust</v>
      </c>
      <c r="M154" s="8"/>
      <c r="N154" s="8"/>
      <c r="O154" s="8"/>
    </row>
    <row r="155" spans="2:15">
      <c r="B155" s="8" t="str">
        <f>[8]PCPI_Pre!A125</f>
        <v>PCPI_qA</v>
      </c>
      <c r="C155" s="8" t="str">
        <f>[8]PCPI_Pre!B125</f>
        <v>Coef.</v>
      </c>
      <c r="D155" s="8" t="str">
        <f>[8]PCPI_Pre!C125</f>
        <v>Std. Err.</v>
      </c>
      <c r="E155" s="8" t="str">
        <f>[8]PCPI_Pre!D125</f>
        <v>t</v>
      </c>
      <c r="F155" s="8" t="str">
        <f>[8]PCPI_Pre!E125</f>
        <v>P&gt;|t|</v>
      </c>
      <c r="G155" s="8"/>
      <c r="H155" s="8"/>
      <c r="I155" s="8"/>
      <c r="J155" s="8" t="str">
        <f>[8]PCPI_Post!A125</f>
        <v>PCPI_qA</v>
      </c>
      <c r="K155" s="8" t="str">
        <f>[8]PCPI_Post!B125</f>
        <v>Coef.</v>
      </c>
      <c r="L155" s="8" t="str">
        <f>[8]PCPI_Post!C125</f>
        <v>Std. Err.</v>
      </c>
      <c r="M155" s="8" t="str">
        <f>[8]PCPI_Post!D125</f>
        <v>t</v>
      </c>
      <c r="N155" s="8" t="str">
        <f>[8]PCPI_Post!E125</f>
        <v>P&gt;|t|</v>
      </c>
      <c r="O155" s="8"/>
    </row>
    <row r="156" spans="2:15">
      <c r="B156" s="8" t="str">
        <f>[8]PCPI_Pre!A126</f>
        <v>InfExp</v>
      </c>
      <c r="C156" s="8" t="str">
        <f>FIXED([8]PCPI_Pre!B126,3)</f>
        <v>0.800</v>
      </c>
      <c r="D156" s="8" t="str">
        <f>FIXED([8]PCPI_Pre!C126,3)</f>
        <v>0.166</v>
      </c>
      <c r="E156" s="8" t="str">
        <f>IF(F156&lt;0.01,"***",IF(F156&lt;0.05,"**", IF(F156&lt;0.1,"*","")))</f>
        <v>***</v>
      </c>
      <c r="F156" s="8">
        <f>[8]PCPI_Pre!E126</f>
        <v>0</v>
      </c>
      <c r="G156" s="8"/>
      <c r="H156" s="8"/>
      <c r="I156" s="8"/>
      <c r="J156" s="8" t="str">
        <f>[8]PCPI_Post!A126</f>
        <v>InfExp</v>
      </c>
      <c r="K156" s="8" t="str">
        <f>FIXED([8]PCPI_Post!B126,3)</f>
        <v>0.435</v>
      </c>
      <c r="L156" s="8" t="str">
        <f>FIXED([8]PCPI_Post!C126,3)</f>
        <v>0.320</v>
      </c>
      <c r="M156" s="8" t="str">
        <f t="shared" ref="M156:M166" si="12">IF(N156&lt;0.01,"***",IF(N156&lt;0.05,"**", IF(N156&lt;0.1,"*","")))</f>
        <v/>
      </c>
      <c r="N156" s="8">
        <f>[8]PCPI_Post!E126</f>
        <v>0.184</v>
      </c>
      <c r="O156" s="8"/>
    </row>
    <row r="157" spans="2:15">
      <c r="B157" s="8" t="str">
        <f>[8]PCPI_Pre!A127</f>
        <v>PCPI_4lag</v>
      </c>
      <c r="C157" s="8" t="str">
        <f>FIXED([8]PCPI_Pre!B127,3)</f>
        <v>0.594</v>
      </c>
      <c r="D157" s="8" t="str">
        <f>FIXED([8]PCPI_Pre!C127,3)</f>
        <v>0.075</v>
      </c>
      <c r="E157" s="8" t="str">
        <f t="shared" ref="E157:E166" si="13">IF(F157&lt;0.01,"***",IF(F157&lt;0.05,"**", IF(F157&lt;0.1,"*","")))</f>
        <v>***</v>
      </c>
      <c r="F157" s="8">
        <f>[8]PCPI_Pre!E127</f>
        <v>0</v>
      </c>
      <c r="G157" s="8"/>
      <c r="H157" s="8"/>
      <c r="I157" s="8"/>
      <c r="J157" s="8" t="str">
        <f>[8]PCPI_Post!A127</f>
        <v>PCPI_4lag</v>
      </c>
      <c r="K157" s="8" t="str">
        <f>FIXED([8]PCPI_Post!B127,3)</f>
        <v>0.452</v>
      </c>
      <c r="L157" s="8" t="str">
        <f>FIXED([8]PCPI_Post!C127,3)</f>
        <v>0.034</v>
      </c>
      <c r="M157" s="8" t="str">
        <f t="shared" si="12"/>
        <v>***</v>
      </c>
      <c r="N157" s="8">
        <f>[8]PCPI_Post!E127</f>
        <v>0</v>
      </c>
      <c r="O157" s="8"/>
    </row>
    <row r="158" spans="2:15">
      <c r="B158" s="8" t="str">
        <f>[8]PCPI_Pre!A128</f>
        <v>slack_1</v>
      </c>
      <c r="C158" s="8" t="str">
        <f>FIXED([8]PCPI_Pre!B128,3)</f>
        <v>-0.191</v>
      </c>
      <c r="D158" s="8" t="str">
        <f>FIXED([8]PCPI_Pre!C128,3)</f>
        <v>0.059</v>
      </c>
      <c r="E158" s="8" t="str">
        <f t="shared" si="13"/>
        <v>***</v>
      </c>
      <c r="F158" s="8">
        <f>[8]PCPI_Pre!E128</f>
        <v>3.0000000000000001E-3</v>
      </c>
      <c r="G158" s="8"/>
      <c r="H158" s="8"/>
      <c r="I158" s="8"/>
      <c r="J158" s="8" t="str">
        <f>[8]PCPI_Post!A128</f>
        <v>slack_1</v>
      </c>
      <c r="K158" s="8" t="str">
        <f>FIXED([8]PCPI_Post!B128,3)</f>
        <v>-0.059</v>
      </c>
      <c r="L158" s="8" t="str">
        <f>FIXED([8]PCPI_Post!C128,3)</f>
        <v>0.055</v>
      </c>
      <c r="M158" s="8" t="str">
        <f t="shared" si="12"/>
        <v/>
      </c>
      <c r="N158" s="8">
        <f>[8]PCPI_Post!E128</f>
        <v>0.29499999999999998</v>
      </c>
      <c r="O158" s="8"/>
    </row>
    <row r="159" spans="2:15">
      <c r="B159" s="8" t="str">
        <f>[8]PCPI_Pre!A129</f>
        <v>RER_qo8q</v>
      </c>
      <c r="C159" s="8" t="str">
        <f>FIXED([8]PCPI_Pre!B129,3)</f>
        <v>-0.034</v>
      </c>
      <c r="D159" s="8" t="str">
        <f>FIXED([8]PCPI_Pre!C129,3)</f>
        <v>0.011</v>
      </c>
      <c r="E159" s="8" t="str">
        <f t="shared" si="13"/>
        <v>***</v>
      </c>
      <c r="F159" s="8">
        <f>[8]PCPI_Pre!E129</f>
        <v>5.0000000000000001E-3</v>
      </c>
      <c r="G159" s="8"/>
      <c r="H159" s="8"/>
      <c r="I159" s="8"/>
      <c r="J159" s="8" t="str">
        <f>[8]PCPI_Post!A129</f>
        <v>RER_qo8q</v>
      </c>
      <c r="K159" s="8" t="str">
        <f>FIXED([8]PCPI_Post!B129,3)</f>
        <v>-0.039</v>
      </c>
      <c r="L159" s="8" t="str">
        <f>FIXED([8]PCPI_Post!C129,3)</f>
        <v>0.014</v>
      </c>
      <c r="M159" s="8" t="str">
        <f t="shared" si="12"/>
        <v>***</v>
      </c>
      <c r="N159" s="8">
        <f>[8]PCPI_Post!E129</f>
        <v>8.0000000000000002E-3</v>
      </c>
      <c r="O159" s="8"/>
    </row>
    <row r="160" spans="2:15">
      <c r="B160" s="8" t="str">
        <f>[8]PCPI_Pre!A130</f>
        <v>W_Slack</v>
      </c>
      <c r="C160" s="8" t="str">
        <f>FIXED([8]PCPI_Pre!B130,3)</f>
        <v>-0.174</v>
      </c>
      <c r="D160" s="8" t="str">
        <f>FIXED([8]PCPI_Pre!C130,3)</f>
        <v>0.116</v>
      </c>
      <c r="E160" s="8" t="str">
        <f t="shared" si="13"/>
        <v/>
      </c>
      <c r="F160" s="8">
        <f>[8]PCPI_Pre!E130</f>
        <v>0.14499999999999999</v>
      </c>
      <c r="G160" s="8"/>
      <c r="H160" s="8"/>
      <c r="I160" s="8"/>
      <c r="J160" s="8" t="str">
        <f>[8]PCPI_Post!A130</f>
        <v>W_Slack</v>
      </c>
      <c r="K160" s="8" t="str">
        <f>FIXED([8]PCPI_Post!B130,3)</f>
        <v>-0.442</v>
      </c>
      <c r="L160" s="8" t="str">
        <f>FIXED([8]PCPI_Post!C130,3)</f>
        <v>0.081</v>
      </c>
      <c r="M160" s="8" t="str">
        <f t="shared" si="12"/>
        <v>***</v>
      </c>
      <c r="N160" s="8">
        <f>[8]PCPI_Post!E130</f>
        <v>0</v>
      </c>
      <c r="O160" s="8"/>
    </row>
    <row r="161" spans="2:15">
      <c r="B161" s="8" t="str">
        <f>[8]PCPI_Pre!A131</f>
        <v>WOil_relPCPI</v>
      </c>
      <c r="C161" s="8" t="str">
        <f>FIXED([8]PCPI_Pre!B131,3)</f>
        <v>0.031</v>
      </c>
      <c r="D161" s="8" t="str">
        <f>FIXED([8]PCPI_Pre!C131,3)</f>
        <v>0.004</v>
      </c>
      <c r="E161" s="8" t="str">
        <f t="shared" si="13"/>
        <v>***</v>
      </c>
      <c r="F161" s="8">
        <f>[8]PCPI_Pre!E131</f>
        <v>0</v>
      </c>
      <c r="G161" s="8"/>
      <c r="H161" s="8"/>
      <c r="I161" s="8"/>
      <c r="J161" s="8" t="str">
        <f>[8]PCPI_Post!A131</f>
        <v>WOil_relPCPI</v>
      </c>
      <c r="K161" s="8" t="str">
        <f>FIXED([8]PCPI_Post!B131,3)</f>
        <v>0.026</v>
      </c>
      <c r="L161" s="8" t="str">
        <f>FIXED([8]PCPI_Post!C131,3)</f>
        <v>0.003</v>
      </c>
      <c r="M161" s="8" t="str">
        <f t="shared" si="12"/>
        <v>***</v>
      </c>
      <c r="N161" s="8">
        <f>[8]PCPI_Post!E131</f>
        <v>0</v>
      </c>
      <c r="O161" s="8"/>
    </row>
    <row r="162" spans="2:15">
      <c r="B162" s="8" t="str">
        <f>[8]PCPI_Pre!A132</f>
        <v>WComXEn_relPCPI~g</v>
      </c>
      <c r="C162" s="8" t="str">
        <f>FIXED([8]PCPI_Pre!B132,3)</f>
        <v>-0.004</v>
      </c>
      <c r="D162" s="8" t="str">
        <f>FIXED([8]PCPI_Pre!C132,3)</f>
        <v>0.012</v>
      </c>
      <c r="E162" s="8" t="str">
        <f t="shared" si="13"/>
        <v/>
      </c>
      <c r="F162" s="8">
        <f>[8]PCPI_Pre!E132</f>
        <v>0.74299999999999999</v>
      </c>
      <c r="G162" s="8"/>
      <c r="H162" s="8"/>
      <c r="I162" s="8"/>
      <c r="J162" s="8" t="str">
        <f>[8]PCPI_Post!A132</f>
        <v>WComXEn_relPCPI~g</v>
      </c>
      <c r="K162" s="8" t="str">
        <f>FIXED([8]PCPI_Post!B132,3)</f>
        <v>0.042</v>
      </c>
      <c r="L162" s="8" t="str">
        <f>FIXED([8]PCPI_Post!C132,3)</f>
        <v>0.008</v>
      </c>
      <c r="M162" s="8" t="str">
        <f t="shared" si="12"/>
        <v>***</v>
      </c>
      <c r="N162" s="8">
        <f>[8]PCPI_Post!E132</f>
        <v>0</v>
      </c>
      <c r="O162" s="8"/>
    </row>
    <row r="163" spans="2:15">
      <c r="B163" s="8" t="str">
        <f>[8]PCPI_Pre!A133</f>
        <v>ExpChina4Q</v>
      </c>
      <c r="C163" s="8" t="str">
        <f>FIXED([8]PCPI_Pre!B133,3)</f>
        <v>0.000</v>
      </c>
      <c r="D163" s="8" t="str">
        <f>FIXED([8]PCPI_Pre!C133,3)</f>
        <v>0.000</v>
      </c>
      <c r="E163" s="8" t="str">
        <f t="shared" si="13"/>
        <v/>
      </c>
      <c r="F163" s="8">
        <f>[8]PCPI_Pre!E133</f>
        <v>0.55100000000000005</v>
      </c>
      <c r="G163" s="8"/>
      <c r="H163" s="8"/>
      <c r="I163" s="8"/>
      <c r="J163" s="8" t="str">
        <f>[8]PCPI_Post!A133</f>
        <v>ExpChina4Q</v>
      </c>
      <c r="K163" s="8" t="str">
        <f>FIXED([8]PCPI_Post!B133,3)</f>
        <v>0.000</v>
      </c>
      <c r="L163" s="8" t="str">
        <f>FIXED([8]PCPI_Post!C133,3)</f>
        <v>0.000</v>
      </c>
      <c r="M163" s="8" t="str">
        <f t="shared" si="12"/>
        <v>***</v>
      </c>
      <c r="N163" s="8">
        <f>[8]PCPI_Post!E133</f>
        <v>0</v>
      </c>
      <c r="O163" s="8"/>
    </row>
    <row r="164" spans="2:15">
      <c r="B164" s="8" t="str">
        <f>[8]PCPI_Pre!A134</f>
        <v>_cons</v>
      </c>
      <c r="C164" s="8" t="str">
        <f>FIXED([8]PCPI_Pre!B134,3)</f>
        <v>-0.721</v>
      </c>
      <c r="D164" s="8" t="str">
        <f>FIXED([8]PCPI_Pre!C134,3)</f>
        <v>0.317</v>
      </c>
      <c r="E164" s="8" t="str">
        <f t="shared" si="13"/>
        <v>**</v>
      </c>
      <c r="F164" s="8">
        <f>[8]PCPI_Pre!E134</f>
        <v>3.1E-2</v>
      </c>
      <c r="G164" s="8"/>
      <c r="H164" s="8"/>
      <c r="I164" s="8"/>
      <c r="J164" s="8" t="str">
        <f>[8]PCPI_Post!A134</f>
        <v>_cons</v>
      </c>
      <c r="K164" s="8" t="str">
        <f>FIXED([8]PCPI_Post!B134,3)</f>
        <v>2.266</v>
      </c>
      <c r="L164" s="8" t="str">
        <f>FIXED([8]PCPI_Post!C134,3)</f>
        <v>0.791</v>
      </c>
      <c r="M164" s="8" t="str">
        <f t="shared" si="12"/>
        <v>***</v>
      </c>
      <c r="N164" s="8">
        <f>[8]PCPI_Post!E134</f>
        <v>8.0000000000000002E-3</v>
      </c>
      <c r="O164" s="8"/>
    </row>
    <row r="165" spans="2:15">
      <c r="B165" s="8">
        <f>[8]PCPI_Pre!A135</f>
        <v>0</v>
      </c>
      <c r="C165" s="8" t="str">
        <f>FIXED([8]PCPI_Pre!B135,3)</f>
        <v>0.000</v>
      </c>
      <c r="D165" s="8" t="str">
        <f>FIXED([8]PCPI_Pre!C135,3)</f>
        <v>0.000</v>
      </c>
      <c r="E165" s="8" t="str">
        <f t="shared" si="13"/>
        <v>***</v>
      </c>
      <c r="F165" s="8">
        <f>[8]PCPI_Pre!E135</f>
        <v>0</v>
      </c>
      <c r="G165" s="8"/>
      <c r="H165" s="8"/>
      <c r="I165" s="8"/>
      <c r="J165" s="8">
        <f>[8]PCPI_Post!A135</f>
        <v>0</v>
      </c>
      <c r="K165" s="8" t="str">
        <f>FIXED([8]PCPI_Post!B135,3)</f>
        <v>0.000</v>
      </c>
      <c r="L165" s="8" t="str">
        <f>FIXED([8]PCPI_Post!C135,3)</f>
        <v>0.000</v>
      </c>
      <c r="M165" s="8" t="str">
        <f t="shared" si="12"/>
        <v>***</v>
      </c>
      <c r="N165" s="8">
        <f>[8]PCPI_Post!E135</f>
        <v>0</v>
      </c>
      <c r="O165" s="8"/>
    </row>
    <row r="166" spans="2:15">
      <c r="B166" s="8">
        <f>[8]PCPI_Pre!A136</f>
        <v>0</v>
      </c>
      <c r="C166" s="8" t="str">
        <f>FIXED([8]PCPI_Pre!B136,3)</f>
        <v>0.000</v>
      </c>
      <c r="D166" s="8" t="str">
        <f>FIXED([8]PCPI_Pre!C136,3)</f>
        <v>0.000</v>
      </c>
      <c r="E166" s="8" t="str">
        <f t="shared" si="13"/>
        <v>***</v>
      </c>
      <c r="F166" s="8">
        <f>[8]PCPI_Pre!E136</f>
        <v>0</v>
      </c>
      <c r="G166" s="8"/>
      <c r="H166" s="8"/>
      <c r="I166" s="8"/>
      <c r="J166" s="8">
        <f>[8]PCPI_Post!A136</f>
        <v>0</v>
      </c>
      <c r="K166" s="8" t="str">
        <f>FIXED([8]PCPI_Post!B136,3)</f>
        <v>0.000</v>
      </c>
      <c r="L166" s="8" t="str">
        <f>FIXED([8]PCPI_Post!C136,3)</f>
        <v>0.000</v>
      </c>
      <c r="M166" s="8" t="str">
        <f t="shared" si="12"/>
        <v>***</v>
      </c>
      <c r="N166" s="8">
        <f>[8]PCPI_Post!E136</f>
        <v>0</v>
      </c>
      <c r="O166" s="8"/>
    </row>
    <row r="167" spans="2: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2: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2: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2:15">
      <c r="B171" s="7" t="str">
        <f>[8]PCPI_Pre!A141</f>
        <v>INTERACT DOMESTIC SLACK WITH TRADE OPENNESS - CPI - PRE-CRISIS</v>
      </c>
      <c r="C171" s="8"/>
      <c r="D171" s="8"/>
      <c r="E171" s="8"/>
      <c r="F171" s="8"/>
      <c r="G171" s="8"/>
      <c r="H171" s="8"/>
      <c r="I171" s="8"/>
      <c r="J171" s="7" t="str">
        <f>[8]PCPI_Post!A141</f>
        <v>INTERACT DOMESTIC SLACK WITH TRADE OPENNESS - CPI - POST-CRISIS</v>
      </c>
      <c r="K171" s="8"/>
      <c r="L171" s="8"/>
      <c r="M171" s="8"/>
      <c r="N171" s="8"/>
      <c r="O171" s="8"/>
    </row>
    <row r="172" spans="2:15">
      <c r="B172" s="8" t="str">
        <f>[8]PCPI_Pre!A142</f>
        <v>R2_w</v>
      </c>
      <c r="C172" s="8">
        <f>[8]PCPI_Pre!B142</f>
        <v>0</v>
      </c>
      <c r="D172" s="8">
        <f>[8]PCPI_Pre!C142</f>
        <v>0</v>
      </c>
      <c r="E172" s="8">
        <f>[8]PCPI_Pre!D142</f>
        <v>0</v>
      </c>
      <c r="F172" s="8"/>
      <c r="G172" s="8"/>
      <c r="H172" s="8"/>
      <c r="I172" s="8"/>
      <c r="J172" s="8" t="str">
        <f>[8]PCPI_Post!A142</f>
        <v>R2_w</v>
      </c>
      <c r="K172" s="8">
        <f>[8]PCPI_Post!B142</f>
        <v>0</v>
      </c>
      <c r="L172" s="8">
        <f>[8]PCPI_Post!C142</f>
        <v>0</v>
      </c>
      <c r="M172" s="8">
        <f>[8]PCPI_Post!D142</f>
        <v>0</v>
      </c>
      <c r="N172" s="8"/>
      <c r="O172" s="8"/>
    </row>
    <row r="173" spans="2:15">
      <c r="B173" s="8" t="str">
        <f>FIXED([8]PCPI_Pre!A143,3)</f>
        <v>0.364</v>
      </c>
      <c r="C173" s="8">
        <f>[8]PCPI_Pre!B143</f>
        <v>1350</v>
      </c>
      <c r="D173" s="8" t="str">
        <f>FIXED([8]PCPI_Pre!C143,1)</f>
        <v>37.3</v>
      </c>
      <c r="E173" s="8">
        <f>([8]PCPI_Pre!D143)</f>
        <v>1.5584034023772607E-11</v>
      </c>
      <c r="F173" s="8" t="str">
        <f>IF(E173&lt;0.01,"***",IF(E173&lt;0.05,"**", IF(E173&lt;0.1,"*","")))</f>
        <v>***</v>
      </c>
      <c r="G173" s="8"/>
      <c r="H173" s="8"/>
      <c r="I173" s="8"/>
      <c r="J173" s="8" t="str">
        <f>FIXED([8]PCPI_Post!A143,3)</f>
        <v>0.425</v>
      </c>
      <c r="K173" s="8">
        <f>[8]PCPI_Post!B143</f>
        <v>1181</v>
      </c>
      <c r="L173" s="8" t="str">
        <f>FIXED([8]PCPI_Post!C143,1)</f>
        <v>67.9</v>
      </c>
      <c r="M173" s="8">
        <f>([8]PCPI_Post!D143)</f>
        <v>1.9383834034608455E-15</v>
      </c>
      <c r="N173" s="8" t="str">
        <f>IF(M173&lt;0.01,"***",IF(M173&lt;0.05,"**", IF(M173&lt;0.1,"*","")))</f>
        <v>***</v>
      </c>
      <c r="O173" s="8"/>
    </row>
    <row r="174" spans="2:15">
      <c r="B174" s="8"/>
      <c r="C174" s="8"/>
      <c r="D174" s="8" t="str">
        <f>[8]PCPI_Pre!C144</f>
        <v>Robust</v>
      </c>
      <c r="E174" s="8"/>
      <c r="F174" s="8"/>
      <c r="G174" s="8"/>
      <c r="H174" s="8"/>
      <c r="I174" s="8"/>
      <c r="J174" s="8"/>
      <c r="K174" s="8"/>
      <c r="L174" s="8" t="str">
        <f>[8]PCPI_Post!C144</f>
        <v>Robust</v>
      </c>
      <c r="M174" s="8"/>
      <c r="N174" s="8"/>
      <c r="O174" s="8"/>
    </row>
    <row r="175" spans="2:15">
      <c r="B175" s="8" t="str">
        <f>[8]PCPI_Pre!A145</f>
        <v>PCPI_qA</v>
      </c>
      <c r="C175" s="8" t="str">
        <f>[8]PCPI_Pre!B145</f>
        <v>Coef.</v>
      </c>
      <c r="D175" s="8" t="str">
        <f>[8]PCPI_Pre!C145</f>
        <v>Std. Err.</v>
      </c>
      <c r="E175" s="8" t="str">
        <f>[8]PCPI_Pre!D145</f>
        <v>t</v>
      </c>
      <c r="F175" s="8" t="str">
        <f>[8]PCPI_Pre!E145</f>
        <v>P&gt;|t|</v>
      </c>
      <c r="G175" s="8"/>
      <c r="H175" s="8"/>
      <c r="I175" s="8"/>
      <c r="J175" s="8" t="str">
        <f>[8]PCPI_Post!A145</f>
        <v>PCPI_qA</v>
      </c>
      <c r="K175" s="8" t="str">
        <f>[8]PCPI_Post!B145</f>
        <v>Coef.</v>
      </c>
      <c r="L175" s="8" t="str">
        <f>[8]PCPI_Post!C145</f>
        <v>Std. Err.</v>
      </c>
      <c r="M175" s="8" t="str">
        <f>[8]PCPI_Post!D145</f>
        <v>t</v>
      </c>
      <c r="N175" s="8" t="str">
        <f>[8]PCPI_Post!E145</f>
        <v>P&gt;|t|</v>
      </c>
      <c r="O175" s="8"/>
    </row>
    <row r="176" spans="2:15">
      <c r="B176" s="8" t="str">
        <f>[8]PCPI_Pre!A146</f>
        <v>InfExp</v>
      </c>
      <c r="C176" s="8" t="str">
        <f>FIXED([8]PCPI_Pre!B146,3)</f>
        <v>0.693</v>
      </c>
      <c r="D176" s="8" t="str">
        <f>FIXED([8]PCPI_Pre!C146,3)</f>
        <v>0.207</v>
      </c>
      <c r="E176" s="8" t="str">
        <f>IF(F176&lt;0.01,"***",IF(F176&lt;0.05,"**", IF(F176&lt;0.1,"*","")))</f>
        <v>***</v>
      </c>
      <c r="F176" s="8">
        <f>[8]PCPI_Pre!E146</f>
        <v>2E-3</v>
      </c>
      <c r="G176" s="8"/>
      <c r="H176" s="8"/>
      <c r="I176" s="8"/>
      <c r="J176" s="8" t="str">
        <f>[8]PCPI_Post!A146</f>
        <v>InfExp</v>
      </c>
      <c r="K176" s="8" t="str">
        <f>FIXED([8]PCPI_Post!B146,3)</f>
        <v>0.336</v>
      </c>
      <c r="L176" s="8" t="str">
        <f>FIXED([8]PCPI_Post!C146,3)</f>
        <v>0.267</v>
      </c>
      <c r="M176" s="8" t="str">
        <f t="shared" ref="M176:M186" si="14">IF(N176&lt;0.01,"***",IF(N176&lt;0.05,"**", IF(N176&lt;0.1,"*","")))</f>
        <v/>
      </c>
      <c r="N176" s="8">
        <f>[8]PCPI_Post!E146</f>
        <v>0.218</v>
      </c>
      <c r="O176" s="8"/>
    </row>
    <row r="177" spans="2:15">
      <c r="B177" s="8" t="str">
        <f>[8]PCPI_Pre!A147</f>
        <v>PCPI_4lag</v>
      </c>
      <c r="C177" s="8" t="str">
        <f>FIXED([8]PCPI_Pre!B147,3)</f>
        <v>0.562</v>
      </c>
      <c r="D177" s="8" t="str">
        <f>FIXED([8]PCPI_Pre!C147,3)</f>
        <v>0.081</v>
      </c>
      <c r="E177" s="8" t="str">
        <f t="shared" ref="E177:E186" si="15">IF(F177&lt;0.01,"***",IF(F177&lt;0.05,"**", IF(F177&lt;0.1,"*","")))</f>
        <v>***</v>
      </c>
      <c r="F177" s="8">
        <f>[8]PCPI_Pre!E147</f>
        <v>0</v>
      </c>
      <c r="G177" s="8"/>
      <c r="H177" s="8"/>
      <c r="I177" s="8"/>
      <c r="J177" s="8" t="str">
        <f>[8]PCPI_Post!A147</f>
        <v>PCPI_4lag</v>
      </c>
      <c r="K177" s="8" t="str">
        <f>FIXED([8]PCPI_Post!B147,3)</f>
        <v>0.559</v>
      </c>
      <c r="L177" s="8" t="str">
        <f>FIXED([8]PCPI_Post!C147,3)</f>
        <v>0.038</v>
      </c>
      <c r="M177" s="8" t="str">
        <f t="shared" si="14"/>
        <v>***</v>
      </c>
      <c r="N177" s="8">
        <f>[8]PCPI_Post!E147</f>
        <v>0</v>
      </c>
      <c r="O177" s="8"/>
    </row>
    <row r="178" spans="2:15">
      <c r="B178" s="8" t="str">
        <f>[8]PCPI_Pre!A148</f>
        <v>slack_Tradesh</v>
      </c>
      <c r="C178" s="8" t="str">
        <f>FIXED([8]PCPI_Pre!B148,3)</f>
        <v>-0.195</v>
      </c>
      <c r="D178" s="8" t="str">
        <f>FIXED([8]PCPI_Pre!C148,3)</f>
        <v>0.072</v>
      </c>
      <c r="E178" s="8" t="str">
        <f t="shared" si="15"/>
        <v>**</v>
      </c>
      <c r="F178" s="8">
        <f>[8]PCPI_Pre!E148</f>
        <v>1.2E-2</v>
      </c>
      <c r="G178" s="8"/>
      <c r="H178" s="8"/>
      <c r="I178" s="8"/>
      <c r="J178" s="8" t="str">
        <f>[8]PCPI_Post!A148</f>
        <v>slack_Tradesh</v>
      </c>
      <c r="K178" s="8" t="str">
        <f>FIXED([8]PCPI_Post!B148,3)</f>
        <v>-0.078</v>
      </c>
      <c r="L178" s="8" t="str">
        <f>FIXED([8]PCPI_Post!C148,3)</f>
        <v>0.041</v>
      </c>
      <c r="M178" s="8" t="str">
        <f t="shared" si="14"/>
        <v>*</v>
      </c>
      <c r="N178" s="8">
        <f>[8]PCPI_Post!E148</f>
        <v>7.0000000000000007E-2</v>
      </c>
      <c r="O178" s="8"/>
    </row>
    <row r="179" spans="2:15">
      <c r="B179" s="8" t="str">
        <f>[8]PCPI_Pre!A149</f>
        <v>RER_qo8q</v>
      </c>
      <c r="C179" s="8" t="str">
        <f>FIXED([8]PCPI_Pre!B149,3)</f>
        <v>-0.028</v>
      </c>
      <c r="D179" s="8" t="str">
        <f>FIXED([8]PCPI_Pre!C149,3)</f>
        <v>0.010</v>
      </c>
      <c r="E179" s="8" t="str">
        <f t="shared" si="15"/>
        <v>***</v>
      </c>
      <c r="F179" s="8">
        <f>[8]PCPI_Pre!E149</f>
        <v>8.9999999999999993E-3</v>
      </c>
      <c r="G179" s="8"/>
      <c r="H179" s="8"/>
      <c r="I179" s="8"/>
      <c r="J179" s="8" t="str">
        <f>[8]PCPI_Post!A149</f>
        <v>RER_qo8q</v>
      </c>
      <c r="K179" s="8" t="str">
        <f>FIXED([8]PCPI_Post!B149,3)</f>
        <v>-0.040</v>
      </c>
      <c r="L179" s="8" t="str">
        <f>FIXED([8]PCPI_Post!C149,3)</f>
        <v>0.013</v>
      </c>
      <c r="M179" s="8" t="str">
        <f t="shared" si="14"/>
        <v>***</v>
      </c>
      <c r="N179" s="8">
        <f>[8]PCPI_Post!E149</f>
        <v>4.0000000000000001E-3</v>
      </c>
      <c r="O179" s="8"/>
    </row>
    <row r="180" spans="2:15">
      <c r="B180" s="8" t="str">
        <f>[8]PCPI_Pre!A150</f>
        <v>W_Slack</v>
      </c>
      <c r="C180" s="8" t="str">
        <f>FIXED([8]PCPI_Pre!B150,3)</f>
        <v>-0.435</v>
      </c>
      <c r="D180" s="8" t="str">
        <f>FIXED([8]PCPI_Pre!C150,3)</f>
        <v>0.089</v>
      </c>
      <c r="E180" s="8" t="str">
        <f t="shared" si="15"/>
        <v>***</v>
      </c>
      <c r="F180" s="8">
        <f>[8]PCPI_Pre!E150</f>
        <v>0</v>
      </c>
      <c r="G180" s="8"/>
      <c r="H180" s="8"/>
      <c r="I180" s="8"/>
      <c r="J180" s="8" t="str">
        <f>[8]PCPI_Post!A150</f>
        <v>W_Slack</v>
      </c>
      <c r="K180" s="8" t="str">
        <f>FIXED([8]PCPI_Post!B150,3)</f>
        <v>-0.521</v>
      </c>
      <c r="L180" s="8" t="str">
        <f>FIXED([8]PCPI_Post!C150,3)</f>
        <v>0.082</v>
      </c>
      <c r="M180" s="8" t="str">
        <f t="shared" si="14"/>
        <v>***</v>
      </c>
      <c r="N180" s="8">
        <f>[8]PCPI_Post!E150</f>
        <v>0</v>
      </c>
      <c r="O180" s="8"/>
    </row>
    <row r="181" spans="2:15">
      <c r="B181" s="8" t="str">
        <f>[8]PCPI_Pre!A151</f>
        <v>WOil_relPCPI</v>
      </c>
      <c r="C181" s="8" t="str">
        <f>FIXED([8]PCPI_Pre!B151,3)</f>
        <v>0.031</v>
      </c>
      <c r="D181" s="8" t="str">
        <f>FIXED([8]PCPI_Pre!C151,3)</f>
        <v>0.004</v>
      </c>
      <c r="E181" s="8" t="str">
        <f t="shared" si="15"/>
        <v>***</v>
      </c>
      <c r="F181" s="8">
        <f>[8]PCPI_Pre!E151</f>
        <v>0</v>
      </c>
      <c r="G181" s="8"/>
      <c r="H181" s="8"/>
      <c r="I181" s="8"/>
      <c r="J181" s="8" t="str">
        <f>[8]PCPI_Post!A151</f>
        <v>WOil_relPCPI</v>
      </c>
      <c r="K181" s="8" t="str">
        <f>FIXED([8]PCPI_Post!B151,3)</f>
        <v>0.028</v>
      </c>
      <c r="L181" s="8" t="str">
        <f>FIXED([8]PCPI_Post!C151,3)</f>
        <v>0.003</v>
      </c>
      <c r="M181" s="8" t="str">
        <f t="shared" si="14"/>
        <v>***</v>
      </c>
      <c r="N181" s="8">
        <f>[8]PCPI_Post!E151</f>
        <v>0</v>
      </c>
      <c r="O181" s="8"/>
    </row>
    <row r="182" spans="2:15">
      <c r="B182" s="8" t="str">
        <f>[8]PCPI_Pre!A152</f>
        <v>WComXEn_relPCPI~g</v>
      </c>
      <c r="C182" s="8" t="str">
        <f>FIXED([8]PCPI_Pre!B152,3)</f>
        <v>0.002</v>
      </c>
      <c r="D182" s="8" t="str">
        <f>FIXED([8]PCPI_Pre!C152,3)</f>
        <v>0.013</v>
      </c>
      <c r="E182" s="8" t="str">
        <f t="shared" si="15"/>
        <v/>
      </c>
      <c r="F182" s="8">
        <f>[8]PCPI_Pre!E152</f>
        <v>0.88</v>
      </c>
      <c r="G182" s="8"/>
      <c r="H182" s="8"/>
      <c r="I182" s="8"/>
      <c r="J182" s="8" t="str">
        <f>[8]PCPI_Post!A152</f>
        <v>WComXEn_relPCPI~g</v>
      </c>
      <c r="K182" s="8" t="str">
        <f>FIXED([8]PCPI_Post!B152,3)</f>
        <v>0.027</v>
      </c>
      <c r="L182" s="8" t="str">
        <f>FIXED([8]PCPI_Post!C152,3)</f>
        <v>0.009</v>
      </c>
      <c r="M182" s="8" t="str">
        <f t="shared" si="14"/>
        <v>***</v>
      </c>
      <c r="N182" s="8">
        <f>[8]PCPI_Post!E152</f>
        <v>6.0000000000000001E-3</v>
      </c>
      <c r="O182" s="8"/>
    </row>
    <row r="183" spans="2:15">
      <c r="B183" s="8" t="str">
        <f>[8]PCPI_Pre!A153</f>
        <v>GVC_PC_lag</v>
      </c>
      <c r="C183" s="8" t="str">
        <f>FIXED([8]PCPI_Pre!B153,3)</f>
        <v>-0.253</v>
      </c>
      <c r="D183" s="8" t="str">
        <f>FIXED([8]PCPI_Pre!C153,3)</f>
        <v>0.072</v>
      </c>
      <c r="E183" s="8" t="str">
        <f t="shared" si="15"/>
        <v>***</v>
      </c>
      <c r="F183" s="8">
        <f>[8]PCPI_Pre!E153</f>
        <v>1E-3</v>
      </c>
      <c r="G183" s="8"/>
      <c r="H183" s="8"/>
      <c r="I183" s="8"/>
      <c r="J183" s="8" t="str">
        <f>[8]PCPI_Post!A153</f>
        <v>GVC_PC_lag</v>
      </c>
      <c r="K183" s="8" t="str">
        <f>FIXED([8]PCPI_Post!B153,3)</f>
        <v>-0.409</v>
      </c>
      <c r="L183" s="8" t="str">
        <f>FIXED([8]PCPI_Post!C153,3)</f>
        <v>0.086</v>
      </c>
      <c r="M183" s="8" t="str">
        <f t="shared" si="14"/>
        <v>***</v>
      </c>
      <c r="N183" s="8">
        <f>[8]PCPI_Post!E153</f>
        <v>0</v>
      </c>
      <c r="O183" s="8"/>
    </row>
    <row r="184" spans="2:15">
      <c r="B184" s="8" t="str">
        <f>[8]PCPI_Pre!A154</f>
        <v>_cons</v>
      </c>
      <c r="C184" s="8" t="str">
        <f>FIXED([8]PCPI_Pre!B154,3)</f>
        <v>-0.775</v>
      </c>
      <c r="D184" s="8" t="str">
        <f>FIXED([8]PCPI_Pre!C154,3)</f>
        <v>0.344</v>
      </c>
      <c r="E184" s="8" t="str">
        <f t="shared" si="15"/>
        <v>**</v>
      </c>
      <c r="F184" s="8">
        <f>[8]PCPI_Pre!E154</f>
        <v>3.2000000000000001E-2</v>
      </c>
      <c r="G184" s="8"/>
      <c r="H184" s="8"/>
      <c r="I184" s="8"/>
      <c r="J184" s="8" t="str">
        <f>[8]PCPI_Post!A154</f>
        <v>_cons</v>
      </c>
      <c r="K184" s="8" t="str">
        <f>FIXED([8]PCPI_Post!B154,3)</f>
        <v>1.175</v>
      </c>
      <c r="L184" s="8" t="str">
        <f>FIXED([8]PCPI_Post!C154,3)</f>
        <v>0.594</v>
      </c>
      <c r="M184" s="8" t="str">
        <f t="shared" si="14"/>
        <v>*</v>
      </c>
      <c r="N184" s="8">
        <f>[8]PCPI_Post!E154</f>
        <v>5.7000000000000002E-2</v>
      </c>
      <c r="O184" s="8"/>
    </row>
    <row r="185" spans="2:15">
      <c r="B185" s="8">
        <f>[8]PCPI_Pre!A155</f>
        <v>0</v>
      </c>
      <c r="C185" s="8" t="str">
        <f>FIXED([8]PCPI_Pre!B155,3)</f>
        <v>0.000</v>
      </c>
      <c r="D185" s="8" t="str">
        <f>FIXED([8]PCPI_Pre!C155,3)</f>
        <v>0.000</v>
      </c>
      <c r="E185" s="8" t="str">
        <f t="shared" si="15"/>
        <v>***</v>
      </c>
      <c r="F185" s="8">
        <f>[8]PCPI_Pre!E155</f>
        <v>0</v>
      </c>
      <c r="G185" s="8"/>
      <c r="H185" s="8"/>
      <c r="I185" s="8"/>
      <c r="J185" s="8">
        <f>[8]PCPI_Post!A155</f>
        <v>0</v>
      </c>
      <c r="K185" s="8" t="str">
        <f>FIXED([8]PCPI_Post!B155,3)</f>
        <v>0.000</v>
      </c>
      <c r="L185" s="8" t="str">
        <f>FIXED([8]PCPI_Post!C155,3)</f>
        <v>0.000</v>
      </c>
      <c r="M185" s="8" t="str">
        <f t="shared" si="14"/>
        <v>***</v>
      </c>
      <c r="N185" s="8">
        <f>[8]PCPI_Post!E155</f>
        <v>0</v>
      </c>
      <c r="O185" s="8"/>
    </row>
    <row r="186" spans="2:15">
      <c r="B186" s="8">
        <f>[8]PCPI_Pre!A156</f>
        <v>0</v>
      </c>
      <c r="C186" s="8" t="str">
        <f>FIXED([8]PCPI_Pre!B156,3)</f>
        <v>0.000</v>
      </c>
      <c r="D186" s="8" t="str">
        <f>FIXED([8]PCPI_Pre!C156,3)</f>
        <v>0.000</v>
      </c>
      <c r="E186" s="8" t="str">
        <f t="shared" si="15"/>
        <v>***</v>
      </c>
      <c r="F186" s="8">
        <f>[8]PCPI_Pre!E156</f>
        <v>0</v>
      </c>
      <c r="G186" s="8"/>
      <c r="H186" s="8"/>
      <c r="I186" s="8"/>
      <c r="J186" s="8">
        <f>[8]PCPI_Post!A156</f>
        <v>0</v>
      </c>
      <c r="K186" s="8" t="str">
        <f>FIXED([8]PCPI_Post!B156,3)</f>
        <v>0.000</v>
      </c>
      <c r="L186" s="8" t="str">
        <f>FIXED([8]PCPI_Post!C156,3)</f>
        <v>0.000</v>
      </c>
      <c r="M186" s="8" t="str">
        <f t="shared" si="14"/>
        <v>***</v>
      </c>
      <c r="N186" s="8">
        <f>[8]PCPI_Post!E156</f>
        <v>0</v>
      </c>
      <c r="O186" s="8"/>
    </row>
    <row r="187" spans="2: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2:15">
      <c r="B191" s="7" t="str">
        <f>[8]PCPI_Pre!A161</f>
        <v xml:space="preserve"> INTERACT DOMESTIC SLACK WITH GVC MEASURE- CPI - PRE-CRISIS</v>
      </c>
      <c r="C191" s="8"/>
      <c r="D191" s="8"/>
      <c r="E191" s="8"/>
      <c r="F191" s="8"/>
      <c r="G191" s="8"/>
      <c r="H191" s="8"/>
      <c r="I191" s="8"/>
      <c r="J191" s="7" t="str">
        <f>[8]PCPI_Post!A161</f>
        <v xml:space="preserve"> INTERACT DOMESTIC SLACK WITH GVC MEASURE- CPI - POST-CRISIS</v>
      </c>
      <c r="K191" s="8"/>
      <c r="L191" s="8"/>
      <c r="M191" s="8"/>
      <c r="N191" s="8"/>
      <c r="O191" s="8"/>
    </row>
    <row r="192" spans="2:15">
      <c r="B192" s="8" t="str">
        <f>[8]PCPI_Pre!A162</f>
        <v>R2_w</v>
      </c>
      <c r="C192" s="8">
        <f>[8]PCPI_Pre!B162</f>
        <v>0</v>
      </c>
      <c r="D192" s="8">
        <f>[8]PCPI_Pre!C162</f>
        <v>0</v>
      </c>
      <c r="E192" s="8">
        <f>[8]PCPI_Pre!D162</f>
        <v>0</v>
      </c>
      <c r="F192" s="8"/>
      <c r="G192" s="8"/>
      <c r="H192" s="8"/>
      <c r="I192" s="8"/>
      <c r="J192" s="8" t="str">
        <f>[8]PCPI_Post!A162</f>
        <v>R2_w</v>
      </c>
      <c r="K192" s="8">
        <f>[8]PCPI_Post!B162</f>
        <v>0</v>
      </c>
      <c r="L192" s="8">
        <f>[8]PCPI_Post!C162</f>
        <v>0</v>
      </c>
      <c r="M192" s="8">
        <f>[8]PCPI_Post!D162</f>
        <v>0</v>
      </c>
      <c r="N192" s="8"/>
      <c r="O192" s="8"/>
    </row>
    <row r="193" spans="2:15">
      <c r="B193" s="8" t="str">
        <f>FIXED([8]PCPI_Pre!A163,3)</f>
        <v>0.404</v>
      </c>
      <c r="C193" s="8">
        <f>[8]PCPI_Pre!B163</f>
        <v>1404</v>
      </c>
      <c r="D193" s="8" t="str">
        <f>FIXED([8]PCPI_Pre!C163,1)</f>
        <v>38.5</v>
      </c>
      <c r="E193" s="8">
        <f>([8]PCPI_Pre!D163)</f>
        <v>6.0436364568835707E-12</v>
      </c>
      <c r="F193" s="8" t="str">
        <f>IF(E193&lt;0.01,"***",IF(E193&lt;0.05,"**", IF(E193&lt;0.1,"*","")))</f>
        <v>***</v>
      </c>
      <c r="G193" s="8"/>
      <c r="H193" s="8"/>
      <c r="I193" s="8"/>
      <c r="J193" s="8" t="str">
        <f>FIXED([8]PCPI_Post!A163,3)</f>
        <v>0.415</v>
      </c>
      <c r="K193" s="8">
        <f>[8]PCPI_Post!B163</f>
        <v>1231</v>
      </c>
      <c r="L193" s="8" t="str">
        <f>FIXED([8]PCPI_Post!C163,1)</f>
        <v>60.7</v>
      </c>
      <c r="M193" s="8">
        <f>([8]PCPI_Post!D163)</f>
        <v>8.7649594845427632E-15</v>
      </c>
      <c r="N193" s="8" t="str">
        <f>IF(M193&lt;0.01,"***",IF(M193&lt;0.05,"**", IF(M193&lt;0.1,"*","")))</f>
        <v>***</v>
      </c>
      <c r="O193" s="8"/>
    </row>
    <row r="194" spans="2:15">
      <c r="B194" s="8"/>
      <c r="C194" s="8"/>
      <c r="D194" s="8" t="str">
        <f>[8]PCPI_Pre!C164</f>
        <v>Robust</v>
      </c>
      <c r="E194" s="8"/>
      <c r="F194" s="8"/>
      <c r="G194" s="8"/>
      <c r="H194" s="8"/>
      <c r="I194" s="8"/>
      <c r="J194" s="8"/>
      <c r="K194" s="8"/>
      <c r="L194" s="8" t="str">
        <f>[8]PCPI_Post!C164</f>
        <v>Robust</v>
      </c>
      <c r="M194" s="8"/>
      <c r="N194" s="8"/>
      <c r="O194" s="8"/>
    </row>
    <row r="195" spans="2:15">
      <c r="B195" s="8" t="str">
        <f>[8]PCPI_Pre!A165</f>
        <v>PCPI_qA</v>
      </c>
      <c r="C195" s="8" t="str">
        <f>[8]PCPI_Pre!B165</f>
        <v>Coef.</v>
      </c>
      <c r="D195" s="8" t="str">
        <f>[8]PCPI_Pre!C165</f>
        <v>Std. Err.</v>
      </c>
      <c r="E195" s="8" t="str">
        <f>[8]PCPI_Pre!D165</f>
        <v>t</v>
      </c>
      <c r="F195" s="8" t="str">
        <f>[8]PCPI_Pre!E165</f>
        <v>P&gt;|t|</v>
      </c>
      <c r="G195" s="8"/>
      <c r="H195" s="8"/>
      <c r="I195" s="8"/>
      <c r="J195" s="8" t="str">
        <f>[8]PCPI_Post!A165</f>
        <v>PCPI_qA</v>
      </c>
      <c r="K195" s="8" t="str">
        <f>[8]PCPI_Post!B165</f>
        <v>Coef.</v>
      </c>
      <c r="L195" s="8" t="str">
        <f>[8]PCPI_Post!C165</f>
        <v>Std. Err.</v>
      </c>
      <c r="M195" s="8" t="str">
        <f>[8]PCPI_Post!D165</f>
        <v>t</v>
      </c>
      <c r="N195" s="8" t="str">
        <f>[8]PCPI_Post!E165</f>
        <v>P&gt;|t|</v>
      </c>
      <c r="O195" s="8"/>
    </row>
    <row r="196" spans="2:15">
      <c r="B196" s="8" t="str">
        <f>[8]PCPI_Pre!A166</f>
        <v>InfExp</v>
      </c>
      <c r="C196" s="8" t="str">
        <f>FIXED([8]PCPI_Pre!B166,3)</f>
        <v>0.727</v>
      </c>
      <c r="D196" s="8" t="str">
        <f>FIXED([8]PCPI_Pre!C166,3)</f>
        <v>0.167</v>
      </c>
      <c r="E196" s="8" t="str">
        <f>IF(F196&lt;0.01,"***",IF(F196&lt;0.05,"**", IF(F196&lt;0.1,"*","")))</f>
        <v>***</v>
      </c>
      <c r="F196" s="8">
        <f>[8]PCPI_Pre!E166</f>
        <v>0</v>
      </c>
      <c r="G196" s="8"/>
      <c r="H196" s="8"/>
      <c r="I196" s="8"/>
      <c r="J196" s="8" t="str">
        <f>[8]PCPI_Post!A166</f>
        <v>InfExp</v>
      </c>
      <c r="K196" s="8" t="str">
        <f>FIXED([8]PCPI_Post!B166,3)</f>
        <v>0.359</v>
      </c>
      <c r="L196" s="8" t="str">
        <f>FIXED([8]PCPI_Post!C166,3)</f>
        <v>0.242</v>
      </c>
      <c r="M196" s="8" t="str">
        <f t="shared" ref="M196:M206" si="16">IF(N196&lt;0.01,"***",IF(N196&lt;0.05,"**", IF(N196&lt;0.1,"*","")))</f>
        <v/>
      </c>
      <c r="N196" s="8">
        <f>[8]PCPI_Post!E166</f>
        <v>0.14899999999999999</v>
      </c>
      <c r="O196" s="8"/>
    </row>
    <row r="197" spans="2:15">
      <c r="B197" s="8" t="str">
        <f>[8]PCPI_Pre!A167</f>
        <v>PCPI_4lag</v>
      </c>
      <c r="C197" s="8" t="str">
        <f>FIXED([8]PCPI_Pre!B167,3)</f>
        <v>0.624</v>
      </c>
      <c r="D197" s="8" t="str">
        <f>FIXED([8]PCPI_Pre!C167,3)</f>
        <v>0.075</v>
      </c>
      <c r="E197" s="8" t="str">
        <f t="shared" ref="E197:E206" si="17">IF(F197&lt;0.01,"***",IF(F197&lt;0.05,"**", IF(F197&lt;0.1,"*","")))</f>
        <v>***</v>
      </c>
      <c r="F197" s="8">
        <f>[8]PCPI_Pre!E167</f>
        <v>0</v>
      </c>
      <c r="G197" s="8"/>
      <c r="H197" s="8"/>
      <c r="I197" s="8"/>
      <c r="J197" s="8" t="str">
        <f>[8]PCPI_Post!A167</f>
        <v>PCPI_4lag</v>
      </c>
      <c r="K197" s="8" t="str">
        <f>FIXED([8]PCPI_Post!B167,3)</f>
        <v>0.569</v>
      </c>
      <c r="L197" s="8" t="str">
        <f>FIXED([8]PCPI_Post!C167,3)</f>
        <v>0.037</v>
      </c>
      <c r="M197" s="8" t="str">
        <f t="shared" si="16"/>
        <v>***</v>
      </c>
      <c r="N197" s="8">
        <f>[8]PCPI_Post!E167</f>
        <v>0</v>
      </c>
      <c r="O197" s="8"/>
    </row>
    <row r="198" spans="2:15">
      <c r="B198" s="8" t="str">
        <f>[8]PCPI_Pre!A168</f>
        <v>slack_GVC</v>
      </c>
      <c r="C198" s="8" t="str">
        <f>FIXED([8]PCPI_Pre!B168,3)</f>
        <v>0.025</v>
      </c>
      <c r="D198" s="8" t="str">
        <f>FIXED([8]PCPI_Pre!C168,3)</f>
        <v>0.025</v>
      </c>
      <c r="E198" s="8" t="str">
        <f t="shared" si="17"/>
        <v/>
      </c>
      <c r="F198" s="8">
        <f>[8]PCPI_Pre!E168</f>
        <v>0.32800000000000001</v>
      </c>
      <c r="G198" s="8"/>
      <c r="H198" s="8"/>
      <c r="I198" s="8"/>
      <c r="J198" s="8" t="str">
        <f>[8]PCPI_Post!A168</f>
        <v>slack_GVC</v>
      </c>
      <c r="K198" s="8" t="str">
        <f>FIXED([8]PCPI_Post!B168,3)</f>
        <v>-0.034</v>
      </c>
      <c r="L198" s="8" t="str">
        <f>FIXED([8]PCPI_Post!C168,3)</f>
        <v>0.023</v>
      </c>
      <c r="M198" s="8" t="str">
        <f t="shared" si="16"/>
        <v/>
      </c>
      <c r="N198" s="8">
        <f>[8]PCPI_Post!E168</f>
        <v>0.157</v>
      </c>
      <c r="O198" s="8"/>
    </row>
    <row r="199" spans="2:15">
      <c r="B199" s="8" t="str">
        <f>[8]PCPI_Pre!A169</f>
        <v>RER_qo8q</v>
      </c>
      <c r="C199" s="8" t="str">
        <f>FIXED([8]PCPI_Pre!B169,3)</f>
        <v>-0.020</v>
      </c>
      <c r="D199" s="8" t="str">
        <f>FIXED([8]PCPI_Pre!C169,3)</f>
        <v>0.009</v>
      </c>
      <c r="E199" s="8" t="str">
        <f t="shared" si="17"/>
        <v>**</v>
      </c>
      <c r="F199" s="8">
        <f>[8]PCPI_Pre!E169</f>
        <v>3.5999999999999997E-2</v>
      </c>
      <c r="G199" s="8"/>
      <c r="H199" s="8"/>
      <c r="I199" s="8"/>
      <c r="J199" s="8" t="str">
        <f>[8]PCPI_Post!A169</f>
        <v>RER_qo8q</v>
      </c>
      <c r="K199" s="8" t="str">
        <f>FIXED([8]PCPI_Post!B169,3)</f>
        <v>-0.038</v>
      </c>
      <c r="L199" s="8" t="str">
        <f>FIXED([8]PCPI_Post!C169,3)</f>
        <v>0.012</v>
      </c>
      <c r="M199" s="8" t="str">
        <f t="shared" si="16"/>
        <v>***</v>
      </c>
      <c r="N199" s="8">
        <f>[8]PCPI_Post!E169</f>
        <v>5.0000000000000001E-3</v>
      </c>
      <c r="O199" s="8"/>
    </row>
    <row r="200" spans="2:15">
      <c r="B200" s="8" t="str">
        <f>[8]PCPI_Pre!A170</f>
        <v>W_Slack</v>
      </c>
      <c r="C200" s="8" t="str">
        <f>FIXED([8]PCPI_Pre!B170,3)</f>
        <v>-0.544</v>
      </c>
      <c r="D200" s="8" t="str">
        <f>FIXED([8]PCPI_Pre!C170,3)</f>
        <v>0.080</v>
      </c>
      <c r="E200" s="8" t="str">
        <f t="shared" si="17"/>
        <v>***</v>
      </c>
      <c r="F200" s="8">
        <f>[8]PCPI_Pre!E170</f>
        <v>0</v>
      </c>
      <c r="G200" s="8"/>
      <c r="H200" s="8"/>
      <c r="I200" s="8"/>
      <c r="J200" s="8" t="str">
        <f>[8]PCPI_Post!A170</f>
        <v>W_Slack</v>
      </c>
      <c r="K200" s="8" t="str">
        <f>FIXED([8]PCPI_Post!B170,3)</f>
        <v>-0.470</v>
      </c>
      <c r="L200" s="8" t="str">
        <f>FIXED([8]PCPI_Post!C170,3)</f>
        <v>0.075</v>
      </c>
      <c r="M200" s="8" t="str">
        <f t="shared" si="16"/>
        <v>***</v>
      </c>
      <c r="N200" s="8">
        <f>[8]PCPI_Post!E170</f>
        <v>0</v>
      </c>
      <c r="O200" s="8"/>
    </row>
    <row r="201" spans="2:15">
      <c r="B201" s="8" t="str">
        <f>[8]PCPI_Pre!A171</f>
        <v>WOil_relPCPI</v>
      </c>
      <c r="C201" s="8" t="str">
        <f>FIXED([8]PCPI_Pre!B171,3)</f>
        <v>0.030</v>
      </c>
      <c r="D201" s="8" t="str">
        <f>FIXED([8]PCPI_Pre!C171,3)</f>
        <v>0.004</v>
      </c>
      <c r="E201" s="8" t="str">
        <f t="shared" si="17"/>
        <v>***</v>
      </c>
      <c r="F201" s="8">
        <f>[8]PCPI_Pre!E171</f>
        <v>0</v>
      </c>
      <c r="G201" s="8"/>
      <c r="H201" s="8"/>
      <c r="I201" s="8"/>
      <c r="J201" s="8" t="str">
        <f>[8]PCPI_Post!A171</f>
        <v>WOil_relPCPI</v>
      </c>
      <c r="K201" s="8" t="str">
        <f>FIXED([8]PCPI_Post!B171,3)</f>
        <v>0.027</v>
      </c>
      <c r="L201" s="8" t="str">
        <f>FIXED([8]PCPI_Post!C171,3)</f>
        <v>0.003</v>
      </c>
      <c r="M201" s="8" t="str">
        <f t="shared" si="16"/>
        <v>***</v>
      </c>
      <c r="N201" s="8">
        <f>[8]PCPI_Post!E171</f>
        <v>0</v>
      </c>
      <c r="O201" s="8"/>
    </row>
    <row r="202" spans="2:15">
      <c r="B202" s="8" t="str">
        <f>[8]PCPI_Pre!A172</f>
        <v>WComXEn_relPCPI~g</v>
      </c>
      <c r="C202" s="8" t="str">
        <f>FIXED([8]PCPI_Pre!B172,3)</f>
        <v>0.002</v>
      </c>
      <c r="D202" s="8" t="str">
        <f>FIXED([8]PCPI_Pre!C172,3)</f>
        <v>0.014</v>
      </c>
      <c r="E202" s="8" t="str">
        <f t="shared" si="17"/>
        <v/>
      </c>
      <c r="F202" s="8">
        <f>[8]PCPI_Pre!E172</f>
        <v>0.85899999999999999</v>
      </c>
      <c r="G202" s="8"/>
      <c r="H202" s="8"/>
      <c r="I202" s="8"/>
      <c r="J202" s="8" t="str">
        <f>[8]PCPI_Post!A172</f>
        <v>WComXEn_relPCPI~g</v>
      </c>
      <c r="K202" s="8" t="str">
        <f>FIXED([8]PCPI_Post!B172,3)</f>
        <v>0.030</v>
      </c>
      <c r="L202" s="8" t="str">
        <f>FIXED([8]PCPI_Post!C172,3)</f>
        <v>0.009</v>
      </c>
      <c r="M202" s="8" t="str">
        <f t="shared" si="16"/>
        <v>***</v>
      </c>
      <c r="N202" s="8">
        <f>[8]PCPI_Post!E172</f>
        <v>2E-3</v>
      </c>
      <c r="O202" s="8"/>
    </row>
    <row r="203" spans="2:15">
      <c r="B203" s="8" t="str">
        <f>[8]PCPI_Pre!A173</f>
        <v>GVC_PC_lag</v>
      </c>
      <c r="C203" s="8" t="str">
        <f>FIXED([8]PCPI_Pre!B173,3)</f>
        <v>-0.260</v>
      </c>
      <c r="D203" s="8" t="str">
        <f>FIXED([8]PCPI_Pre!C173,3)</f>
        <v>0.069</v>
      </c>
      <c r="E203" s="8" t="str">
        <f t="shared" si="17"/>
        <v>***</v>
      </c>
      <c r="F203" s="8">
        <f>[8]PCPI_Pre!E173</f>
        <v>1E-3</v>
      </c>
      <c r="G203" s="8"/>
      <c r="H203" s="8"/>
      <c r="I203" s="8"/>
      <c r="J203" s="8" t="str">
        <f>[8]PCPI_Post!A173</f>
        <v>GVC_PC_lag</v>
      </c>
      <c r="K203" s="8" t="str">
        <f>FIXED([8]PCPI_Post!B173,3)</f>
        <v>-0.326</v>
      </c>
      <c r="L203" s="8" t="str">
        <f>FIXED([8]PCPI_Post!C173,3)</f>
        <v>0.108</v>
      </c>
      <c r="M203" s="8" t="str">
        <f t="shared" si="16"/>
        <v>***</v>
      </c>
      <c r="N203" s="8">
        <f>[8]PCPI_Post!E173</f>
        <v>5.0000000000000001E-3</v>
      </c>
      <c r="O203" s="8"/>
    </row>
    <row r="204" spans="2:15">
      <c r="B204" s="8" t="str">
        <f>[8]PCPI_Pre!A174</f>
        <v>_cons</v>
      </c>
      <c r="C204" s="8" t="str">
        <f>FIXED([8]PCPI_Pre!B174,3)</f>
        <v>-0.997</v>
      </c>
      <c r="D204" s="8" t="str">
        <f>FIXED([8]PCPI_Pre!C174,3)</f>
        <v>0.297</v>
      </c>
      <c r="E204" s="8" t="str">
        <f t="shared" si="17"/>
        <v>***</v>
      </c>
      <c r="F204" s="8">
        <f>[8]PCPI_Pre!E174</f>
        <v>2E-3</v>
      </c>
      <c r="G204" s="8"/>
      <c r="H204" s="8"/>
      <c r="I204" s="8"/>
      <c r="J204" s="8" t="str">
        <f>[8]PCPI_Post!A174</f>
        <v>_cons</v>
      </c>
      <c r="K204" s="8" t="str">
        <f>FIXED([8]PCPI_Post!B174,3)</f>
        <v>0.900</v>
      </c>
      <c r="L204" s="8" t="str">
        <f>FIXED([8]PCPI_Post!C174,3)</f>
        <v>0.531</v>
      </c>
      <c r="M204" s="8" t="str">
        <f t="shared" si="16"/>
        <v/>
      </c>
      <c r="N204" s="8">
        <f>[8]PCPI_Post!E174</f>
        <v>0.10100000000000001</v>
      </c>
      <c r="O204" s="8"/>
    </row>
    <row r="205" spans="2:15">
      <c r="B205" s="8">
        <f>[8]PCPI_Pre!A175</f>
        <v>0</v>
      </c>
      <c r="C205" s="8" t="str">
        <f>FIXED([8]PCPI_Pre!B175,3)</f>
        <v>0.000</v>
      </c>
      <c r="D205" s="8" t="str">
        <f>FIXED([8]PCPI_Pre!C175,3)</f>
        <v>0.000</v>
      </c>
      <c r="E205" s="8" t="str">
        <f t="shared" si="17"/>
        <v>***</v>
      </c>
      <c r="F205" s="8">
        <f>[8]PCPI_Pre!E175</f>
        <v>0</v>
      </c>
      <c r="G205" s="8"/>
      <c r="H205" s="8"/>
      <c r="I205" s="8"/>
      <c r="J205" s="8">
        <f>[8]PCPI_Post!A175</f>
        <v>0</v>
      </c>
      <c r="K205" s="8" t="str">
        <f>FIXED([8]PCPI_Post!B175,3)</f>
        <v>0.000</v>
      </c>
      <c r="L205" s="8" t="str">
        <f>FIXED([8]PCPI_Post!C175,3)</f>
        <v>0.000</v>
      </c>
      <c r="M205" s="8" t="str">
        <f t="shared" si="16"/>
        <v>***</v>
      </c>
      <c r="N205" s="8">
        <f>[8]PCPI_Post!E175</f>
        <v>0</v>
      </c>
      <c r="O205" s="8"/>
    </row>
    <row r="206" spans="2:15">
      <c r="B206" s="8">
        <f>[8]PCPI_Pre!A176</f>
        <v>0</v>
      </c>
      <c r="C206" s="8" t="str">
        <f>FIXED([8]PCPI_Pre!B176,3)</f>
        <v>0.000</v>
      </c>
      <c r="D206" s="8" t="str">
        <f>FIXED([8]PCPI_Pre!C176,3)</f>
        <v>0.000</v>
      </c>
      <c r="E206" s="8" t="str">
        <f t="shared" si="17"/>
        <v>***</v>
      </c>
      <c r="F206" s="8">
        <f>[8]PCPI_Pre!E176</f>
        <v>0</v>
      </c>
      <c r="G206" s="8"/>
      <c r="H206" s="8"/>
      <c r="I206" s="8"/>
      <c r="J206" s="8">
        <f>[8]PCPI_Post!A176</f>
        <v>0</v>
      </c>
      <c r="K206" s="8" t="str">
        <f>FIXED([8]PCPI_Post!B176,3)</f>
        <v>0.000</v>
      </c>
      <c r="L206" s="8" t="str">
        <f>FIXED([8]PCPI_Post!C176,3)</f>
        <v>0.000</v>
      </c>
      <c r="M206" s="8" t="str">
        <f t="shared" si="16"/>
        <v>***</v>
      </c>
      <c r="N206" s="8">
        <f>[8]PCPI_Post!E176</f>
        <v>0</v>
      </c>
      <c r="O206" s="8"/>
    </row>
    <row r="207" spans="2:1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2:1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2:1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2:1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2:15">
      <c r="B211" s="7" t="str">
        <f>[8]PCPI_Pre!A181</f>
        <v xml:space="preserve"> EXCLUDE 2008 FROM LAST DECADE  - CPI - PRE-CRISIS</v>
      </c>
      <c r="C211" s="8"/>
      <c r="D211" s="8"/>
      <c r="E211" s="8"/>
      <c r="F211" s="8"/>
      <c r="G211" s="8"/>
      <c r="H211" s="8"/>
      <c r="I211" s="8"/>
      <c r="J211" s="7" t="str">
        <f>[8]PCPI_Post!A181</f>
        <v xml:space="preserve"> EXCLUDE 2008 FROM LAST DECADE  - CPI - POST-CRISIS</v>
      </c>
      <c r="K211" s="8"/>
      <c r="L211" s="8"/>
      <c r="M211" s="8"/>
      <c r="N211" s="8"/>
      <c r="O211" s="8"/>
    </row>
    <row r="212" spans="2:15">
      <c r="B212" s="8" t="str">
        <f>[8]PCPI_Pre!A182</f>
        <v>R2_w</v>
      </c>
      <c r="C212" s="8">
        <f>[8]PCPI_Pre!B182</f>
        <v>0</v>
      </c>
      <c r="D212" s="8">
        <f>[8]PCPI_Pre!C182</f>
        <v>0</v>
      </c>
      <c r="E212" s="8">
        <f>[8]PCPI_Pre!D182</f>
        <v>0</v>
      </c>
      <c r="F212" s="8"/>
      <c r="G212" s="8"/>
      <c r="H212" s="8"/>
      <c r="I212" s="8"/>
      <c r="J212" s="8" t="str">
        <f>[8]PCPI_Post!A182</f>
        <v>R2_w</v>
      </c>
      <c r="K212" s="8">
        <f>[8]PCPI_Post!B182</f>
        <v>0</v>
      </c>
      <c r="L212" s="8">
        <f>[8]PCPI_Post!C182</f>
        <v>0</v>
      </c>
      <c r="M212" s="8">
        <f>[8]PCPI_Post!D182</f>
        <v>0</v>
      </c>
      <c r="N212" s="8"/>
      <c r="O212" s="8"/>
    </row>
    <row r="213" spans="2:15">
      <c r="B213" s="8" t="str">
        <f>FIXED([8]PCPI_Pre!A183,3)</f>
        <v>0.414</v>
      </c>
      <c r="C213" s="8">
        <f>[8]PCPI_Pre!B183</f>
        <v>1404</v>
      </c>
      <c r="D213" s="8" t="str">
        <f>FIXED([8]PCPI_Pre!C183,1)</f>
        <v>32.4</v>
      </c>
      <c r="E213" s="8">
        <f>([8]PCPI_Pre!D183)</f>
        <v>5.0679209806835868E-11</v>
      </c>
      <c r="F213" s="8" t="str">
        <f>IF(E213&lt;0.01,"***",IF(E213&lt;0.05,"**", IF(E213&lt;0.1,"*","")))</f>
        <v>***</v>
      </c>
      <c r="G213" s="8"/>
      <c r="H213" s="8"/>
      <c r="I213" s="8"/>
      <c r="J213" s="8" t="str">
        <f>FIXED([8]PCPI_Post!A183,3)</f>
        <v>0.295</v>
      </c>
      <c r="K213" s="8">
        <f>[8]PCPI_Post!B183</f>
        <v>1111</v>
      </c>
      <c r="L213" s="8" t="str">
        <f>FIXED([8]PCPI_Post!C183,1)</f>
        <v>59.0</v>
      </c>
      <c r="M213" s="8">
        <f>([8]PCPI_Post!D183)</f>
        <v>1.3048569578014692E-14</v>
      </c>
      <c r="N213" s="8" t="str">
        <f>IF(M213&lt;0.01,"***",IF(M213&lt;0.05,"**", IF(M213&lt;0.1,"*","")))</f>
        <v>***</v>
      </c>
      <c r="O213" s="8"/>
    </row>
    <row r="214" spans="2:15">
      <c r="B214" s="8"/>
      <c r="C214" s="8"/>
      <c r="D214" s="8" t="str">
        <f>[8]PCPI_Pre!C184</f>
        <v>Robust</v>
      </c>
      <c r="E214" s="8"/>
      <c r="F214" s="8"/>
      <c r="G214" s="8"/>
      <c r="H214" s="8"/>
      <c r="I214" s="8"/>
      <c r="J214" s="8"/>
      <c r="K214" s="8"/>
      <c r="L214" s="8" t="str">
        <f>[8]PCPI_Post!C184</f>
        <v>Robust</v>
      </c>
      <c r="M214" s="8"/>
      <c r="N214" s="8"/>
      <c r="O214" s="8"/>
    </row>
    <row r="215" spans="2:15">
      <c r="B215" s="8" t="str">
        <f>[8]PCPI_Pre!A185</f>
        <v>PCPI_qA</v>
      </c>
      <c r="C215" s="8" t="str">
        <f>[8]PCPI_Pre!B185</f>
        <v>Coef.</v>
      </c>
      <c r="D215" s="8" t="str">
        <f>[8]PCPI_Pre!C185</f>
        <v>Std. Err.</v>
      </c>
      <c r="E215" s="8" t="str">
        <f>[8]PCPI_Pre!D185</f>
        <v>t</v>
      </c>
      <c r="F215" s="8" t="str">
        <f>[8]PCPI_Pre!E185</f>
        <v>P&gt;|t|</v>
      </c>
      <c r="G215" s="8"/>
      <c r="H215" s="8"/>
      <c r="I215" s="8"/>
      <c r="J215" s="8" t="str">
        <f>[8]PCPI_Post!A185</f>
        <v>PCPI_qA</v>
      </c>
      <c r="K215" s="8" t="str">
        <f>[8]PCPI_Post!B185</f>
        <v>Coef.</v>
      </c>
      <c r="L215" s="8" t="str">
        <f>[8]PCPI_Post!C185</f>
        <v>Std. Err.</v>
      </c>
      <c r="M215" s="8" t="str">
        <f>[8]PCPI_Post!D185</f>
        <v>t</v>
      </c>
      <c r="N215" s="8" t="str">
        <f>[8]PCPI_Post!E185</f>
        <v>P&gt;|t|</v>
      </c>
      <c r="O215" s="8"/>
    </row>
    <row r="216" spans="2:15">
      <c r="B216" s="8" t="str">
        <f>[8]PCPI_Pre!A186</f>
        <v>InfExp</v>
      </c>
      <c r="C216" s="8" t="str">
        <f>FIXED([8]PCPI_Pre!B186,3)</f>
        <v>0.741</v>
      </c>
      <c r="D216" s="8" t="str">
        <f>FIXED([8]PCPI_Pre!C186,3)</f>
        <v>0.163</v>
      </c>
      <c r="E216" s="8" t="str">
        <f>IF(F216&lt;0.01,"***",IF(F216&lt;0.05,"**", IF(F216&lt;0.1,"*","")))</f>
        <v>***</v>
      </c>
      <c r="F216" s="8">
        <f>[8]PCPI_Pre!E186</f>
        <v>0</v>
      </c>
      <c r="G216" s="8"/>
      <c r="H216" s="8"/>
      <c r="I216" s="8"/>
      <c r="J216" s="8" t="str">
        <f>[8]PCPI_Post!A186</f>
        <v>InfExp</v>
      </c>
      <c r="K216" s="8" t="str">
        <f>FIXED([8]PCPI_Post!B186,3)</f>
        <v>0.139</v>
      </c>
      <c r="L216" s="8" t="str">
        <f>FIXED([8]PCPI_Post!C186,3)</f>
        <v>0.449</v>
      </c>
      <c r="M216" s="8" t="str">
        <f t="shared" ref="M216:M226" si="18">IF(N216&lt;0.01,"***",IF(N216&lt;0.05,"**", IF(N216&lt;0.1,"*","")))</f>
        <v/>
      </c>
      <c r="N216" s="8">
        <f>[8]PCPI_Post!E186</f>
        <v>0.75900000000000001</v>
      </c>
      <c r="O216" s="8"/>
    </row>
    <row r="217" spans="2:15">
      <c r="B217" s="8" t="str">
        <f>[8]PCPI_Pre!A187</f>
        <v>PCPI_4lag</v>
      </c>
      <c r="C217" s="8" t="str">
        <f>FIXED([8]PCPI_Pre!B187,3)</f>
        <v>0.589</v>
      </c>
      <c r="D217" s="8" t="str">
        <f>FIXED([8]PCPI_Pre!C187,3)</f>
        <v>0.067</v>
      </c>
      <c r="E217" s="8" t="str">
        <f t="shared" ref="E217:E226" si="19">IF(F217&lt;0.01,"***",IF(F217&lt;0.05,"**", IF(F217&lt;0.1,"*","")))</f>
        <v>***</v>
      </c>
      <c r="F217" s="8">
        <f>[8]PCPI_Pre!E187</f>
        <v>0</v>
      </c>
      <c r="G217" s="8"/>
      <c r="H217" s="8"/>
      <c r="I217" s="8"/>
      <c r="J217" s="8" t="str">
        <f>[8]PCPI_Post!A187</f>
        <v>PCPI_4lag</v>
      </c>
      <c r="K217" s="8" t="str">
        <f>FIXED([8]PCPI_Post!B187,3)</f>
        <v>0.466</v>
      </c>
      <c r="L217" s="8" t="str">
        <f>FIXED([8]PCPI_Post!C187,3)</f>
        <v>0.030</v>
      </c>
      <c r="M217" s="8" t="str">
        <f t="shared" si="18"/>
        <v>***</v>
      </c>
      <c r="N217" s="8">
        <f>[8]PCPI_Post!E187</f>
        <v>0</v>
      </c>
      <c r="O217" s="8"/>
    </row>
    <row r="218" spans="2:15">
      <c r="B218" s="8" t="str">
        <f>[8]PCPI_Pre!A188</f>
        <v>slack_1</v>
      </c>
      <c r="C218" s="8" t="str">
        <f>FIXED([8]PCPI_Pre!B188,3)</f>
        <v>-0.188</v>
      </c>
      <c r="D218" s="8" t="str">
        <f>FIXED([8]PCPI_Pre!C188,3)</f>
        <v>0.061</v>
      </c>
      <c r="E218" s="8" t="str">
        <f t="shared" si="19"/>
        <v>***</v>
      </c>
      <c r="F218" s="8">
        <f>[8]PCPI_Pre!E188</f>
        <v>4.0000000000000001E-3</v>
      </c>
      <c r="G218" s="8"/>
      <c r="H218" s="8"/>
      <c r="I218" s="8"/>
      <c r="J218" s="8" t="str">
        <f>[8]PCPI_Post!A188</f>
        <v>slack_1</v>
      </c>
      <c r="K218" s="8" t="str">
        <f>FIXED([8]PCPI_Post!B188,3)</f>
        <v>-0.070</v>
      </c>
      <c r="L218" s="8" t="str">
        <f>FIXED([8]PCPI_Post!C188,3)</f>
        <v>0.047</v>
      </c>
      <c r="M218" s="8" t="str">
        <f t="shared" si="18"/>
        <v/>
      </c>
      <c r="N218" s="8">
        <f>[8]PCPI_Post!E188</f>
        <v>0.14599999999999999</v>
      </c>
      <c r="O218" s="8"/>
    </row>
    <row r="219" spans="2:15">
      <c r="B219" s="8" t="str">
        <f>[8]PCPI_Pre!A189</f>
        <v>RER_qo8q</v>
      </c>
      <c r="C219" s="8" t="str">
        <f>FIXED([8]PCPI_Pre!B189,3)</f>
        <v>-0.027</v>
      </c>
      <c r="D219" s="8" t="str">
        <f>FIXED([8]PCPI_Pre!C189,3)</f>
        <v>0.011</v>
      </c>
      <c r="E219" s="8" t="str">
        <f t="shared" si="19"/>
        <v>**</v>
      </c>
      <c r="F219" s="8">
        <f>[8]PCPI_Pre!E189</f>
        <v>1.4999999999999999E-2</v>
      </c>
      <c r="G219" s="8"/>
      <c r="H219" s="8"/>
      <c r="I219" s="8"/>
      <c r="J219" s="8" t="str">
        <f>[8]PCPI_Post!A189</f>
        <v>RER_qo8q</v>
      </c>
      <c r="K219" s="8" t="str">
        <f>FIXED([8]PCPI_Post!B189,3)</f>
        <v>-0.038</v>
      </c>
      <c r="L219" s="8" t="str">
        <f>FIXED([8]PCPI_Post!C189,3)</f>
        <v>0.011</v>
      </c>
      <c r="M219" s="8" t="str">
        <f t="shared" si="18"/>
        <v>***</v>
      </c>
      <c r="N219" s="8">
        <f>[8]PCPI_Post!E189</f>
        <v>2E-3</v>
      </c>
      <c r="O219" s="8"/>
    </row>
    <row r="220" spans="2:15">
      <c r="B220" s="8" t="str">
        <f>[8]PCPI_Pre!A190</f>
        <v>W_Slack</v>
      </c>
      <c r="C220" s="8" t="str">
        <f>FIXED([8]PCPI_Pre!B190,3)</f>
        <v>-0.410</v>
      </c>
      <c r="D220" s="8" t="str">
        <f>FIXED([8]PCPI_Pre!C190,3)</f>
        <v>0.092</v>
      </c>
      <c r="E220" s="8" t="str">
        <f t="shared" si="19"/>
        <v>***</v>
      </c>
      <c r="F220" s="8">
        <f>[8]PCPI_Pre!E190</f>
        <v>0</v>
      </c>
      <c r="G220" s="8"/>
      <c r="H220" s="8"/>
      <c r="I220" s="8"/>
      <c r="J220" s="8" t="str">
        <f>[8]PCPI_Post!A190</f>
        <v>W_Slack</v>
      </c>
      <c r="K220" s="8" t="str">
        <f>FIXED([8]PCPI_Post!B190,3)</f>
        <v>-0.186</v>
      </c>
      <c r="L220" s="8" t="str">
        <f>FIXED([8]PCPI_Post!C190,3)</f>
        <v>0.079</v>
      </c>
      <c r="M220" s="8" t="str">
        <f t="shared" si="18"/>
        <v>**</v>
      </c>
      <c r="N220" s="8">
        <f>[8]PCPI_Post!E190</f>
        <v>2.5999999999999999E-2</v>
      </c>
      <c r="O220" s="8"/>
    </row>
    <row r="221" spans="2:15">
      <c r="B221" s="8" t="str">
        <f>[8]PCPI_Pre!A191</f>
        <v>WOil_relPCPI</v>
      </c>
      <c r="C221" s="8" t="str">
        <f>FIXED([8]PCPI_Pre!B191,3)</f>
        <v>0.030</v>
      </c>
      <c r="D221" s="8" t="str">
        <f>FIXED([8]PCPI_Pre!C191,3)</f>
        <v>0.004</v>
      </c>
      <c r="E221" s="8" t="str">
        <f t="shared" si="19"/>
        <v>***</v>
      </c>
      <c r="F221" s="8">
        <f>[8]PCPI_Pre!E191</f>
        <v>0</v>
      </c>
      <c r="G221" s="8"/>
      <c r="H221" s="8"/>
      <c r="I221" s="8"/>
      <c r="J221" s="8" t="str">
        <f>[8]PCPI_Post!A191</f>
        <v>WOil_relPCPI</v>
      </c>
      <c r="K221" s="8" t="str">
        <f>FIXED([8]PCPI_Post!B191,3)</f>
        <v>0.023</v>
      </c>
      <c r="L221" s="8" t="str">
        <f>FIXED([8]PCPI_Post!C191,3)</f>
        <v>0.004</v>
      </c>
      <c r="M221" s="8" t="str">
        <f t="shared" si="18"/>
        <v>***</v>
      </c>
      <c r="N221" s="8">
        <f>[8]PCPI_Post!E191</f>
        <v>0</v>
      </c>
      <c r="O221" s="8"/>
    </row>
    <row r="222" spans="2:15">
      <c r="B222" s="8" t="str">
        <f>[8]PCPI_Pre!A192</f>
        <v>WComXEn_relPCPI~g</v>
      </c>
      <c r="C222" s="8" t="str">
        <f>FIXED([8]PCPI_Pre!B192,3)</f>
        <v>0.004</v>
      </c>
      <c r="D222" s="8" t="str">
        <f>FIXED([8]PCPI_Pre!C192,3)</f>
        <v>0.013</v>
      </c>
      <c r="E222" s="8" t="str">
        <f t="shared" si="19"/>
        <v/>
      </c>
      <c r="F222" s="8">
        <f>[8]PCPI_Pre!E192</f>
        <v>0.75800000000000001</v>
      </c>
      <c r="G222" s="8"/>
      <c r="H222" s="8"/>
      <c r="I222" s="8"/>
      <c r="J222" s="8" t="str">
        <f>[8]PCPI_Post!A192</f>
        <v>WComXEn_relPCPI~g</v>
      </c>
      <c r="K222" s="8" t="str">
        <f>FIXED([8]PCPI_Post!B192,3)</f>
        <v>0.023</v>
      </c>
      <c r="L222" s="8" t="str">
        <f>FIXED([8]PCPI_Post!C192,3)</f>
        <v>0.008</v>
      </c>
      <c r="M222" s="8" t="str">
        <f t="shared" si="18"/>
        <v>***</v>
      </c>
      <c r="N222" s="8">
        <f>[8]PCPI_Post!E192</f>
        <v>8.9999999999999993E-3</v>
      </c>
      <c r="O222" s="8"/>
    </row>
    <row r="223" spans="2:15">
      <c r="B223" s="8" t="str">
        <f>[8]PCPI_Pre!A193</f>
        <v>GVC_PC_lag</v>
      </c>
      <c r="C223" s="8" t="str">
        <f>FIXED([8]PCPI_Pre!B193,3)</f>
        <v>-0.258</v>
      </c>
      <c r="D223" s="8" t="str">
        <f>FIXED([8]PCPI_Pre!C193,3)</f>
        <v>0.068</v>
      </c>
      <c r="E223" s="8" t="str">
        <f t="shared" si="19"/>
        <v>***</v>
      </c>
      <c r="F223" s="8">
        <f>[8]PCPI_Pre!E193</f>
        <v>1E-3</v>
      </c>
      <c r="G223" s="8"/>
      <c r="H223" s="8"/>
      <c r="I223" s="8"/>
      <c r="J223" s="8" t="str">
        <f>[8]PCPI_Post!A193</f>
        <v>GVC_PC_lag</v>
      </c>
      <c r="K223" s="8" t="str">
        <f>FIXED([8]PCPI_Post!B193,3)</f>
        <v>-0.340</v>
      </c>
      <c r="L223" s="8" t="str">
        <f>FIXED([8]PCPI_Post!C193,3)</f>
        <v>0.072</v>
      </c>
      <c r="M223" s="8" t="str">
        <f t="shared" si="18"/>
        <v>***</v>
      </c>
      <c r="N223" s="8">
        <f>[8]PCPI_Post!E193</f>
        <v>0</v>
      </c>
      <c r="O223" s="8"/>
    </row>
    <row r="224" spans="2:15">
      <c r="B224" s="8" t="str">
        <f>[8]PCPI_Pre!A194</f>
        <v>_cons</v>
      </c>
      <c r="C224" s="8" t="str">
        <f>FIXED([8]PCPI_Pre!B194,3)</f>
        <v>-0.938</v>
      </c>
      <c r="D224" s="8" t="str">
        <f>FIXED([8]PCPI_Pre!C194,3)</f>
        <v>0.321</v>
      </c>
      <c r="E224" s="8" t="str">
        <f t="shared" si="19"/>
        <v>***</v>
      </c>
      <c r="F224" s="8">
        <f>[8]PCPI_Pre!E194</f>
        <v>7.0000000000000001E-3</v>
      </c>
      <c r="G224" s="8"/>
      <c r="H224" s="8"/>
      <c r="I224" s="8"/>
      <c r="J224" s="8" t="str">
        <f>[8]PCPI_Post!A194</f>
        <v>_cons</v>
      </c>
      <c r="K224" s="8" t="str">
        <f>FIXED([8]PCPI_Post!B194,3)</f>
        <v>1.216</v>
      </c>
      <c r="L224" s="8" t="str">
        <f>FIXED([8]PCPI_Post!C194,3)</f>
        <v>1.030</v>
      </c>
      <c r="M224" s="8" t="str">
        <f t="shared" si="18"/>
        <v/>
      </c>
      <c r="N224" s="8">
        <f>[8]PCPI_Post!E194</f>
        <v>0.247</v>
      </c>
      <c r="O224" s="8"/>
    </row>
    <row r="225" spans="2:15">
      <c r="B225" s="8">
        <f>[8]PCPI_Pre!A195</f>
        <v>0</v>
      </c>
      <c r="C225" s="8" t="str">
        <f>FIXED([8]PCPI_Pre!B195,3)</f>
        <v>0.000</v>
      </c>
      <c r="D225" s="8" t="str">
        <f>FIXED([8]PCPI_Pre!C195,3)</f>
        <v>0.000</v>
      </c>
      <c r="E225" s="8" t="str">
        <f t="shared" si="19"/>
        <v>***</v>
      </c>
      <c r="F225" s="8">
        <f>[8]PCPI_Pre!E195</f>
        <v>0</v>
      </c>
      <c r="G225" s="8"/>
      <c r="H225" s="8"/>
      <c r="I225" s="8"/>
      <c r="J225" s="8">
        <f>[8]PCPI_Post!A195</f>
        <v>0</v>
      </c>
      <c r="K225" s="8" t="str">
        <f>FIXED([8]PCPI_Post!B195,3)</f>
        <v>0.000</v>
      </c>
      <c r="L225" s="8" t="str">
        <f>FIXED([8]PCPI_Post!C195,3)</f>
        <v>0.000</v>
      </c>
      <c r="M225" s="8" t="str">
        <f t="shared" si="18"/>
        <v>***</v>
      </c>
      <c r="N225" s="8">
        <f>[8]PCPI_Post!E195</f>
        <v>0</v>
      </c>
      <c r="O225" s="8"/>
    </row>
    <row r="226" spans="2:15">
      <c r="B226" s="8">
        <f>[8]PCPI_Pre!A196</f>
        <v>0</v>
      </c>
      <c r="C226" s="8" t="str">
        <f>FIXED([8]PCPI_Pre!B196,3)</f>
        <v>0.000</v>
      </c>
      <c r="D226" s="8" t="str">
        <f>FIXED([8]PCPI_Pre!C196,3)</f>
        <v>0.000</v>
      </c>
      <c r="E226" s="8" t="str">
        <f t="shared" si="19"/>
        <v>***</v>
      </c>
      <c r="F226" s="8">
        <f>[8]PCPI_Pre!E196</f>
        <v>0</v>
      </c>
      <c r="G226" s="8"/>
      <c r="H226" s="8"/>
      <c r="I226" s="8"/>
      <c r="J226" s="8">
        <f>[8]PCPI_Post!A196</f>
        <v>0</v>
      </c>
      <c r="K226" s="8" t="str">
        <f>FIXED([8]PCPI_Post!B196,3)</f>
        <v>0.000</v>
      </c>
      <c r="L226" s="8" t="str">
        <f>FIXED([8]PCPI_Post!C196,3)</f>
        <v>0.000</v>
      </c>
      <c r="M226" s="8" t="str">
        <f t="shared" si="18"/>
        <v>***</v>
      </c>
      <c r="N226" s="8">
        <f>[8]PCPI_Post!E196</f>
        <v>0</v>
      </c>
      <c r="O226" s="8"/>
    </row>
    <row r="227" spans="2:1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2:1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2:1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2:1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2:15">
      <c r="B231" s="7" t="str">
        <f>[8]PCPI_Pre!A201</f>
        <v xml:space="preserve"> EXCLUDE 2008&amp; 2009 FROM LAST DECADE - CPI - PRE-CRISIS</v>
      </c>
      <c r="C231" s="8"/>
      <c r="D231" s="8"/>
      <c r="E231" s="8"/>
      <c r="F231" s="8"/>
      <c r="G231" s="8"/>
      <c r="H231" s="8"/>
      <c r="I231" s="8"/>
      <c r="J231" s="7" t="str">
        <f>[8]PCPI_Post!A201</f>
        <v xml:space="preserve"> EXCLUDE 2008&amp; 2009 FROM LAST DECADE - CPI - POST-CRISIS</v>
      </c>
      <c r="K231" s="8"/>
      <c r="L231" s="8"/>
      <c r="M231" s="8"/>
      <c r="N231" s="8"/>
      <c r="O231" s="8"/>
    </row>
    <row r="232" spans="2:15">
      <c r="B232" s="8" t="str">
        <f>[8]PCPI_Pre!A202</f>
        <v>R2_w</v>
      </c>
      <c r="C232" s="8">
        <f>[8]PCPI_Pre!B202</f>
        <v>0</v>
      </c>
      <c r="D232" s="8">
        <f>[8]PCPI_Pre!C202</f>
        <v>0</v>
      </c>
      <c r="E232" s="8">
        <f>[8]PCPI_Pre!D202</f>
        <v>0</v>
      </c>
      <c r="F232" s="8"/>
      <c r="G232" s="8"/>
      <c r="H232" s="8"/>
      <c r="I232" s="8"/>
      <c r="J232" s="8" t="str">
        <f>[8]PCPI_Post!A202</f>
        <v>R2_w</v>
      </c>
      <c r="K232" s="8">
        <f>[8]PCPI_Post!B202</f>
        <v>0</v>
      </c>
      <c r="L232" s="8">
        <f>[8]PCPI_Post!C202</f>
        <v>0</v>
      </c>
      <c r="M232" s="8">
        <f>[8]PCPI_Post!D202</f>
        <v>0</v>
      </c>
      <c r="N232" s="8"/>
      <c r="O232" s="8"/>
    </row>
    <row r="233" spans="2:15">
      <c r="B233" s="8" t="str">
        <f>FIXED([8]PCPI_Pre!A203,3)</f>
        <v>0.414</v>
      </c>
      <c r="C233" s="8">
        <f>[8]PCPI_Pre!B203</f>
        <v>1404</v>
      </c>
      <c r="D233" s="8" t="str">
        <f>FIXED([8]PCPI_Pre!C203,1)</f>
        <v>32.4</v>
      </c>
      <c r="E233" s="8">
        <f>([8]PCPI_Pre!D203)</f>
        <v>5.0679209806835868E-11</v>
      </c>
      <c r="F233" s="8" t="str">
        <f>IF(E233&lt;0.01,"***",IF(E233&lt;0.05,"**", IF(E233&lt;0.1,"*","")))</f>
        <v>***</v>
      </c>
      <c r="G233" s="8"/>
      <c r="H233" s="8"/>
      <c r="I233" s="8"/>
      <c r="J233" s="8" t="str">
        <f>FIXED([8]PCPI_Post!A203,3)</f>
        <v>0.340</v>
      </c>
      <c r="K233" s="8">
        <f>[8]PCPI_Post!B203</f>
        <v>991</v>
      </c>
      <c r="L233" s="8" t="str">
        <f>FIXED([8]PCPI_Post!C203,1)</f>
        <v>71.7</v>
      </c>
      <c r="M233" s="8">
        <f>([8]PCPI_Post!D203)</f>
        <v>9.1429023830708918E-16</v>
      </c>
      <c r="N233" s="8" t="str">
        <f>IF(M233&lt;0.01,"***",IF(M233&lt;0.05,"**", IF(M233&lt;0.1,"*","")))</f>
        <v>***</v>
      </c>
      <c r="O233" s="8"/>
    </row>
    <row r="234" spans="2:15">
      <c r="B234" s="8"/>
      <c r="C234" s="8"/>
      <c r="D234" s="8" t="str">
        <f>[8]PCPI_Pre!C204</f>
        <v>Robust</v>
      </c>
      <c r="E234" s="8"/>
      <c r="F234" s="8"/>
      <c r="G234" s="8"/>
      <c r="H234" s="8"/>
      <c r="I234" s="8"/>
      <c r="J234" s="8"/>
      <c r="K234" s="8"/>
      <c r="L234" s="8" t="str">
        <f>[8]PCPI_Post!C204</f>
        <v>Robust</v>
      </c>
      <c r="M234" s="8"/>
      <c r="N234" s="8"/>
      <c r="O234" s="8"/>
    </row>
    <row r="235" spans="2:15">
      <c r="B235" s="8" t="str">
        <f>[8]PCPI_Pre!A205</f>
        <v>PCPI_qA</v>
      </c>
      <c r="C235" s="8" t="str">
        <f>[8]PCPI_Pre!B205</f>
        <v>Coef.</v>
      </c>
      <c r="D235" s="8" t="str">
        <f>[8]PCPI_Pre!C205</f>
        <v>Std. Err.</v>
      </c>
      <c r="E235" s="8" t="str">
        <f>[8]PCPI_Pre!D205</f>
        <v>t</v>
      </c>
      <c r="F235" s="8" t="str">
        <f>[8]PCPI_Pre!E205</f>
        <v>P&gt;|t|</v>
      </c>
      <c r="G235" s="8"/>
      <c r="H235" s="8"/>
      <c r="I235" s="8"/>
      <c r="J235" s="8" t="str">
        <f>[8]PCPI_Post!A205</f>
        <v>PCPI_qA</v>
      </c>
      <c r="K235" s="8" t="str">
        <f>[8]PCPI_Post!B205</f>
        <v>Coef.</v>
      </c>
      <c r="L235" s="8" t="str">
        <f>[8]PCPI_Post!C205</f>
        <v>Std. Err.</v>
      </c>
      <c r="M235" s="8" t="str">
        <f>[8]PCPI_Post!D205</f>
        <v>t</v>
      </c>
      <c r="N235" s="8" t="str">
        <f>[8]PCPI_Post!E205</f>
        <v>P&gt;|t|</v>
      </c>
      <c r="O235" s="8"/>
    </row>
    <row r="236" spans="2:15">
      <c r="B236" s="8" t="str">
        <f>[8]PCPI_Pre!A206</f>
        <v>InfExp</v>
      </c>
      <c r="C236" s="8" t="str">
        <f>FIXED([8]PCPI_Pre!B206,3)</f>
        <v>0.741</v>
      </c>
      <c r="D236" s="8" t="str">
        <f>FIXED([8]PCPI_Pre!C206,3)</f>
        <v>0.163</v>
      </c>
      <c r="E236" s="8" t="str">
        <f>IF(F236&lt;0.01,"***",IF(F236&lt;0.05,"**", IF(F236&lt;0.1,"*","")))</f>
        <v>***</v>
      </c>
      <c r="F236" s="8">
        <f>[8]PCPI_Pre!E206</f>
        <v>0</v>
      </c>
      <c r="G236" s="8"/>
      <c r="H236" s="8"/>
      <c r="I236" s="8"/>
      <c r="J236" s="8" t="str">
        <f>[8]PCPI_Post!A206</f>
        <v>InfExp</v>
      </c>
      <c r="K236" s="8" t="str">
        <f>FIXED([8]PCPI_Post!B206,3)</f>
        <v>0.171</v>
      </c>
      <c r="L236" s="8" t="str">
        <f>FIXED([8]PCPI_Post!C206,3)</f>
        <v>0.391</v>
      </c>
      <c r="M236" s="8" t="str">
        <f t="shared" ref="M236:M246" si="20">IF(N236&lt;0.01,"***",IF(N236&lt;0.05,"**", IF(N236&lt;0.1,"*","")))</f>
        <v/>
      </c>
      <c r="N236" s="8">
        <f>[8]PCPI_Post!E206</f>
        <v>0.66600000000000004</v>
      </c>
      <c r="O236" s="8"/>
    </row>
    <row r="237" spans="2:15">
      <c r="B237" s="8" t="str">
        <f>[8]PCPI_Pre!A207</f>
        <v>PCPI_4lag</v>
      </c>
      <c r="C237" s="8" t="str">
        <f>FIXED([8]PCPI_Pre!B207,3)</f>
        <v>0.589</v>
      </c>
      <c r="D237" s="8" t="str">
        <f>FIXED([8]PCPI_Pre!C207,3)</f>
        <v>0.067</v>
      </c>
      <c r="E237" s="8" t="str">
        <f t="shared" ref="E237:E246" si="21">IF(F237&lt;0.01,"***",IF(F237&lt;0.05,"**", IF(F237&lt;0.1,"*","")))</f>
        <v>***</v>
      </c>
      <c r="F237" s="8">
        <f>[8]PCPI_Pre!E207</f>
        <v>0</v>
      </c>
      <c r="G237" s="8"/>
      <c r="H237" s="8"/>
      <c r="I237" s="8"/>
      <c r="J237" s="8" t="str">
        <f>[8]PCPI_Post!A207</f>
        <v>PCPI_4lag</v>
      </c>
      <c r="K237" s="8" t="str">
        <f>FIXED([8]PCPI_Post!B207,3)</f>
        <v>0.449</v>
      </c>
      <c r="L237" s="8" t="str">
        <f>FIXED([8]PCPI_Post!C207,3)</f>
        <v>0.039</v>
      </c>
      <c r="M237" s="8" t="str">
        <f t="shared" si="20"/>
        <v>***</v>
      </c>
      <c r="N237" s="8">
        <f>[8]PCPI_Post!E207</f>
        <v>0</v>
      </c>
      <c r="O237" s="8"/>
    </row>
    <row r="238" spans="2:15">
      <c r="B238" s="8" t="str">
        <f>[8]PCPI_Pre!A208</f>
        <v>slack_1</v>
      </c>
      <c r="C238" s="8" t="str">
        <f>FIXED([8]PCPI_Pre!B208,3)</f>
        <v>-0.188</v>
      </c>
      <c r="D238" s="8" t="str">
        <f>FIXED([8]PCPI_Pre!C208,3)</f>
        <v>0.061</v>
      </c>
      <c r="E238" s="8" t="str">
        <f t="shared" si="21"/>
        <v>***</v>
      </c>
      <c r="F238" s="8">
        <f>[8]PCPI_Pre!E208</f>
        <v>4.0000000000000001E-3</v>
      </c>
      <c r="G238" s="8"/>
      <c r="H238" s="8"/>
      <c r="I238" s="8"/>
      <c r="J238" s="8" t="str">
        <f>[8]PCPI_Post!A208</f>
        <v>slack_1</v>
      </c>
      <c r="K238" s="8" t="str">
        <f>FIXED([8]PCPI_Post!B208,3)</f>
        <v>-0.134</v>
      </c>
      <c r="L238" s="8" t="str">
        <f>FIXED([8]PCPI_Post!C208,3)</f>
        <v>0.052</v>
      </c>
      <c r="M238" s="8" t="str">
        <f t="shared" si="20"/>
        <v>**</v>
      </c>
      <c r="N238" s="8">
        <f>[8]PCPI_Post!E208</f>
        <v>1.6E-2</v>
      </c>
      <c r="O238" s="8"/>
    </row>
    <row r="239" spans="2:15">
      <c r="B239" s="8" t="str">
        <f>[8]PCPI_Pre!A209</f>
        <v>RER_qo8q</v>
      </c>
      <c r="C239" s="8" t="str">
        <f>FIXED([8]PCPI_Pre!B209,3)</f>
        <v>-0.027</v>
      </c>
      <c r="D239" s="8" t="str">
        <f>FIXED([8]PCPI_Pre!C209,3)</f>
        <v>0.011</v>
      </c>
      <c r="E239" s="8" t="str">
        <f t="shared" si="21"/>
        <v>**</v>
      </c>
      <c r="F239" s="8">
        <f>[8]PCPI_Pre!E209</f>
        <v>1.4999999999999999E-2</v>
      </c>
      <c r="G239" s="8"/>
      <c r="H239" s="8"/>
      <c r="I239" s="8"/>
      <c r="J239" s="8" t="str">
        <f>[8]PCPI_Post!A209</f>
        <v>RER_qo8q</v>
      </c>
      <c r="K239" s="8" t="str">
        <f>FIXED([8]PCPI_Post!B209,3)</f>
        <v>-0.032</v>
      </c>
      <c r="L239" s="8" t="str">
        <f>FIXED([8]PCPI_Post!C209,3)</f>
        <v>0.009</v>
      </c>
      <c r="M239" s="8" t="str">
        <f t="shared" si="20"/>
        <v>***</v>
      </c>
      <c r="N239" s="8">
        <f>[8]PCPI_Post!E209</f>
        <v>2E-3</v>
      </c>
      <c r="O239" s="8"/>
    </row>
    <row r="240" spans="2:15">
      <c r="B240" s="8" t="str">
        <f>[8]PCPI_Pre!A210</f>
        <v>W_Slack</v>
      </c>
      <c r="C240" s="8" t="str">
        <f>FIXED([8]PCPI_Pre!B210,3)</f>
        <v>-0.410</v>
      </c>
      <c r="D240" s="8" t="str">
        <f>FIXED([8]PCPI_Pre!C210,3)</f>
        <v>0.092</v>
      </c>
      <c r="E240" s="8" t="str">
        <f t="shared" si="21"/>
        <v>***</v>
      </c>
      <c r="F240" s="8">
        <f>[8]PCPI_Pre!E210</f>
        <v>0</v>
      </c>
      <c r="G240" s="8"/>
      <c r="H240" s="8"/>
      <c r="I240" s="8"/>
      <c r="J240" s="8" t="str">
        <f>[8]PCPI_Post!A210</f>
        <v>W_Slack</v>
      </c>
      <c r="K240" s="8" t="str">
        <f>FIXED([8]PCPI_Post!B210,3)</f>
        <v>0.043</v>
      </c>
      <c r="L240" s="8" t="str">
        <f>FIXED([8]PCPI_Post!C210,3)</f>
        <v>0.069</v>
      </c>
      <c r="M240" s="8" t="str">
        <f t="shared" si="20"/>
        <v/>
      </c>
      <c r="N240" s="8">
        <f>[8]PCPI_Post!E210</f>
        <v>0.54200000000000004</v>
      </c>
      <c r="O240" s="8"/>
    </row>
    <row r="241" spans="2:15">
      <c r="B241" s="8" t="str">
        <f>[8]PCPI_Pre!A211</f>
        <v>WOil_relPCPI</v>
      </c>
      <c r="C241" s="8" t="str">
        <f>FIXED([8]PCPI_Pre!B211,3)</f>
        <v>0.030</v>
      </c>
      <c r="D241" s="8" t="str">
        <f>FIXED([8]PCPI_Pre!C211,3)</f>
        <v>0.004</v>
      </c>
      <c r="E241" s="8" t="str">
        <f t="shared" si="21"/>
        <v>***</v>
      </c>
      <c r="F241" s="8">
        <f>[8]PCPI_Pre!E211</f>
        <v>0</v>
      </c>
      <c r="G241" s="8"/>
      <c r="H241" s="8"/>
      <c r="I241" s="8"/>
      <c r="J241" s="8" t="str">
        <f>[8]PCPI_Post!A211</f>
        <v>WOil_relPCPI</v>
      </c>
      <c r="K241" s="8" t="str">
        <f>FIXED([8]PCPI_Post!B211,3)</f>
        <v>0.034</v>
      </c>
      <c r="L241" s="8" t="str">
        <f>FIXED([8]PCPI_Post!C211,3)</f>
        <v>0.003</v>
      </c>
      <c r="M241" s="8" t="str">
        <f t="shared" si="20"/>
        <v>***</v>
      </c>
      <c r="N241" s="8">
        <f>[8]PCPI_Post!E211</f>
        <v>0</v>
      </c>
      <c r="O241" s="8"/>
    </row>
    <row r="242" spans="2:15">
      <c r="B242" s="8" t="str">
        <f>[8]PCPI_Pre!A212</f>
        <v>WComXEn_relPCPI~g</v>
      </c>
      <c r="C242" s="8" t="str">
        <f>FIXED([8]PCPI_Pre!B212,3)</f>
        <v>0.004</v>
      </c>
      <c r="D242" s="8" t="str">
        <f>FIXED([8]PCPI_Pre!C212,3)</f>
        <v>0.013</v>
      </c>
      <c r="E242" s="8" t="str">
        <f t="shared" si="21"/>
        <v/>
      </c>
      <c r="F242" s="8">
        <f>[8]PCPI_Pre!E212</f>
        <v>0.75800000000000001</v>
      </c>
      <c r="G242" s="8"/>
      <c r="H242" s="8"/>
      <c r="I242" s="8"/>
      <c r="J242" s="8" t="str">
        <f>[8]PCPI_Post!A212</f>
        <v>WComXEn_relPCPI~g</v>
      </c>
      <c r="K242" s="8" t="str">
        <f>FIXED([8]PCPI_Post!B212,3)</f>
        <v>0.002</v>
      </c>
      <c r="L242" s="8" t="str">
        <f>FIXED([8]PCPI_Post!C212,3)</f>
        <v>0.011</v>
      </c>
      <c r="M242" s="8" t="str">
        <f t="shared" si="20"/>
        <v/>
      </c>
      <c r="N242" s="8">
        <f>[8]PCPI_Post!E212</f>
        <v>0.84099999999999997</v>
      </c>
      <c r="O242" s="8"/>
    </row>
    <row r="243" spans="2:15">
      <c r="B243" s="8" t="str">
        <f>[8]PCPI_Pre!A213</f>
        <v>GVC_PC_lag</v>
      </c>
      <c r="C243" s="8" t="str">
        <f>FIXED([8]PCPI_Pre!B213,3)</f>
        <v>-0.258</v>
      </c>
      <c r="D243" s="8" t="str">
        <f>FIXED([8]PCPI_Pre!C213,3)</f>
        <v>0.068</v>
      </c>
      <c r="E243" s="8" t="str">
        <f t="shared" si="21"/>
        <v>***</v>
      </c>
      <c r="F243" s="8">
        <f>[8]PCPI_Pre!E213</f>
        <v>1E-3</v>
      </c>
      <c r="G243" s="8"/>
      <c r="H243" s="8"/>
      <c r="I243" s="8"/>
      <c r="J243" s="8" t="str">
        <f>[8]PCPI_Post!A213</f>
        <v>GVC_PC_lag</v>
      </c>
      <c r="K243" s="8" t="str">
        <f>FIXED([8]PCPI_Post!B213,3)</f>
        <v>-0.369</v>
      </c>
      <c r="L243" s="8" t="str">
        <f>FIXED([8]PCPI_Post!C213,3)</f>
        <v>0.085</v>
      </c>
      <c r="M243" s="8" t="str">
        <f t="shared" si="20"/>
        <v>***</v>
      </c>
      <c r="N243" s="8">
        <f>[8]PCPI_Post!E213</f>
        <v>0</v>
      </c>
      <c r="O243" s="8"/>
    </row>
    <row r="244" spans="2:15">
      <c r="B244" s="8" t="str">
        <f>[8]PCPI_Pre!A214</f>
        <v>_cons</v>
      </c>
      <c r="C244" s="8" t="str">
        <f>FIXED([8]PCPI_Pre!B214,3)</f>
        <v>-0.938</v>
      </c>
      <c r="D244" s="8" t="str">
        <f>FIXED([8]PCPI_Pre!C214,3)</f>
        <v>0.321</v>
      </c>
      <c r="E244" s="8" t="str">
        <f t="shared" si="21"/>
        <v>***</v>
      </c>
      <c r="F244" s="8">
        <f>[8]PCPI_Pre!E214</f>
        <v>7.0000000000000001E-3</v>
      </c>
      <c r="G244" s="8"/>
      <c r="H244" s="8"/>
      <c r="I244" s="8"/>
      <c r="J244" s="8" t="str">
        <f>[8]PCPI_Post!A214</f>
        <v>_cons</v>
      </c>
      <c r="K244" s="8" t="str">
        <f>FIXED([8]PCPI_Post!B214,3)</f>
        <v>1.086</v>
      </c>
      <c r="L244" s="8" t="str">
        <f>FIXED([8]PCPI_Post!C214,3)</f>
        <v>0.878</v>
      </c>
      <c r="M244" s="8" t="str">
        <f t="shared" si="20"/>
        <v/>
      </c>
      <c r="N244" s="8">
        <f>[8]PCPI_Post!E214</f>
        <v>0.22500000000000001</v>
      </c>
      <c r="O244" s="8"/>
    </row>
    <row r="245" spans="2:15">
      <c r="B245" s="8">
        <f>[8]PCPI_Pre!A215</f>
        <v>0</v>
      </c>
      <c r="C245" s="8" t="str">
        <f>FIXED([8]PCPI_Pre!B215,3)</f>
        <v>0.000</v>
      </c>
      <c r="D245" s="8" t="str">
        <f>FIXED([8]PCPI_Pre!C215,3)</f>
        <v>0.000</v>
      </c>
      <c r="E245" s="8" t="str">
        <f t="shared" si="21"/>
        <v>***</v>
      </c>
      <c r="F245" s="8">
        <f>[8]PCPI_Pre!E215</f>
        <v>0</v>
      </c>
      <c r="G245" s="8"/>
      <c r="H245" s="8"/>
      <c r="I245" s="8"/>
      <c r="J245" s="8">
        <f>[8]PCPI_Post!A215</f>
        <v>0</v>
      </c>
      <c r="K245" s="8" t="str">
        <f>FIXED([8]PCPI_Post!B215,3)</f>
        <v>0.000</v>
      </c>
      <c r="L245" s="8" t="str">
        <f>FIXED([8]PCPI_Post!C215,3)</f>
        <v>0.000</v>
      </c>
      <c r="M245" s="8" t="str">
        <f t="shared" si="20"/>
        <v>***</v>
      </c>
      <c r="N245" s="8">
        <f>[8]PCPI_Post!E215</f>
        <v>0</v>
      </c>
      <c r="O245" s="8"/>
    </row>
    <row r="246" spans="2:15">
      <c r="B246" s="8">
        <f>[8]PCPI_Pre!A216</f>
        <v>0</v>
      </c>
      <c r="C246" s="8" t="str">
        <f>FIXED([8]PCPI_Pre!B216,3)</f>
        <v>0.000</v>
      </c>
      <c r="D246" s="8" t="str">
        <f>FIXED([8]PCPI_Pre!C216,3)</f>
        <v>0.000</v>
      </c>
      <c r="E246" s="8" t="str">
        <f t="shared" si="21"/>
        <v>***</v>
      </c>
      <c r="F246" s="8">
        <f>[8]PCPI_Pre!E216</f>
        <v>0</v>
      </c>
      <c r="G246" s="8"/>
      <c r="H246" s="8"/>
      <c r="I246" s="8"/>
      <c r="J246" s="8">
        <f>[8]PCPI_Post!A216</f>
        <v>0</v>
      </c>
      <c r="K246" s="8" t="str">
        <f>FIXED([8]PCPI_Post!B216,3)</f>
        <v>0.000</v>
      </c>
      <c r="L246" s="8" t="str">
        <f>FIXED([8]PCPI_Post!C216,3)</f>
        <v>0.000</v>
      </c>
      <c r="M246" s="8" t="str">
        <f t="shared" si="20"/>
        <v>***</v>
      </c>
      <c r="N246" s="8">
        <f>[8]PCPI_Post!E216</f>
        <v>0</v>
      </c>
      <c r="O246" s="8"/>
    </row>
    <row r="247" spans="2:1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2:1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2:1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spans="2:1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spans="2:15">
      <c r="B251" s="7" t="str">
        <f>[8]PCPI_Pre!A221</f>
        <v xml:space="preserve"> JUST AES - CPI - PRE-CRISIS</v>
      </c>
      <c r="C251" s="8"/>
      <c r="D251" s="8"/>
      <c r="E251" s="8"/>
      <c r="F251" s="8"/>
      <c r="G251" s="8"/>
      <c r="H251" s="8"/>
      <c r="I251" s="8"/>
      <c r="J251" s="7" t="str">
        <f>[8]PCPI_Post!A221</f>
        <v xml:space="preserve"> JUST AES - CPI - POST-CRISIS</v>
      </c>
      <c r="K251" s="8"/>
      <c r="L251" s="8"/>
      <c r="M251" s="8"/>
      <c r="N251" s="8"/>
      <c r="O251" s="8"/>
    </row>
    <row r="252" spans="2:15">
      <c r="B252" s="8" t="str">
        <f>[8]PCPI_Pre!A222</f>
        <v>R2_w</v>
      </c>
      <c r="C252" s="8">
        <f>[8]PCPI_Pre!B222</f>
        <v>0</v>
      </c>
      <c r="D252" s="8">
        <f>[8]PCPI_Pre!C222</f>
        <v>0</v>
      </c>
      <c r="E252" s="8">
        <f>[8]PCPI_Pre!D222</f>
        <v>0</v>
      </c>
      <c r="F252" s="8"/>
      <c r="G252" s="8"/>
      <c r="H252" s="8"/>
      <c r="I252" s="8"/>
      <c r="J252" s="8" t="str">
        <f>[8]PCPI_Post!A222</f>
        <v>R2_w</v>
      </c>
      <c r="K252" s="8">
        <f>[8]PCPI_Post!B222</f>
        <v>0</v>
      </c>
      <c r="L252" s="8">
        <f>[8]PCPI_Post!C222</f>
        <v>0</v>
      </c>
      <c r="M252" s="8">
        <f>[8]PCPI_Post!D222</f>
        <v>0</v>
      </c>
      <c r="N252" s="8"/>
      <c r="O252" s="8"/>
    </row>
    <row r="253" spans="2:15">
      <c r="B253" s="8" t="str">
        <f>FIXED([8]PCPI_Pre!A223,3)</f>
        <v>0.275</v>
      </c>
      <c r="C253" s="8">
        <f>[8]PCPI_Pre!B223</f>
        <v>1263</v>
      </c>
      <c r="D253" s="8" t="str">
        <f>FIXED([8]PCPI_Pre!C223,1)</f>
        <v>30.6</v>
      </c>
      <c r="E253" s="8">
        <f>([8]PCPI_Pre!D223)</f>
        <v>4.1981189841931757E-10</v>
      </c>
      <c r="F253" s="8" t="str">
        <f>IF(E253&lt;0.01,"***",IF(E253&lt;0.05,"**", IF(E253&lt;0.1,"*","")))</f>
        <v>***</v>
      </c>
      <c r="G253" s="8"/>
      <c r="H253" s="8"/>
      <c r="I253" s="8"/>
      <c r="J253" s="8" t="str">
        <f>FIXED([8]PCPI_Post!A223,3)</f>
        <v>0.447</v>
      </c>
      <c r="K253" s="8">
        <f>[8]PCPI_Post!B223</f>
        <v>1080</v>
      </c>
      <c r="L253" s="8" t="str">
        <f>FIXED([8]PCPI_Post!C223,1)</f>
        <v>79.7</v>
      </c>
      <c r="M253" s="8">
        <f>([8]PCPI_Post!D223)</f>
        <v>6.3680946821978687E-15</v>
      </c>
      <c r="N253" s="8" t="str">
        <f>IF(M253&lt;0.01,"***",IF(M253&lt;0.05,"**", IF(M253&lt;0.1,"*","")))</f>
        <v>***</v>
      </c>
      <c r="O253" s="8"/>
    </row>
    <row r="254" spans="2:15">
      <c r="B254" s="8"/>
      <c r="C254" s="8"/>
      <c r="D254" s="8" t="str">
        <f>[8]PCPI_Pre!C224</f>
        <v>Robust</v>
      </c>
      <c r="E254" s="8"/>
      <c r="F254" s="8"/>
      <c r="G254" s="8"/>
      <c r="H254" s="8"/>
      <c r="I254" s="8"/>
      <c r="J254" s="8"/>
      <c r="K254" s="8"/>
      <c r="L254" s="8" t="str">
        <f>[8]PCPI_Post!C224</f>
        <v>Robust</v>
      </c>
      <c r="M254" s="8"/>
      <c r="N254" s="8"/>
      <c r="O254" s="8"/>
    </row>
    <row r="255" spans="2:15">
      <c r="B255" s="8" t="str">
        <f>[8]PCPI_Pre!A225</f>
        <v>PCPI_qA</v>
      </c>
      <c r="C255" s="8" t="str">
        <f>[8]PCPI_Pre!B225</f>
        <v>Coef.</v>
      </c>
      <c r="D255" s="8" t="str">
        <f>[8]PCPI_Pre!C225</f>
        <v>Std. Err.</v>
      </c>
      <c r="E255" s="8" t="str">
        <f>[8]PCPI_Pre!D225</f>
        <v>t</v>
      </c>
      <c r="F255" s="8" t="str">
        <f>[8]PCPI_Pre!E225</f>
        <v>P&gt;|t|</v>
      </c>
      <c r="G255" s="8"/>
      <c r="H255" s="8"/>
      <c r="I255" s="8"/>
      <c r="J255" s="8" t="str">
        <f>[8]PCPI_Post!A225</f>
        <v>PCPI_qA</v>
      </c>
      <c r="K255" s="8" t="str">
        <f>[8]PCPI_Post!B225</f>
        <v>Coef.</v>
      </c>
      <c r="L255" s="8" t="str">
        <f>[8]PCPI_Post!C225</f>
        <v>Std. Err.</v>
      </c>
      <c r="M255" s="8" t="str">
        <f>[8]PCPI_Post!D225</f>
        <v>t</v>
      </c>
      <c r="N255" s="8" t="str">
        <f>[8]PCPI_Post!E225</f>
        <v>P&gt;|t|</v>
      </c>
      <c r="O255" s="8"/>
    </row>
    <row r="256" spans="2:15">
      <c r="B256" s="8" t="str">
        <f>[8]PCPI_Pre!A226</f>
        <v>InfExp</v>
      </c>
      <c r="C256" s="8" t="str">
        <f>FIXED([8]PCPI_Pre!B226,3)</f>
        <v>0.640</v>
      </c>
      <c r="D256" s="8" t="str">
        <f>FIXED([8]PCPI_Pre!C226,3)</f>
        <v>0.207</v>
      </c>
      <c r="E256" s="8" t="str">
        <f>IF(F256&lt;0.01,"***",IF(F256&lt;0.05,"**", IF(F256&lt;0.1,"*","")))</f>
        <v>***</v>
      </c>
      <c r="F256" s="8">
        <f>[8]PCPI_Pre!E226</f>
        <v>5.0000000000000001E-3</v>
      </c>
      <c r="G256" s="8"/>
      <c r="H256" s="8"/>
      <c r="I256" s="8"/>
      <c r="J256" s="8" t="str">
        <f>[8]PCPI_Post!A226</f>
        <v>InfExp</v>
      </c>
      <c r="K256" s="8" t="str">
        <f>FIXED([8]PCPI_Post!B226,3)</f>
        <v>0.298</v>
      </c>
      <c r="L256" s="8" t="str">
        <f>FIXED([8]PCPI_Post!C226,3)</f>
        <v>0.270</v>
      </c>
      <c r="M256" s="8" t="str">
        <f t="shared" ref="M256:M266" si="22">IF(N256&lt;0.01,"***",IF(N256&lt;0.05,"**", IF(N256&lt;0.1,"*","")))</f>
        <v/>
      </c>
      <c r="N256" s="8">
        <f>[8]PCPI_Post!E226</f>
        <v>0.28000000000000003</v>
      </c>
      <c r="O256" s="8"/>
    </row>
    <row r="257" spans="2:15">
      <c r="B257" s="8" t="str">
        <f>[8]PCPI_Pre!A227</f>
        <v>PCPI_4lag</v>
      </c>
      <c r="C257" s="8" t="str">
        <f>FIXED([8]PCPI_Pre!B227,3)</f>
        <v>0.453</v>
      </c>
      <c r="D257" s="8" t="str">
        <f>FIXED([8]PCPI_Pre!C227,3)</f>
        <v>0.055</v>
      </c>
      <c r="E257" s="8" t="str">
        <f t="shared" ref="E257:E266" si="23">IF(F257&lt;0.01,"***",IF(F257&lt;0.05,"**", IF(F257&lt;0.1,"*","")))</f>
        <v>***</v>
      </c>
      <c r="F257" s="8">
        <f>[8]PCPI_Pre!E227</f>
        <v>0</v>
      </c>
      <c r="G257" s="8"/>
      <c r="H257" s="8"/>
      <c r="I257" s="8"/>
      <c r="J257" s="8" t="str">
        <f>[8]PCPI_Post!A227</f>
        <v>PCPI_4lag</v>
      </c>
      <c r="K257" s="8" t="str">
        <f>FIXED([8]PCPI_Post!B227,3)</f>
        <v>0.561</v>
      </c>
      <c r="L257" s="8" t="str">
        <f>FIXED([8]PCPI_Post!C227,3)</f>
        <v>0.045</v>
      </c>
      <c r="M257" s="8" t="str">
        <f t="shared" si="22"/>
        <v>***</v>
      </c>
      <c r="N257" s="8">
        <f>[8]PCPI_Post!E227</f>
        <v>0</v>
      </c>
      <c r="O257" s="8"/>
    </row>
    <row r="258" spans="2:15">
      <c r="B258" s="8" t="str">
        <f>[8]PCPI_Pre!A228</f>
        <v>slack_1</v>
      </c>
      <c r="C258" s="8" t="str">
        <f>FIXED([8]PCPI_Pre!B228,3)</f>
        <v>-0.210</v>
      </c>
      <c r="D258" s="8" t="str">
        <f>FIXED([8]PCPI_Pre!C228,3)</f>
        <v>0.068</v>
      </c>
      <c r="E258" s="8" t="str">
        <f t="shared" si="23"/>
        <v>***</v>
      </c>
      <c r="F258" s="8">
        <f>[8]PCPI_Pre!E228</f>
        <v>5.0000000000000001E-3</v>
      </c>
      <c r="G258" s="8"/>
      <c r="H258" s="8"/>
      <c r="I258" s="8"/>
      <c r="J258" s="8" t="str">
        <f>[8]PCPI_Post!A228</f>
        <v>slack_1</v>
      </c>
      <c r="K258" s="8" t="str">
        <f>FIXED([8]PCPI_Post!B228,3)</f>
        <v>-0.084</v>
      </c>
      <c r="L258" s="8" t="str">
        <f>FIXED([8]PCPI_Post!C228,3)</f>
        <v>0.042</v>
      </c>
      <c r="M258" s="8" t="str">
        <f t="shared" si="22"/>
        <v>*</v>
      </c>
      <c r="N258" s="8">
        <f>[8]PCPI_Post!E228</f>
        <v>5.6000000000000001E-2</v>
      </c>
      <c r="O258" s="8"/>
    </row>
    <row r="259" spans="2:15">
      <c r="B259" s="8" t="str">
        <f>[8]PCPI_Pre!A229</f>
        <v>RER_qo8q</v>
      </c>
      <c r="C259" s="8" t="str">
        <f>FIXED([8]PCPI_Pre!B229,3)</f>
        <v>-0.022</v>
      </c>
      <c r="D259" s="8" t="str">
        <f>FIXED([8]PCPI_Pre!C229,3)</f>
        <v>0.010</v>
      </c>
      <c r="E259" s="8" t="str">
        <f t="shared" si="23"/>
        <v>**</v>
      </c>
      <c r="F259" s="8">
        <f>[8]PCPI_Pre!E229</f>
        <v>3.7999999999999999E-2</v>
      </c>
      <c r="G259" s="8"/>
      <c r="H259" s="8"/>
      <c r="I259" s="8"/>
      <c r="J259" s="8" t="str">
        <f>[8]PCPI_Post!A229</f>
        <v>RER_qo8q</v>
      </c>
      <c r="K259" s="8" t="str">
        <f>FIXED([8]PCPI_Post!B229,3)</f>
        <v>-0.038</v>
      </c>
      <c r="L259" s="8" t="str">
        <f>FIXED([8]PCPI_Post!C229,3)</f>
        <v>0.014</v>
      </c>
      <c r="M259" s="8" t="str">
        <f t="shared" si="22"/>
        <v>**</v>
      </c>
      <c r="N259" s="8">
        <f>[8]PCPI_Post!E229</f>
        <v>1.2999999999999999E-2</v>
      </c>
      <c r="O259" s="8"/>
    </row>
    <row r="260" spans="2:15">
      <c r="B260" s="8" t="str">
        <f>[8]PCPI_Pre!A230</f>
        <v>W_Slack</v>
      </c>
      <c r="C260" s="8" t="str">
        <f>FIXED([8]PCPI_Pre!B230,3)</f>
        <v>-0.404</v>
      </c>
      <c r="D260" s="8" t="str">
        <f>FIXED([8]PCPI_Pre!C230,3)</f>
        <v>0.091</v>
      </c>
      <c r="E260" s="8" t="str">
        <f t="shared" si="23"/>
        <v>***</v>
      </c>
      <c r="F260" s="8">
        <f>[8]PCPI_Pre!E230</f>
        <v>0</v>
      </c>
      <c r="G260" s="8"/>
      <c r="H260" s="8"/>
      <c r="I260" s="8"/>
      <c r="J260" s="8" t="str">
        <f>[8]PCPI_Post!A230</f>
        <v>W_Slack</v>
      </c>
      <c r="K260" s="8" t="str">
        <f>FIXED([8]PCPI_Post!B230,3)</f>
        <v>-0.443</v>
      </c>
      <c r="L260" s="8" t="str">
        <f>FIXED([8]PCPI_Post!C230,3)</f>
        <v>0.080</v>
      </c>
      <c r="M260" s="8" t="str">
        <f t="shared" si="22"/>
        <v>***</v>
      </c>
      <c r="N260" s="8">
        <f>[8]PCPI_Post!E230</f>
        <v>0</v>
      </c>
      <c r="O260" s="8"/>
    </row>
    <row r="261" spans="2:15">
      <c r="B261" s="8" t="str">
        <f>[8]PCPI_Pre!A231</f>
        <v>WOil_relPCPI</v>
      </c>
      <c r="C261" s="8" t="str">
        <f>FIXED([8]PCPI_Pre!B231,3)</f>
        <v>0.029</v>
      </c>
      <c r="D261" s="8" t="str">
        <f>FIXED([8]PCPI_Pre!C231,3)</f>
        <v>0.003</v>
      </c>
      <c r="E261" s="8" t="str">
        <f t="shared" si="23"/>
        <v>***</v>
      </c>
      <c r="F261" s="8">
        <f>[8]PCPI_Pre!E231</f>
        <v>0</v>
      </c>
      <c r="G261" s="8"/>
      <c r="H261" s="8"/>
      <c r="I261" s="8"/>
      <c r="J261" s="8" t="str">
        <f>[8]PCPI_Post!A231</f>
        <v>WOil_relPCPI</v>
      </c>
      <c r="K261" s="8" t="str">
        <f>FIXED([8]PCPI_Post!B231,3)</f>
        <v>0.025</v>
      </c>
      <c r="L261" s="8" t="str">
        <f>FIXED([8]PCPI_Post!C231,3)</f>
        <v>0.003</v>
      </c>
      <c r="M261" s="8" t="str">
        <f t="shared" si="22"/>
        <v>***</v>
      </c>
      <c r="N261" s="8">
        <f>[8]PCPI_Post!E231</f>
        <v>0</v>
      </c>
      <c r="O261" s="8"/>
    </row>
    <row r="262" spans="2:15">
      <c r="B262" s="8" t="str">
        <f>[8]PCPI_Pre!A232</f>
        <v>WComXEn_relPCPI~g</v>
      </c>
      <c r="C262" s="8" t="str">
        <f>FIXED([8]PCPI_Pre!B232,3)</f>
        <v>-0.003</v>
      </c>
      <c r="D262" s="8" t="str">
        <f>FIXED([8]PCPI_Pre!C232,3)</f>
        <v>0.013</v>
      </c>
      <c r="E262" s="8" t="str">
        <f t="shared" si="23"/>
        <v/>
      </c>
      <c r="F262" s="8">
        <f>[8]PCPI_Pre!E232</f>
        <v>0.81299999999999994</v>
      </c>
      <c r="G262" s="8"/>
      <c r="H262" s="8"/>
      <c r="I262" s="8"/>
      <c r="J262" s="8" t="str">
        <f>[8]PCPI_Post!A232</f>
        <v>WComXEn_relPCPI~g</v>
      </c>
      <c r="K262" s="8" t="str">
        <f>FIXED([8]PCPI_Post!B232,3)</f>
        <v>0.038</v>
      </c>
      <c r="L262" s="8" t="str">
        <f>FIXED([8]PCPI_Post!C232,3)</f>
        <v>0.008</v>
      </c>
      <c r="M262" s="8" t="str">
        <f t="shared" si="22"/>
        <v>***</v>
      </c>
      <c r="N262" s="8">
        <f>[8]PCPI_Post!E232</f>
        <v>0</v>
      </c>
      <c r="O262" s="8"/>
    </row>
    <row r="263" spans="2:15">
      <c r="B263" s="8" t="str">
        <f>[8]PCPI_Pre!A233</f>
        <v>GVC_PC_lag</v>
      </c>
      <c r="C263" s="8" t="str">
        <f>FIXED([8]PCPI_Pre!B233,3)</f>
        <v>-0.197</v>
      </c>
      <c r="D263" s="8" t="str">
        <f>FIXED([8]PCPI_Pre!C233,3)</f>
        <v>0.072</v>
      </c>
      <c r="E263" s="8" t="str">
        <f t="shared" si="23"/>
        <v>**</v>
      </c>
      <c r="F263" s="8">
        <f>[8]PCPI_Pre!E233</f>
        <v>1.0999999999999999E-2</v>
      </c>
      <c r="G263" s="8"/>
      <c r="H263" s="8"/>
      <c r="I263" s="8"/>
      <c r="J263" s="8" t="str">
        <f>[8]PCPI_Post!A233</f>
        <v>GVC_PC_lag</v>
      </c>
      <c r="K263" s="8" t="str">
        <f>FIXED([8]PCPI_Post!B233,3)</f>
        <v>-0.346</v>
      </c>
      <c r="L263" s="8" t="str">
        <f>FIXED([8]PCPI_Post!C233,3)</f>
        <v>0.084</v>
      </c>
      <c r="M263" s="8" t="str">
        <f t="shared" si="22"/>
        <v>***</v>
      </c>
      <c r="N263" s="8">
        <f>[8]PCPI_Post!E233</f>
        <v>0</v>
      </c>
      <c r="O263" s="8"/>
    </row>
    <row r="264" spans="2:15">
      <c r="B264" s="8" t="str">
        <f>[8]PCPI_Pre!A234</f>
        <v>_cons</v>
      </c>
      <c r="C264" s="8" t="str">
        <f>FIXED([8]PCPI_Pre!B234,3)</f>
        <v>-0.425</v>
      </c>
      <c r="D264" s="8" t="str">
        <f>FIXED([8]PCPI_Pre!C234,3)</f>
        <v>0.372</v>
      </c>
      <c r="E264" s="8" t="str">
        <f t="shared" si="23"/>
        <v/>
      </c>
      <c r="F264" s="8">
        <f>[8]PCPI_Pre!E234</f>
        <v>0.26300000000000001</v>
      </c>
      <c r="G264" s="8"/>
      <c r="H264" s="8"/>
      <c r="I264" s="8"/>
      <c r="J264" s="8" t="str">
        <f>[8]PCPI_Post!A234</f>
        <v>_cons</v>
      </c>
      <c r="K264" s="8" t="str">
        <f>FIXED([8]PCPI_Post!B234,3)</f>
        <v>1.043</v>
      </c>
      <c r="L264" s="8" t="str">
        <f>FIXED([8]PCPI_Post!C234,3)</f>
        <v>0.569</v>
      </c>
      <c r="M264" s="8" t="str">
        <f t="shared" si="22"/>
        <v>*</v>
      </c>
      <c r="N264" s="8">
        <f>[8]PCPI_Post!E234</f>
        <v>7.8E-2</v>
      </c>
      <c r="O264" s="8"/>
    </row>
    <row r="265" spans="2:15">
      <c r="B265" s="8">
        <f>[8]PCPI_Pre!A235</f>
        <v>0</v>
      </c>
      <c r="C265" s="8" t="str">
        <f>FIXED([8]PCPI_Pre!B235,3)</f>
        <v>0.000</v>
      </c>
      <c r="D265" s="8" t="str">
        <f>FIXED([8]PCPI_Pre!C235,3)</f>
        <v>0.000</v>
      </c>
      <c r="E265" s="8" t="str">
        <f t="shared" si="23"/>
        <v>***</v>
      </c>
      <c r="F265" s="8">
        <f>[8]PCPI_Pre!E235</f>
        <v>0</v>
      </c>
      <c r="G265" s="8"/>
      <c r="H265" s="8"/>
      <c r="I265" s="8"/>
      <c r="J265" s="8">
        <f>[8]PCPI_Post!A235</f>
        <v>0</v>
      </c>
      <c r="K265" s="8" t="str">
        <f>FIXED([8]PCPI_Post!B235,3)</f>
        <v>0.000</v>
      </c>
      <c r="L265" s="8" t="str">
        <f>FIXED([8]PCPI_Post!C235,3)</f>
        <v>0.000</v>
      </c>
      <c r="M265" s="8" t="str">
        <f t="shared" si="22"/>
        <v>***</v>
      </c>
      <c r="N265" s="8">
        <f>[8]PCPI_Post!E235</f>
        <v>0</v>
      </c>
      <c r="O265" s="8"/>
    </row>
    <row r="266" spans="2:15">
      <c r="B266" s="8">
        <f>[8]PCPI_Pre!A236</f>
        <v>0</v>
      </c>
      <c r="C266" s="8" t="str">
        <f>FIXED([8]PCPI_Pre!B236,3)</f>
        <v>0.000</v>
      </c>
      <c r="D266" s="8" t="str">
        <f>FIXED([8]PCPI_Pre!C236,3)</f>
        <v>0.000</v>
      </c>
      <c r="E266" s="8" t="str">
        <f t="shared" si="23"/>
        <v>***</v>
      </c>
      <c r="F266" s="8">
        <f>[8]PCPI_Pre!E236</f>
        <v>0</v>
      </c>
      <c r="G266" s="8"/>
      <c r="H266" s="8"/>
      <c r="I266" s="8"/>
      <c r="J266" s="8">
        <f>[8]PCPI_Post!A236</f>
        <v>0</v>
      </c>
      <c r="K266" s="8" t="str">
        <f>FIXED([8]PCPI_Post!B236,3)</f>
        <v>0.000</v>
      </c>
      <c r="L266" s="8" t="str">
        <f>FIXED([8]PCPI_Post!C236,3)</f>
        <v>0.000</v>
      </c>
      <c r="M266" s="8" t="str">
        <f t="shared" si="22"/>
        <v>***</v>
      </c>
      <c r="N266" s="8">
        <f>[8]PCPI_Post!E236</f>
        <v>0</v>
      </c>
      <c r="O266" s="8"/>
    </row>
    <row r="267" spans="2:1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2:1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2:1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2:1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2:15">
      <c r="B271" s="7" t="str">
        <f>[8]PCPI_Pre!A241</f>
        <v>JUST EMS- - CPI - PRE-CRISIS</v>
      </c>
      <c r="C271" s="8"/>
      <c r="D271" s="8"/>
      <c r="E271" s="8"/>
      <c r="F271" s="8"/>
      <c r="G271" s="8"/>
      <c r="H271" s="8"/>
      <c r="I271" s="8"/>
      <c r="J271" s="7" t="str">
        <f>[8]PCPI_Post!A241</f>
        <v>JUST EMS- - CPI - POST-CRISIS</v>
      </c>
      <c r="K271" s="8"/>
      <c r="L271" s="8"/>
      <c r="M271" s="8"/>
      <c r="N271" s="8"/>
      <c r="O271" s="8"/>
    </row>
    <row r="272" spans="2:15">
      <c r="B272" s="8" t="str">
        <f>[8]PCPI_Pre!A242</f>
        <v>R2_w</v>
      </c>
      <c r="C272" s="8">
        <f>[8]PCPI_Pre!B242</f>
        <v>0</v>
      </c>
      <c r="D272" s="8">
        <f>[8]PCPI_Pre!C242</f>
        <v>0</v>
      </c>
      <c r="E272" s="8">
        <f>[8]PCPI_Pre!D242</f>
        <v>0</v>
      </c>
      <c r="F272" s="8"/>
      <c r="G272" s="8"/>
      <c r="H272" s="8"/>
      <c r="I272" s="8"/>
      <c r="J272" s="8" t="str">
        <f>[8]PCPI_Post!A242</f>
        <v>R2_w</v>
      </c>
      <c r="K272" s="8">
        <f>[8]PCPI_Post!B242</f>
        <v>0</v>
      </c>
      <c r="L272" s="8">
        <f>[8]PCPI_Post!C242</f>
        <v>0</v>
      </c>
      <c r="M272" s="8">
        <f>[8]PCPI_Post!D242</f>
        <v>0</v>
      </c>
      <c r="N272" s="8"/>
      <c r="O272" s="8"/>
    </row>
    <row r="273" spans="2:15">
      <c r="B273" s="8" t="str">
        <f>FIXED([8]PCPI_Pre!A243,3)</f>
        <v>0.751</v>
      </c>
      <c r="C273" s="8">
        <f>[8]PCPI_Pre!B243</f>
        <v>141</v>
      </c>
      <c r="D273" s="8" t="str">
        <f>FIXED([8]PCPI_Pre!C243,1)</f>
        <v>9.2</v>
      </c>
      <c r="E273" s="8">
        <f>([8]PCPI_Pre!D243)</f>
        <v>9.7691534754773213E-2</v>
      </c>
      <c r="F273" s="8" t="str">
        <f>IF(E273&lt;0.01,"***",IF(E273&lt;0.05,"**", IF(E273&lt;0.1,"*","")))</f>
        <v>*</v>
      </c>
      <c r="G273" s="8"/>
      <c r="H273" s="8"/>
      <c r="I273" s="8"/>
      <c r="J273" s="8" t="str">
        <f>FIXED([8]PCPI_Post!A243,3)</f>
        <v>0.322</v>
      </c>
      <c r="K273" s="8">
        <f>[8]PCPI_Post!B243</f>
        <v>151</v>
      </c>
      <c r="L273" s="8" t="str">
        <f>FIXED([8]PCPI_Post!C243,1)</f>
        <v>19.3</v>
      </c>
      <c r="M273" s="8">
        <f>([8]PCPI_Post!D243)</f>
        <v>1.8299836677603272E-2</v>
      </c>
      <c r="N273" s="8" t="str">
        <f>IF(M273&lt;0.01,"***",IF(M273&lt;0.05,"**", IF(M273&lt;0.1,"*","")))</f>
        <v>**</v>
      </c>
      <c r="O273" s="8"/>
    </row>
    <row r="274" spans="2:15">
      <c r="B274" s="8"/>
      <c r="C274" s="8"/>
      <c r="D274" s="8" t="str">
        <f>[8]PCPI_Pre!C244</f>
        <v>Robust</v>
      </c>
      <c r="E274" s="8"/>
      <c r="F274" s="8"/>
      <c r="G274" s="8"/>
      <c r="H274" s="8"/>
      <c r="I274" s="8"/>
      <c r="J274" s="8"/>
      <c r="K274" s="8"/>
      <c r="L274" s="8" t="str">
        <f>[8]PCPI_Post!C244</f>
        <v>Robust</v>
      </c>
      <c r="M274" s="8"/>
      <c r="N274" s="8"/>
      <c r="O274" s="8"/>
    </row>
    <row r="275" spans="2:15">
      <c r="B275" s="8" t="str">
        <f>[8]PCPI_Pre!A245</f>
        <v>PCPI_qA</v>
      </c>
      <c r="C275" s="8" t="str">
        <f>[8]PCPI_Pre!B245</f>
        <v>Coef.</v>
      </c>
      <c r="D275" s="8" t="str">
        <f>[8]PCPI_Pre!C245</f>
        <v>Std. Err.</v>
      </c>
      <c r="E275" s="8" t="str">
        <f>[8]PCPI_Pre!D245</f>
        <v>t</v>
      </c>
      <c r="F275" s="8" t="str">
        <f>[8]PCPI_Pre!E245</f>
        <v>P&gt;|t|</v>
      </c>
      <c r="G275" s="8"/>
      <c r="H275" s="8"/>
      <c r="I275" s="8"/>
      <c r="J275" s="8" t="str">
        <f>[8]PCPI_Post!A245</f>
        <v>PCPI_qA</v>
      </c>
      <c r="K275" s="8" t="str">
        <f>[8]PCPI_Post!B245</f>
        <v>Coef.</v>
      </c>
      <c r="L275" s="8" t="str">
        <f>[8]PCPI_Post!C245</f>
        <v>Std. Err.</v>
      </c>
      <c r="M275" s="8" t="str">
        <f>[8]PCPI_Post!D245</f>
        <v>t</v>
      </c>
      <c r="N275" s="8" t="str">
        <f>[8]PCPI_Post!E245</f>
        <v>P&gt;|t|</v>
      </c>
      <c r="O275" s="8"/>
    </row>
    <row r="276" spans="2:15">
      <c r="B276" s="8" t="str">
        <f>[8]PCPI_Pre!A246</f>
        <v>InfExp</v>
      </c>
      <c r="C276" s="8" t="str">
        <f>FIXED([8]PCPI_Pre!B246,3)</f>
        <v>1.258</v>
      </c>
      <c r="D276" s="8" t="str">
        <f>FIXED([8]PCPI_Pre!C246,3)</f>
        <v>0.140</v>
      </c>
      <c r="E276" s="8" t="str">
        <f>IF(F276&lt;0.01,"***",IF(F276&lt;0.05,"**", IF(F276&lt;0.1,"*","")))</f>
        <v>**</v>
      </c>
      <c r="F276" s="8">
        <f>[8]PCPI_Pre!E246</f>
        <v>1.2E-2</v>
      </c>
      <c r="G276" s="8"/>
      <c r="H276" s="8"/>
      <c r="I276" s="8"/>
      <c r="J276" s="8" t="str">
        <f>[8]PCPI_Post!A246</f>
        <v>InfExp</v>
      </c>
      <c r="K276" s="8" t="str">
        <f>FIXED([8]PCPI_Post!B246,3)</f>
        <v>6.345</v>
      </c>
      <c r="L276" s="8" t="str">
        <f>FIXED([8]PCPI_Post!C246,3)</f>
        <v>17.977</v>
      </c>
      <c r="M276" s="8" t="str">
        <f t="shared" ref="M276:M286" si="24">IF(N276&lt;0.01,"***",IF(N276&lt;0.05,"**", IF(N276&lt;0.1,"*","")))</f>
        <v/>
      </c>
      <c r="N276" s="8">
        <f>[8]PCPI_Post!E246</f>
        <v>0.747</v>
      </c>
      <c r="O276" s="8"/>
    </row>
    <row r="277" spans="2:15">
      <c r="B277" s="8" t="str">
        <f>[8]PCPI_Pre!A247</f>
        <v>PCPI_4lag</v>
      </c>
      <c r="C277" s="8" t="str">
        <f>FIXED([8]PCPI_Pre!B247,3)</f>
        <v>0.494</v>
      </c>
      <c r="D277" s="8" t="str">
        <f>FIXED([8]PCPI_Pre!C247,3)</f>
        <v>0.114</v>
      </c>
      <c r="E277" s="8" t="str">
        <f t="shared" ref="E277:E286" si="25">IF(F277&lt;0.01,"***",IF(F277&lt;0.05,"**", IF(F277&lt;0.1,"*","")))</f>
        <v>**</v>
      </c>
      <c r="F277" s="8">
        <f>[8]PCPI_Pre!E247</f>
        <v>4.9000000000000002E-2</v>
      </c>
      <c r="G277" s="8"/>
      <c r="H277" s="8"/>
      <c r="I277" s="8"/>
      <c r="J277" s="8" t="str">
        <f>[8]PCPI_Post!A247</f>
        <v>PCPI_4lag</v>
      </c>
      <c r="K277" s="8" t="str">
        <f>FIXED([8]PCPI_Post!B247,3)</f>
        <v>0.552</v>
      </c>
      <c r="L277" s="8" t="str">
        <f>FIXED([8]PCPI_Post!C247,3)</f>
        <v>0.056</v>
      </c>
      <c r="M277" s="8" t="str">
        <f t="shared" si="24"/>
        <v>***</v>
      </c>
      <c r="N277" s="8">
        <f>[8]PCPI_Post!E247</f>
        <v>2E-3</v>
      </c>
      <c r="O277" s="8"/>
    </row>
    <row r="278" spans="2:15">
      <c r="B278" s="8" t="str">
        <f>[8]PCPI_Pre!A248</f>
        <v>slack_1</v>
      </c>
      <c r="C278" s="8" t="str">
        <f>FIXED([8]PCPI_Pre!B248,3)</f>
        <v>-0.526</v>
      </c>
      <c r="D278" s="8" t="str">
        <f>FIXED([8]PCPI_Pre!C248,3)</f>
        <v>0.163</v>
      </c>
      <c r="E278" s="8" t="str">
        <f t="shared" si="25"/>
        <v>*</v>
      </c>
      <c r="F278" s="8">
        <f>[8]PCPI_Pre!E248</f>
        <v>8.4000000000000005E-2</v>
      </c>
      <c r="G278" s="8"/>
      <c r="H278" s="8"/>
      <c r="I278" s="8"/>
      <c r="J278" s="8" t="str">
        <f>[8]PCPI_Post!A248</f>
        <v>slack_1</v>
      </c>
      <c r="K278" s="8" t="str">
        <f>FIXED([8]PCPI_Post!B248,3)</f>
        <v>-0.212</v>
      </c>
      <c r="L278" s="8" t="str">
        <f>FIXED([8]PCPI_Post!C248,3)</f>
        <v>0.153</v>
      </c>
      <c r="M278" s="8" t="str">
        <f t="shared" si="24"/>
        <v/>
      </c>
      <c r="N278" s="8">
        <f>[8]PCPI_Post!E248</f>
        <v>0.26</v>
      </c>
      <c r="O278" s="8"/>
    </row>
    <row r="279" spans="2:15">
      <c r="B279" s="8" t="str">
        <f>[8]PCPI_Pre!A249</f>
        <v>RER_qo8q</v>
      </c>
      <c r="C279" s="8" t="str">
        <f>FIXED([8]PCPI_Pre!B249,3)</f>
        <v>-0.053</v>
      </c>
      <c r="D279" s="8" t="str">
        <f>FIXED([8]PCPI_Pre!C249,3)</f>
        <v>0.042</v>
      </c>
      <c r="E279" s="8" t="str">
        <f t="shared" si="25"/>
        <v/>
      </c>
      <c r="F279" s="8">
        <f>[8]PCPI_Pre!E249</f>
        <v>0.33300000000000002</v>
      </c>
      <c r="G279" s="8"/>
      <c r="H279" s="8"/>
      <c r="I279" s="8"/>
      <c r="J279" s="8" t="str">
        <f>[8]PCPI_Post!A249</f>
        <v>RER_qo8q</v>
      </c>
      <c r="K279" s="8" t="str">
        <f>FIXED([8]PCPI_Post!B249,3)</f>
        <v>-0.024</v>
      </c>
      <c r="L279" s="8" t="str">
        <f>FIXED([8]PCPI_Post!C249,3)</f>
        <v>0.034</v>
      </c>
      <c r="M279" s="8" t="str">
        <f t="shared" si="24"/>
        <v/>
      </c>
      <c r="N279" s="8">
        <f>[8]PCPI_Post!E249</f>
        <v>0.52800000000000002</v>
      </c>
      <c r="O279" s="8"/>
    </row>
    <row r="280" spans="2:15">
      <c r="B280" s="8" t="str">
        <f>[8]PCPI_Pre!A250</f>
        <v>W_Slack</v>
      </c>
      <c r="C280" s="8" t="str">
        <f>FIXED([8]PCPI_Pre!B250,3)</f>
        <v>-0.151</v>
      </c>
      <c r="D280" s="8" t="str">
        <f>FIXED([8]PCPI_Pre!C250,3)</f>
        <v>0.704</v>
      </c>
      <c r="E280" s="8" t="str">
        <f t="shared" si="25"/>
        <v/>
      </c>
      <c r="F280" s="8">
        <f>[8]PCPI_Pre!E250</f>
        <v>0.85</v>
      </c>
      <c r="G280" s="8"/>
      <c r="H280" s="8"/>
      <c r="I280" s="8"/>
      <c r="J280" s="8" t="str">
        <f>[8]PCPI_Post!A250</f>
        <v>W_Slack</v>
      </c>
      <c r="K280" s="8" t="str">
        <f>FIXED([8]PCPI_Post!B250,3)</f>
        <v>-0.369</v>
      </c>
      <c r="L280" s="8" t="str">
        <f>FIXED([8]PCPI_Post!C250,3)</f>
        <v>0.149</v>
      </c>
      <c r="M280" s="8" t="str">
        <f t="shared" si="24"/>
        <v>*</v>
      </c>
      <c r="N280" s="8">
        <f>[8]PCPI_Post!E250</f>
        <v>8.8999999999999996E-2</v>
      </c>
      <c r="O280" s="8"/>
    </row>
    <row r="281" spans="2:15">
      <c r="B281" s="8" t="str">
        <f>[8]PCPI_Pre!A251</f>
        <v>WOil_relPCPI</v>
      </c>
      <c r="C281" s="8" t="str">
        <f>FIXED([8]PCPI_Pre!B251,3)</f>
        <v>0.020</v>
      </c>
      <c r="D281" s="8" t="str">
        <f>FIXED([8]PCPI_Pre!C251,3)</f>
        <v>0.020</v>
      </c>
      <c r="E281" s="8" t="str">
        <f t="shared" si="25"/>
        <v/>
      </c>
      <c r="F281" s="8">
        <f>[8]PCPI_Pre!E251</f>
        <v>0.42399999999999999</v>
      </c>
      <c r="G281" s="8"/>
      <c r="H281" s="8"/>
      <c r="I281" s="8"/>
      <c r="J281" s="8" t="str">
        <f>[8]PCPI_Post!A251</f>
        <v>WOil_relPCPI</v>
      </c>
      <c r="K281" s="8" t="str">
        <f>FIXED([8]PCPI_Post!B251,3)</f>
        <v>0.036</v>
      </c>
      <c r="L281" s="8" t="str">
        <f>FIXED([8]PCPI_Post!C251,3)</f>
        <v>0.021</v>
      </c>
      <c r="M281" s="8" t="str">
        <f t="shared" si="24"/>
        <v/>
      </c>
      <c r="N281" s="8">
        <f>[8]PCPI_Post!E251</f>
        <v>0.18</v>
      </c>
      <c r="O281" s="8"/>
    </row>
    <row r="282" spans="2:15">
      <c r="B282" s="8" t="str">
        <f>[8]PCPI_Pre!A252</f>
        <v>WComXEn_relPCPI~g</v>
      </c>
      <c r="C282" s="8" t="str">
        <f>FIXED([8]PCPI_Pre!B252,3)</f>
        <v>0.067</v>
      </c>
      <c r="D282" s="8" t="str">
        <f>FIXED([8]PCPI_Pre!C252,3)</f>
        <v>0.015</v>
      </c>
      <c r="E282" s="8" t="str">
        <f t="shared" si="25"/>
        <v>*</v>
      </c>
      <c r="F282" s="8">
        <f>[8]PCPI_Pre!E252</f>
        <v>0.05</v>
      </c>
      <c r="G282" s="8"/>
      <c r="H282" s="8"/>
      <c r="I282" s="8"/>
      <c r="J282" s="8" t="str">
        <f>[8]PCPI_Post!A252</f>
        <v>WComXEn_relPCPI~g</v>
      </c>
      <c r="K282" s="8" t="str">
        <f>FIXED([8]PCPI_Post!B252,3)</f>
        <v>-0.034</v>
      </c>
      <c r="L282" s="8" t="str">
        <f>FIXED([8]PCPI_Post!C252,3)</f>
        <v>0.040</v>
      </c>
      <c r="M282" s="8" t="str">
        <f t="shared" si="24"/>
        <v/>
      </c>
      <c r="N282" s="8">
        <f>[8]PCPI_Post!E252</f>
        <v>0.46200000000000002</v>
      </c>
      <c r="O282" s="8"/>
    </row>
    <row r="283" spans="2:15">
      <c r="B283" s="8" t="str">
        <f>[8]PCPI_Pre!A253</f>
        <v>GVC_PC_lag</v>
      </c>
      <c r="C283" s="8" t="str">
        <f>FIXED([8]PCPI_Pre!B253,3)</f>
        <v>-0.876</v>
      </c>
      <c r="D283" s="8" t="str">
        <f>FIXED([8]PCPI_Pre!C253,3)</f>
        <v>0.558</v>
      </c>
      <c r="E283" s="8" t="str">
        <f t="shared" si="25"/>
        <v/>
      </c>
      <c r="F283" s="8">
        <f>[8]PCPI_Pre!E253</f>
        <v>0.25700000000000001</v>
      </c>
      <c r="G283" s="8"/>
      <c r="H283" s="8"/>
      <c r="I283" s="8"/>
      <c r="J283" s="8" t="str">
        <f>[8]PCPI_Post!A253</f>
        <v>GVC_PC_lag</v>
      </c>
      <c r="K283" s="8" t="str">
        <f>FIXED([8]PCPI_Post!B253,3)</f>
        <v>-0.519</v>
      </c>
      <c r="L283" s="8" t="str">
        <f>FIXED([8]PCPI_Post!C253,3)</f>
        <v>0.111</v>
      </c>
      <c r="M283" s="8" t="str">
        <f t="shared" si="24"/>
        <v>**</v>
      </c>
      <c r="N283" s="8">
        <f>[8]PCPI_Post!E253</f>
        <v>1.9E-2</v>
      </c>
      <c r="O283" s="8"/>
    </row>
    <row r="284" spans="2:15">
      <c r="B284" s="8" t="str">
        <f>[8]PCPI_Pre!A254</f>
        <v>_cons</v>
      </c>
      <c r="C284" s="8" t="str">
        <f>FIXED([8]PCPI_Pre!B254,3)</f>
        <v>-1.210</v>
      </c>
      <c r="D284" s="8" t="str">
        <f>FIXED([8]PCPI_Pre!C254,3)</f>
        <v>0.705</v>
      </c>
      <c r="E284" s="8" t="str">
        <f t="shared" si="25"/>
        <v/>
      </c>
      <c r="F284" s="8">
        <f>[8]PCPI_Pre!E254</f>
        <v>0.22800000000000001</v>
      </c>
      <c r="G284" s="8"/>
      <c r="H284" s="8"/>
      <c r="I284" s="8"/>
      <c r="J284" s="8" t="str">
        <f>[8]PCPI_Post!A254</f>
        <v>_cons</v>
      </c>
      <c r="K284" s="8" t="str">
        <f>FIXED([8]PCPI_Post!B254,3)</f>
        <v>-15.790</v>
      </c>
      <c r="L284" s="8" t="str">
        <f>FIXED([8]PCPI_Post!C254,3)</f>
        <v>51.307</v>
      </c>
      <c r="M284" s="8" t="str">
        <f t="shared" si="24"/>
        <v/>
      </c>
      <c r="N284" s="8">
        <f>[8]PCPI_Post!E254</f>
        <v>0.77800000000000002</v>
      </c>
      <c r="O284" s="8"/>
    </row>
    <row r="285" spans="2:15">
      <c r="B285" s="8">
        <f>[8]PCPI_Pre!A255</f>
        <v>0</v>
      </c>
      <c r="C285" s="8" t="str">
        <f>FIXED([8]PCPI_Pre!B255,3)</f>
        <v>0.000</v>
      </c>
      <c r="D285" s="8" t="str">
        <f>FIXED([8]PCPI_Pre!C255,3)</f>
        <v>0.000</v>
      </c>
      <c r="E285" s="8" t="str">
        <f t="shared" si="25"/>
        <v>***</v>
      </c>
      <c r="F285" s="8">
        <f>[8]PCPI_Pre!E255</f>
        <v>0</v>
      </c>
      <c r="G285" s="8"/>
      <c r="H285" s="8"/>
      <c r="I285" s="8"/>
      <c r="J285" s="8">
        <f>[8]PCPI_Post!A255</f>
        <v>0</v>
      </c>
      <c r="K285" s="8" t="str">
        <f>FIXED([8]PCPI_Post!B255,3)</f>
        <v>0.000</v>
      </c>
      <c r="L285" s="8" t="str">
        <f>FIXED([8]PCPI_Post!C255,3)</f>
        <v>0.000</v>
      </c>
      <c r="M285" s="8" t="str">
        <f t="shared" si="24"/>
        <v>***</v>
      </c>
      <c r="N285" s="8">
        <f>[8]PCPI_Post!E255</f>
        <v>0</v>
      </c>
      <c r="O285" s="8"/>
    </row>
    <row r="286" spans="2:15">
      <c r="B286" s="8">
        <f>[8]PCPI_Pre!A256</f>
        <v>0</v>
      </c>
      <c r="C286" s="8" t="str">
        <f>FIXED([8]PCPI_Pre!B256,3)</f>
        <v>0.000</v>
      </c>
      <c r="D286" s="8" t="str">
        <f>FIXED([8]PCPI_Pre!C256,3)</f>
        <v>0.000</v>
      </c>
      <c r="E286" s="8" t="str">
        <f t="shared" si="25"/>
        <v>***</v>
      </c>
      <c r="F286" s="8">
        <f>[8]PCPI_Pre!E256</f>
        <v>0</v>
      </c>
      <c r="G286" s="8"/>
      <c r="H286" s="8"/>
      <c r="I286" s="8"/>
      <c r="J286" s="8">
        <f>[8]PCPI_Post!A256</f>
        <v>0</v>
      </c>
      <c r="K286" s="8" t="str">
        <f>FIXED([8]PCPI_Post!B256,3)</f>
        <v>0.000</v>
      </c>
      <c r="L286" s="8" t="str">
        <f>FIXED([8]PCPI_Post!C256,3)</f>
        <v>0.000</v>
      </c>
      <c r="M286" s="8" t="str">
        <f t="shared" si="24"/>
        <v>***</v>
      </c>
      <c r="N286" s="8">
        <f>[8]PCPI_Post!E256</f>
        <v>0</v>
      </c>
      <c r="O286" s="8"/>
    </row>
    <row r="287" spans="2:1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2:1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2:1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spans="2:1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spans="2:15">
      <c r="B291" s="7" t="str">
        <f>[8]PCPI_Pre!A261</f>
        <v xml:space="preserve"> SPLINE MEASURE FOR SLACK - CPI - PRE-CRISIS</v>
      </c>
      <c r="C291" s="8"/>
      <c r="D291" s="8"/>
      <c r="E291" s="8"/>
      <c r="F291" s="8"/>
      <c r="G291" s="8"/>
      <c r="H291" s="8"/>
      <c r="I291" s="8"/>
      <c r="J291" s="7" t="str">
        <f>[8]PCPI_Post!A261</f>
        <v xml:space="preserve"> SPLINE MEASURE FOR SLACK - CPI - POST-CRISIS</v>
      </c>
      <c r="K291" s="8"/>
      <c r="L291" s="8"/>
      <c r="M291" s="8"/>
      <c r="N291" s="8"/>
      <c r="O291" s="8"/>
    </row>
    <row r="292" spans="2:15">
      <c r="B292" s="8" t="str">
        <f>[8]PCPI_Pre!A262</f>
        <v>R2_w</v>
      </c>
      <c r="C292" s="8">
        <f>[8]PCPI_Pre!B262</f>
        <v>0</v>
      </c>
      <c r="D292" s="8">
        <f>[8]PCPI_Pre!C262</f>
        <v>0</v>
      </c>
      <c r="E292" s="8">
        <f>[8]PCPI_Pre!D262</f>
        <v>0</v>
      </c>
      <c r="F292" s="8"/>
      <c r="G292" s="8"/>
      <c r="H292" s="8"/>
      <c r="I292" s="8"/>
      <c r="J292" s="8" t="str">
        <f>[8]PCPI_Post!A262</f>
        <v>R2_w</v>
      </c>
      <c r="K292" s="8">
        <f>[8]PCPI_Post!B262</f>
        <v>0</v>
      </c>
      <c r="L292" s="8">
        <f>[8]PCPI_Post!C262</f>
        <v>0</v>
      </c>
      <c r="M292" s="8">
        <f>[8]PCPI_Post!D262</f>
        <v>0</v>
      </c>
      <c r="N292" s="8"/>
      <c r="O292" s="8"/>
    </row>
    <row r="293" spans="2:15">
      <c r="B293" s="8" t="str">
        <f>FIXED([8]PCPI_Pre!A263,3)</f>
        <v>0.414</v>
      </c>
      <c r="C293" s="8">
        <f>[8]PCPI_Pre!B263</f>
        <v>1404</v>
      </c>
      <c r="D293" s="8" t="str">
        <f>FIXED([8]PCPI_Pre!C263,1)</f>
        <v>32.2</v>
      </c>
      <c r="E293" s="8">
        <f>([8]PCPI_Pre!D263)</f>
        <v>5.4536364170537489E-11</v>
      </c>
      <c r="F293" s="8" t="str">
        <f>IF(E293&lt;0.01,"***",IF(E293&lt;0.05,"**", IF(E293&lt;0.1,"*","")))</f>
        <v>***</v>
      </c>
      <c r="G293" s="8"/>
      <c r="H293" s="8"/>
      <c r="I293" s="8"/>
      <c r="J293" s="8" t="str">
        <f>FIXED([8]PCPI_Post!A263,3)</f>
        <v>0.419</v>
      </c>
      <c r="K293" s="8">
        <f>[8]PCPI_Post!B263</f>
        <v>1231</v>
      </c>
      <c r="L293" s="8" t="str">
        <f>FIXED([8]PCPI_Post!C263,1)</f>
        <v>70.1</v>
      </c>
      <c r="M293" s="8">
        <f>([8]PCPI_Post!D263)</f>
        <v>1.2458335251419531E-15</v>
      </c>
      <c r="N293" s="8" t="str">
        <f>IF(M293&lt;0.01,"***",IF(M293&lt;0.05,"**", IF(M293&lt;0.1,"*","")))</f>
        <v>***</v>
      </c>
      <c r="O293" s="8"/>
    </row>
    <row r="294" spans="2:15">
      <c r="B294" s="8"/>
      <c r="C294" s="8"/>
      <c r="D294" s="8" t="str">
        <f>[8]PCPI_Pre!C264</f>
        <v>Robust</v>
      </c>
      <c r="E294" s="8"/>
      <c r="F294" s="8"/>
      <c r="G294" s="8"/>
      <c r="H294" s="8"/>
      <c r="I294" s="8"/>
      <c r="J294" s="8"/>
      <c r="K294" s="8"/>
      <c r="L294" s="8" t="str">
        <f>[8]PCPI_Post!C264</f>
        <v>Robust</v>
      </c>
      <c r="M294" s="8"/>
      <c r="N294" s="8"/>
      <c r="O294" s="8"/>
    </row>
    <row r="295" spans="2:15">
      <c r="B295" s="8" t="str">
        <f>[8]PCPI_Pre!A265</f>
        <v>PCPI_qA</v>
      </c>
      <c r="C295" s="8" t="str">
        <f>[8]PCPI_Pre!B265</f>
        <v>Coef.</v>
      </c>
      <c r="D295" s="8" t="str">
        <f>[8]PCPI_Pre!C265</f>
        <v>Std. Err.</v>
      </c>
      <c r="E295" s="8" t="str">
        <f>[8]PCPI_Pre!D265</f>
        <v>t</v>
      </c>
      <c r="F295" s="8" t="str">
        <f>[8]PCPI_Pre!E265</f>
        <v>P&gt;|t|</v>
      </c>
      <c r="G295" s="8"/>
      <c r="H295" s="8"/>
      <c r="I295" s="8"/>
      <c r="J295" s="8" t="str">
        <f>[8]PCPI_Post!A265</f>
        <v>PCPI_qA</v>
      </c>
      <c r="K295" s="8" t="str">
        <f>[8]PCPI_Post!B265</f>
        <v>Coef.</v>
      </c>
      <c r="L295" s="8" t="str">
        <f>[8]PCPI_Post!C265</f>
        <v>Std. Err.</v>
      </c>
      <c r="M295" s="8" t="str">
        <f>[8]PCPI_Post!D265</f>
        <v>t</v>
      </c>
      <c r="N295" s="8" t="str">
        <f>[8]PCPI_Post!E265</f>
        <v>P&gt;|t|</v>
      </c>
      <c r="O295" s="8"/>
    </row>
    <row r="296" spans="2:15">
      <c r="B296" s="8" t="str">
        <f>[8]PCPI_Pre!A266</f>
        <v>InfExp</v>
      </c>
      <c r="C296" s="8" t="str">
        <f>FIXED([8]PCPI_Pre!B266,3)</f>
        <v>0.741</v>
      </c>
      <c r="D296" s="8" t="str">
        <f>FIXED([8]PCPI_Pre!C266,3)</f>
        <v>0.165</v>
      </c>
      <c r="E296" s="8" t="str">
        <f>IF(F296&lt;0.01,"***",IF(F296&lt;0.05,"**", IF(F296&lt;0.1,"*","")))</f>
        <v>***</v>
      </c>
      <c r="F296" s="8">
        <f>[8]PCPI_Pre!E266</f>
        <v>0</v>
      </c>
      <c r="G296" s="8"/>
      <c r="H296" s="8"/>
      <c r="I296" s="8"/>
      <c r="J296" s="8" t="str">
        <f>[8]PCPI_Post!A266</f>
        <v>InfExp</v>
      </c>
      <c r="K296" s="8" t="str">
        <f>FIXED([8]PCPI_Post!B266,3)</f>
        <v>0.304</v>
      </c>
      <c r="L296" s="8" t="str">
        <f>FIXED([8]PCPI_Post!C266,3)</f>
        <v>0.272</v>
      </c>
      <c r="M296" s="8" t="str">
        <f t="shared" ref="M296:M306" si="26">IF(N296&lt;0.01,"***",IF(N296&lt;0.05,"**", IF(N296&lt;0.1,"*","")))</f>
        <v/>
      </c>
      <c r="N296" s="8">
        <f>[8]PCPI_Post!E266</f>
        <v>0.27300000000000002</v>
      </c>
      <c r="O296" s="8"/>
    </row>
    <row r="297" spans="2:15">
      <c r="B297" s="8" t="str">
        <f>[8]PCPI_Pre!A267</f>
        <v>PCPI_4lag</v>
      </c>
      <c r="C297" s="8" t="str">
        <f>FIXED([8]PCPI_Pre!B267,3)</f>
        <v>0.589</v>
      </c>
      <c r="D297" s="8" t="str">
        <f>FIXED([8]PCPI_Pre!C267,3)</f>
        <v>0.067</v>
      </c>
      <c r="E297" s="8" t="str">
        <f t="shared" ref="E297:E306" si="27">IF(F297&lt;0.01,"***",IF(F297&lt;0.05,"**", IF(F297&lt;0.1,"*","")))</f>
        <v>***</v>
      </c>
      <c r="F297" s="8">
        <f>[8]PCPI_Pre!E267</f>
        <v>0</v>
      </c>
      <c r="G297" s="8"/>
      <c r="H297" s="8"/>
      <c r="I297" s="8"/>
      <c r="J297" s="8" t="str">
        <f>[8]PCPI_Post!A267</f>
        <v>PCPI_4lag</v>
      </c>
      <c r="K297" s="8" t="str">
        <f>FIXED([8]PCPI_Post!B267,3)</f>
        <v>0.552</v>
      </c>
      <c r="L297" s="8" t="str">
        <f>FIXED([8]PCPI_Post!C267,3)</f>
        <v>0.039</v>
      </c>
      <c r="M297" s="8" t="str">
        <f t="shared" si="26"/>
        <v>***</v>
      </c>
      <c r="N297" s="8">
        <f>[8]PCPI_Post!E267</f>
        <v>0</v>
      </c>
      <c r="O297" s="8"/>
    </row>
    <row r="298" spans="2:15">
      <c r="B298" s="8" t="str">
        <f>[8]PCPI_Pre!A268</f>
        <v>slack_1</v>
      </c>
      <c r="C298" s="8" t="str">
        <f>FIXED([8]PCPI_Pre!B268,3)</f>
        <v>-0.185</v>
      </c>
      <c r="D298" s="8" t="str">
        <f>FIXED([8]PCPI_Pre!C268,3)</f>
        <v>0.106</v>
      </c>
      <c r="E298" s="8" t="str">
        <f t="shared" si="27"/>
        <v>*</v>
      </c>
      <c r="F298" s="8">
        <f>[8]PCPI_Pre!E268</f>
        <v>9.2999999999999999E-2</v>
      </c>
      <c r="G298" s="8"/>
      <c r="H298" s="8"/>
      <c r="I298" s="8"/>
      <c r="J298" s="8" t="str">
        <f>[8]PCPI_Post!A268</f>
        <v>slack_1</v>
      </c>
      <c r="K298" s="8" t="str">
        <f>FIXED([8]PCPI_Post!B268,3)</f>
        <v>-0.070</v>
      </c>
      <c r="L298" s="8" t="str">
        <f>FIXED([8]PCPI_Post!C268,3)</f>
        <v>0.054</v>
      </c>
      <c r="M298" s="8" t="str">
        <f t="shared" si="26"/>
        <v/>
      </c>
      <c r="N298" s="8">
        <f>[8]PCPI_Post!E268</f>
        <v>0.20599999999999999</v>
      </c>
      <c r="O298" s="8"/>
    </row>
    <row r="299" spans="2:15">
      <c r="B299" s="8" t="str">
        <f>[8]PCPI_Pre!A269</f>
        <v>RER_qo8q</v>
      </c>
      <c r="C299" s="8" t="str">
        <f>FIXED([8]PCPI_Pre!B269,3)</f>
        <v>-0.027</v>
      </c>
      <c r="D299" s="8" t="str">
        <f>FIXED([8]PCPI_Pre!C269,3)</f>
        <v>0.011</v>
      </c>
      <c r="E299" s="8" t="str">
        <f t="shared" si="27"/>
        <v>**</v>
      </c>
      <c r="F299" s="8">
        <f>[8]PCPI_Pre!E269</f>
        <v>1.6E-2</v>
      </c>
      <c r="G299" s="8"/>
      <c r="H299" s="8"/>
      <c r="I299" s="8"/>
      <c r="J299" s="8" t="str">
        <f>[8]PCPI_Post!A269</f>
        <v>RER_qo8q</v>
      </c>
      <c r="K299" s="8" t="str">
        <f>FIXED([8]PCPI_Post!B269,3)</f>
        <v>-0.040</v>
      </c>
      <c r="L299" s="8" t="str">
        <f>FIXED([8]PCPI_Post!C269,3)</f>
        <v>0.013</v>
      </c>
      <c r="M299" s="8" t="str">
        <f t="shared" si="26"/>
        <v>***</v>
      </c>
      <c r="N299" s="8">
        <f>[8]PCPI_Post!E269</f>
        <v>5.0000000000000001E-3</v>
      </c>
      <c r="O299" s="8"/>
    </row>
    <row r="300" spans="2:15">
      <c r="B300" s="8" t="str">
        <f>[8]PCPI_Pre!A270</f>
        <v>W_Slack</v>
      </c>
      <c r="C300" s="8" t="str">
        <f>FIXED([8]PCPI_Pre!B270,3)</f>
        <v>-0.409</v>
      </c>
      <c r="D300" s="8" t="str">
        <f>FIXED([8]PCPI_Pre!C270,3)</f>
        <v>0.090</v>
      </c>
      <c r="E300" s="8" t="str">
        <f t="shared" si="27"/>
        <v>***</v>
      </c>
      <c r="F300" s="8">
        <f>[8]PCPI_Pre!E270</f>
        <v>0</v>
      </c>
      <c r="G300" s="8"/>
      <c r="H300" s="8"/>
      <c r="I300" s="8"/>
      <c r="J300" s="8" t="str">
        <f>[8]PCPI_Post!A270</f>
        <v>W_Slack</v>
      </c>
      <c r="K300" s="8" t="str">
        <f>FIXED([8]PCPI_Post!B270,3)</f>
        <v>-0.425</v>
      </c>
      <c r="L300" s="8" t="str">
        <f>FIXED([8]PCPI_Post!C270,3)</f>
        <v>0.071</v>
      </c>
      <c r="M300" s="8" t="str">
        <f t="shared" si="26"/>
        <v>***</v>
      </c>
      <c r="N300" s="8">
        <f>[8]PCPI_Post!E270</f>
        <v>0</v>
      </c>
      <c r="O300" s="8"/>
    </row>
    <row r="301" spans="2:15">
      <c r="B301" s="8" t="str">
        <f>[8]PCPI_Pre!A271</f>
        <v>WOil_relPCPI</v>
      </c>
      <c r="C301" s="8" t="str">
        <f>FIXED([8]PCPI_Pre!B271,3)</f>
        <v>0.030</v>
      </c>
      <c r="D301" s="8" t="str">
        <f>FIXED([8]PCPI_Pre!C271,3)</f>
        <v>0.004</v>
      </c>
      <c r="E301" s="8" t="str">
        <f t="shared" si="27"/>
        <v>***</v>
      </c>
      <c r="F301" s="8">
        <f>[8]PCPI_Pre!E271</f>
        <v>0</v>
      </c>
      <c r="G301" s="8"/>
      <c r="H301" s="8"/>
      <c r="I301" s="8"/>
      <c r="J301" s="8" t="str">
        <f>[8]PCPI_Post!A271</f>
        <v>WOil_relPCPI</v>
      </c>
      <c r="K301" s="8" t="str">
        <f>FIXED([8]PCPI_Post!B271,3)</f>
        <v>0.027</v>
      </c>
      <c r="L301" s="8" t="str">
        <f>FIXED([8]PCPI_Post!C271,3)</f>
        <v>0.003</v>
      </c>
      <c r="M301" s="8" t="str">
        <f t="shared" si="26"/>
        <v>***</v>
      </c>
      <c r="N301" s="8">
        <f>[8]PCPI_Post!E271</f>
        <v>0</v>
      </c>
      <c r="O301" s="8"/>
    </row>
    <row r="302" spans="2:15">
      <c r="B302" s="8" t="str">
        <f>[8]PCPI_Pre!A272</f>
        <v>WComXEn_relPCPI~g</v>
      </c>
      <c r="C302" s="8" t="str">
        <f>FIXED([8]PCPI_Pre!B272,3)</f>
        <v>0.004</v>
      </c>
      <c r="D302" s="8" t="str">
        <f>FIXED([8]PCPI_Pre!C272,3)</f>
        <v>0.013</v>
      </c>
      <c r="E302" s="8" t="str">
        <f t="shared" si="27"/>
        <v/>
      </c>
      <c r="F302" s="8">
        <f>[8]PCPI_Pre!E272</f>
        <v>0.75800000000000001</v>
      </c>
      <c r="G302" s="8"/>
      <c r="H302" s="8"/>
      <c r="I302" s="8"/>
      <c r="J302" s="8" t="str">
        <f>[8]PCPI_Post!A272</f>
        <v>WComXEn_relPCPI~g</v>
      </c>
      <c r="K302" s="8" t="str">
        <f>FIXED([8]PCPI_Post!B272,3)</f>
        <v>0.031</v>
      </c>
      <c r="L302" s="8" t="str">
        <f>FIXED([8]PCPI_Post!C272,3)</f>
        <v>0.009</v>
      </c>
      <c r="M302" s="8" t="str">
        <f t="shared" si="26"/>
        <v>***</v>
      </c>
      <c r="N302" s="8">
        <f>[8]PCPI_Post!E272</f>
        <v>1E-3</v>
      </c>
      <c r="O302" s="8"/>
    </row>
    <row r="303" spans="2:15">
      <c r="B303" s="8" t="str">
        <f>[8]PCPI_Pre!A273</f>
        <v>GVC_PC_lag</v>
      </c>
      <c r="C303" s="8" t="str">
        <f>FIXED([8]PCPI_Pre!B273,3)</f>
        <v>-0.258</v>
      </c>
      <c r="D303" s="8" t="str">
        <f>FIXED([8]PCPI_Pre!C273,3)</f>
        <v>0.069</v>
      </c>
      <c r="E303" s="8" t="str">
        <f t="shared" si="27"/>
        <v>***</v>
      </c>
      <c r="F303" s="8">
        <f>[8]PCPI_Pre!E273</f>
        <v>1E-3</v>
      </c>
      <c r="G303" s="8"/>
      <c r="H303" s="8"/>
      <c r="I303" s="8"/>
      <c r="J303" s="8" t="str">
        <f>[8]PCPI_Post!A273</f>
        <v>GVC_PC_lag</v>
      </c>
      <c r="K303" s="8" t="str">
        <f>FIXED([8]PCPI_Post!B273,3)</f>
        <v>-0.356</v>
      </c>
      <c r="L303" s="8" t="str">
        <f>FIXED([8]PCPI_Post!C273,3)</f>
        <v>0.079</v>
      </c>
      <c r="M303" s="8" t="str">
        <f t="shared" si="26"/>
        <v>***</v>
      </c>
      <c r="N303" s="8">
        <f>[8]PCPI_Post!E273</f>
        <v>0</v>
      </c>
      <c r="O303" s="8"/>
    </row>
    <row r="304" spans="2:15">
      <c r="B304" s="8" t="str">
        <f>[8]PCPI_Pre!A274</f>
        <v>spline_slack</v>
      </c>
      <c r="C304" s="8" t="str">
        <f>FIXED([8]PCPI_Pre!B274,3)</f>
        <v>-0.008</v>
      </c>
      <c r="D304" s="8" t="str">
        <f>FIXED([8]PCPI_Pre!C274,3)</f>
        <v>0.156</v>
      </c>
      <c r="E304" s="8" t="str">
        <f t="shared" si="27"/>
        <v/>
      </c>
      <c r="F304" s="8">
        <f>[8]PCPI_Pre!E274</f>
        <v>0.96199999999999997</v>
      </c>
      <c r="G304" s="8"/>
      <c r="H304" s="8"/>
      <c r="I304" s="8"/>
      <c r="J304" s="8" t="str">
        <f>[8]PCPI_Post!A274</f>
        <v>spline_slack</v>
      </c>
      <c r="K304" s="8" t="str">
        <f>FIXED([8]PCPI_Post!B274,3)</f>
        <v>-0.104</v>
      </c>
      <c r="L304" s="8" t="str">
        <f>FIXED([8]PCPI_Post!C274,3)</f>
        <v>0.108</v>
      </c>
      <c r="M304" s="8" t="str">
        <f t="shared" si="26"/>
        <v/>
      </c>
      <c r="N304" s="8">
        <f>[8]PCPI_Post!E274</f>
        <v>0.34399999999999997</v>
      </c>
      <c r="O304" s="8"/>
    </row>
    <row r="305" spans="2:15">
      <c r="B305" s="8" t="str">
        <f>[8]PCPI_Pre!A275</f>
        <v>_cons</v>
      </c>
      <c r="C305" s="8" t="str">
        <f>FIXED([8]PCPI_Pre!B275,3)</f>
        <v>-0.944</v>
      </c>
      <c r="D305" s="8" t="str">
        <f>FIXED([8]PCPI_Pre!C275,3)</f>
        <v>0.355</v>
      </c>
      <c r="E305" s="8" t="str">
        <f t="shared" si="27"/>
        <v>**</v>
      </c>
      <c r="F305" s="8">
        <f>[8]PCPI_Pre!E275</f>
        <v>1.2999999999999999E-2</v>
      </c>
      <c r="G305" s="8"/>
      <c r="H305" s="8"/>
      <c r="I305" s="8"/>
      <c r="J305" s="8" t="str">
        <f>[8]PCPI_Post!A275</f>
        <v>_cons</v>
      </c>
      <c r="K305" s="8" t="str">
        <f>FIXED([8]PCPI_Post!B275,3)</f>
        <v>1.024</v>
      </c>
      <c r="L305" s="8" t="str">
        <f>FIXED([8]PCPI_Post!C275,3)</f>
        <v>0.614</v>
      </c>
      <c r="M305" s="8" t="str">
        <f t="shared" si="26"/>
        <v/>
      </c>
      <c r="N305" s="8">
        <f>[8]PCPI_Post!E275</f>
        <v>0.105</v>
      </c>
      <c r="O305" s="8"/>
    </row>
    <row r="306" spans="2:15">
      <c r="B306" s="8">
        <f>[8]PCPI_Pre!A276</f>
        <v>0</v>
      </c>
      <c r="C306" s="8" t="str">
        <f>FIXED([8]PCPI_Pre!B276,3)</f>
        <v>0.000</v>
      </c>
      <c r="D306" s="8" t="str">
        <f>FIXED([8]PCPI_Pre!C276,3)</f>
        <v>0.000</v>
      </c>
      <c r="E306" s="8" t="str">
        <f t="shared" si="27"/>
        <v>***</v>
      </c>
      <c r="F306" s="8">
        <f>[8]PCPI_Pre!E276</f>
        <v>0</v>
      </c>
      <c r="G306" s="8"/>
      <c r="H306" s="8"/>
      <c r="I306" s="8"/>
      <c r="J306" s="8">
        <f>[8]PCPI_Post!A276</f>
        <v>0</v>
      </c>
      <c r="K306" s="8" t="str">
        <f>FIXED([8]PCPI_Post!B276,3)</f>
        <v>0.000</v>
      </c>
      <c r="L306" s="8" t="str">
        <f>FIXED([8]PCPI_Post!C276,3)</f>
        <v>0.000</v>
      </c>
      <c r="M306" s="8" t="str">
        <f t="shared" si="26"/>
        <v>***</v>
      </c>
      <c r="N306" s="8">
        <f>[8]PCPI_Post!E276</f>
        <v>0</v>
      </c>
      <c r="O306" s="8"/>
    </row>
    <row r="307" spans="2:1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2:1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2:1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2:1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2:15">
      <c r="B311" s="7" t="str">
        <f>[8]PCPI_Pre!A281</f>
        <v xml:space="preserve"> ADD SLACK SQUARED &amp; CUBED TO CAPTURE NONLINEARITIES - CPI - PRE-CRISIS</v>
      </c>
      <c r="C311" s="8"/>
      <c r="D311" s="8"/>
      <c r="E311" s="8"/>
      <c r="F311" s="8"/>
      <c r="G311" s="8"/>
      <c r="H311" s="8"/>
      <c r="I311" s="8"/>
      <c r="J311" s="7" t="str">
        <f>[8]PCPI_Post!A281</f>
        <v xml:space="preserve"> ADD SLACK SQUARED &amp; CUBED TO CAPTURE NONLINEARITIES - CPI - POST-CRISIS</v>
      </c>
      <c r="K311" s="8"/>
      <c r="L311" s="8"/>
      <c r="M311" s="8"/>
      <c r="N311" s="8"/>
      <c r="O311" s="8"/>
    </row>
    <row r="312" spans="2:15">
      <c r="B312" s="8" t="str">
        <f>[8]PCPI_Pre!A282</f>
        <v>R2_w</v>
      </c>
      <c r="C312" s="8">
        <f>[8]PCPI_Pre!B282</f>
        <v>0</v>
      </c>
      <c r="D312" s="8">
        <f>[8]PCPI_Pre!C282</f>
        <v>0</v>
      </c>
      <c r="E312" s="8">
        <f>[8]PCPI_Pre!D282</f>
        <v>0</v>
      </c>
      <c r="F312" s="8"/>
      <c r="G312" s="8"/>
      <c r="H312" s="8"/>
      <c r="I312" s="8"/>
      <c r="J312" s="8" t="str">
        <f>[8]PCPI_Post!A282</f>
        <v>R2_w</v>
      </c>
      <c r="K312" s="8">
        <f>[8]PCPI_Post!B282</f>
        <v>0</v>
      </c>
      <c r="L312" s="8">
        <f>[8]PCPI_Post!C282</f>
        <v>0</v>
      </c>
      <c r="M312" s="8">
        <f>[8]PCPI_Post!D282</f>
        <v>0</v>
      </c>
      <c r="N312" s="8"/>
      <c r="O312" s="8"/>
    </row>
    <row r="313" spans="2:15">
      <c r="B313" s="8" t="str">
        <f>FIXED([8]PCPI_Pre!A283,3)</f>
        <v>0.415</v>
      </c>
      <c r="C313" s="8">
        <f>[8]PCPI_Pre!B283</f>
        <v>1404</v>
      </c>
      <c r="D313" s="8" t="str">
        <f>FIXED([8]PCPI_Pre!C283,1)</f>
        <v>30.6</v>
      </c>
      <c r="E313" s="8">
        <f>([8]PCPI_Pre!D283)</f>
        <v>9.8983428944071423E-11</v>
      </c>
      <c r="F313" s="8" t="str">
        <f>IF(E313&lt;0.01,"***",IF(E313&lt;0.05,"**", IF(E313&lt;0.1,"*","")))</f>
        <v>***</v>
      </c>
      <c r="G313" s="8"/>
      <c r="H313" s="8"/>
      <c r="I313" s="8"/>
      <c r="J313" s="8" t="str">
        <f>FIXED([8]PCPI_Post!A283,3)</f>
        <v>0.424</v>
      </c>
      <c r="K313" s="8">
        <f>[8]PCPI_Post!B283</f>
        <v>1231</v>
      </c>
      <c r="L313" s="8" t="str">
        <f>FIXED([8]PCPI_Post!C283,1)</f>
        <v>71.4</v>
      </c>
      <c r="M313" s="8">
        <f>([8]PCPI_Post!D283)</f>
        <v>9.6825135127819119E-16</v>
      </c>
      <c r="N313" s="8" t="str">
        <f>IF(M313&lt;0.01,"***",IF(M313&lt;0.05,"**", IF(M313&lt;0.1,"*","")))</f>
        <v>***</v>
      </c>
      <c r="O313" s="8"/>
    </row>
    <row r="314" spans="2:15">
      <c r="B314" s="8"/>
      <c r="C314" s="8"/>
      <c r="D314" s="8" t="str">
        <f>[8]PCPI_Pre!C284</f>
        <v>Robust</v>
      </c>
      <c r="E314" s="8"/>
      <c r="F314" s="8"/>
      <c r="G314" s="8"/>
      <c r="H314" s="8"/>
      <c r="I314" s="8"/>
      <c r="J314" s="8"/>
      <c r="K314" s="8"/>
      <c r="L314" s="8" t="str">
        <f>[8]PCPI_Post!C284</f>
        <v>Robust</v>
      </c>
      <c r="M314" s="8"/>
      <c r="N314" s="8"/>
      <c r="O314" s="8"/>
    </row>
    <row r="315" spans="2:15">
      <c r="B315" s="8" t="str">
        <f>[8]PCPI_Pre!A285</f>
        <v>PCPI_qA</v>
      </c>
      <c r="C315" s="8" t="str">
        <f>[8]PCPI_Pre!B285</f>
        <v>Coef.</v>
      </c>
      <c r="D315" s="8" t="str">
        <f>[8]PCPI_Pre!C285</f>
        <v>Std. Err.</v>
      </c>
      <c r="E315" s="8" t="str">
        <f>[8]PCPI_Pre!D285</f>
        <v>t</v>
      </c>
      <c r="F315" s="8" t="str">
        <f>[8]PCPI_Pre!E285</f>
        <v>P&gt;|t|</v>
      </c>
      <c r="G315" s="8"/>
      <c r="H315" s="8"/>
      <c r="I315" s="8"/>
      <c r="J315" s="8" t="str">
        <f>[8]PCPI_Post!A285</f>
        <v>PCPI_qA</v>
      </c>
      <c r="K315" s="8" t="str">
        <f>[8]PCPI_Post!B285</f>
        <v>Coef.</v>
      </c>
      <c r="L315" s="8" t="str">
        <f>[8]PCPI_Post!C285</f>
        <v>Std. Err.</v>
      </c>
      <c r="M315" s="8" t="str">
        <f>[8]PCPI_Post!D285</f>
        <v>t</v>
      </c>
      <c r="N315" s="8" t="str">
        <f>[8]PCPI_Post!E285</f>
        <v>P&gt;|t|</v>
      </c>
      <c r="O315" s="8"/>
    </row>
    <row r="316" spans="2:15">
      <c r="B316" s="8" t="str">
        <f>[8]PCPI_Pre!A286</f>
        <v>InfExp</v>
      </c>
      <c r="C316" s="8" t="str">
        <f>FIXED([8]PCPI_Pre!B286,3)</f>
        <v>0.730</v>
      </c>
      <c r="D316" s="8" t="str">
        <f>FIXED([8]PCPI_Pre!C286,3)</f>
        <v>0.166</v>
      </c>
      <c r="E316" s="8" t="str">
        <f>IF(F316&lt;0.01,"***",IF(F316&lt;0.05,"**", IF(F316&lt;0.1,"*","")))</f>
        <v>***</v>
      </c>
      <c r="F316" s="8">
        <f>[8]PCPI_Pre!E286</f>
        <v>0</v>
      </c>
      <c r="G316" s="8"/>
      <c r="H316" s="8"/>
      <c r="I316" s="8"/>
      <c r="J316" s="8" t="str">
        <f>[8]PCPI_Post!A286</f>
        <v>InfExp</v>
      </c>
      <c r="K316" s="8" t="str">
        <f>FIXED([8]PCPI_Post!B286,3)</f>
        <v>0.261</v>
      </c>
      <c r="L316" s="8" t="str">
        <f>FIXED([8]PCPI_Post!C286,3)</f>
        <v>0.296</v>
      </c>
      <c r="M316" s="8" t="str">
        <f t="shared" ref="M316:M326" si="28">IF(N316&lt;0.01,"***",IF(N316&lt;0.05,"**", IF(N316&lt;0.1,"*","")))</f>
        <v/>
      </c>
      <c r="N316" s="8">
        <f>[8]PCPI_Post!E286</f>
        <v>0.38500000000000001</v>
      </c>
      <c r="O316" s="8"/>
    </row>
    <row r="317" spans="2:15">
      <c r="B317" s="8" t="str">
        <f>[8]PCPI_Pre!A287</f>
        <v>PCPI_4lag</v>
      </c>
      <c r="C317" s="8" t="str">
        <f>FIXED([8]PCPI_Pre!B287,3)</f>
        <v>0.584</v>
      </c>
      <c r="D317" s="8" t="str">
        <f>FIXED([8]PCPI_Pre!C287,3)</f>
        <v>0.064</v>
      </c>
      <c r="E317" s="8" t="str">
        <f t="shared" ref="E317:E326" si="29">IF(F317&lt;0.01,"***",IF(F317&lt;0.05,"**", IF(F317&lt;0.1,"*","")))</f>
        <v>***</v>
      </c>
      <c r="F317" s="8">
        <f>[8]PCPI_Pre!E287</f>
        <v>0</v>
      </c>
      <c r="G317" s="8"/>
      <c r="H317" s="8"/>
      <c r="I317" s="8"/>
      <c r="J317" s="8" t="str">
        <f>[8]PCPI_Post!A287</f>
        <v>PCPI_4lag</v>
      </c>
      <c r="K317" s="8" t="str">
        <f>FIXED([8]PCPI_Post!B287,3)</f>
        <v>0.547</v>
      </c>
      <c r="L317" s="8" t="str">
        <f>FIXED([8]PCPI_Post!C287,3)</f>
        <v>0.038</v>
      </c>
      <c r="M317" s="8" t="str">
        <f t="shared" si="28"/>
        <v>***</v>
      </c>
      <c r="N317" s="8">
        <f>[8]PCPI_Post!E287</f>
        <v>0</v>
      </c>
      <c r="O317" s="8"/>
    </row>
    <row r="318" spans="2:15">
      <c r="B318" s="8" t="str">
        <f>[8]PCPI_Pre!A288</f>
        <v>slack_1</v>
      </c>
      <c r="C318" s="8" t="str">
        <f>FIXED([8]PCPI_Pre!B288,3)</f>
        <v>-0.053</v>
      </c>
      <c r="D318" s="8" t="str">
        <f>FIXED([8]PCPI_Pre!C288,3)</f>
        <v>0.104</v>
      </c>
      <c r="E318" s="8" t="str">
        <f t="shared" si="29"/>
        <v/>
      </c>
      <c r="F318" s="8">
        <f>[8]PCPI_Pre!E288</f>
        <v>0.61699999999999999</v>
      </c>
      <c r="G318" s="8"/>
      <c r="H318" s="8"/>
      <c r="I318" s="8"/>
      <c r="J318" s="8" t="str">
        <f>[8]PCPI_Post!A288</f>
        <v>slack_1</v>
      </c>
      <c r="K318" s="8" t="str">
        <f>FIXED([8]PCPI_Post!B288,3)</f>
        <v>0.080</v>
      </c>
      <c r="L318" s="8" t="str">
        <f>FIXED([8]PCPI_Post!C288,3)</f>
        <v>0.098</v>
      </c>
      <c r="M318" s="8" t="str">
        <f t="shared" si="28"/>
        <v/>
      </c>
      <c r="N318" s="8">
        <f>[8]PCPI_Post!E288</f>
        <v>0.42299999999999999</v>
      </c>
      <c r="O318" s="8"/>
    </row>
    <row r="319" spans="2:15">
      <c r="B319" s="8" t="str">
        <f>[8]PCPI_Pre!A289</f>
        <v>RER_qo8q</v>
      </c>
      <c r="C319" s="8" t="str">
        <f>FIXED([8]PCPI_Pre!B289,3)</f>
        <v>-0.027</v>
      </c>
      <c r="D319" s="8" t="str">
        <f>FIXED([8]PCPI_Pre!C289,3)</f>
        <v>0.011</v>
      </c>
      <c r="E319" s="8" t="str">
        <f t="shared" si="29"/>
        <v>**</v>
      </c>
      <c r="F319" s="8">
        <f>[8]PCPI_Pre!E289</f>
        <v>1.7000000000000001E-2</v>
      </c>
      <c r="G319" s="8"/>
      <c r="H319" s="8"/>
      <c r="I319" s="8"/>
      <c r="J319" s="8" t="str">
        <f>[8]PCPI_Post!A289</f>
        <v>RER_qo8q</v>
      </c>
      <c r="K319" s="8" t="str">
        <f>FIXED([8]PCPI_Post!B289,3)</f>
        <v>-0.042</v>
      </c>
      <c r="L319" s="8" t="str">
        <f>FIXED([8]PCPI_Post!C289,3)</f>
        <v>0.013</v>
      </c>
      <c r="M319" s="8" t="str">
        <f t="shared" si="28"/>
        <v>***</v>
      </c>
      <c r="N319" s="8">
        <f>[8]PCPI_Post!E289</f>
        <v>4.0000000000000001E-3</v>
      </c>
      <c r="O319" s="8"/>
    </row>
    <row r="320" spans="2:15">
      <c r="B320" s="8" t="str">
        <f>[8]PCPI_Pre!A290</f>
        <v>W_Slack</v>
      </c>
      <c r="C320" s="8" t="str">
        <f>FIXED([8]PCPI_Pre!B290,3)</f>
        <v>-0.382</v>
      </c>
      <c r="D320" s="8" t="str">
        <f>FIXED([8]PCPI_Pre!C290,3)</f>
        <v>0.098</v>
      </c>
      <c r="E320" s="8" t="str">
        <f t="shared" si="29"/>
        <v>***</v>
      </c>
      <c r="F320" s="8">
        <f>[8]PCPI_Pre!E290</f>
        <v>1E-3</v>
      </c>
      <c r="G320" s="8"/>
      <c r="H320" s="8"/>
      <c r="I320" s="8"/>
      <c r="J320" s="8" t="str">
        <f>[8]PCPI_Post!A290</f>
        <v>W_Slack</v>
      </c>
      <c r="K320" s="8" t="str">
        <f>FIXED([8]PCPI_Post!B290,3)</f>
        <v>-0.432</v>
      </c>
      <c r="L320" s="8" t="str">
        <f>FIXED([8]PCPI_Post!C290,3)</f>
        <v>0.069</v>
      </c>
      <c r="M320" s="8" t="str">
        <f t="shared" si="28"/>
        <v>***</v>
      </c>
      <c r="N320" s="8">
        <f>[8]PCPI_Post!E290</f>
        <v>0</v>
      </c>
      <c r="O320" s="8"/>
    </row>
    <row r="321" spans="2:15">
      <c r="B321" s="8" t="str">
        <f>[8]PCPI_Pre!A291</f>
        <v>WOil_relPCPI</v>
      </c>
      <c r="C321" s="8" t="str">
        <f>FIXED([8]PCPI_Pre!B291,3)</f>
        <v>0.030</v>
      </c>
      <c r="D321" s="8" t="str">
        <f>FIXED([8]PCPI_Pre!C291,3)</f>
        <v>0.004</v>
      </c>
      <c r="E321" s="8" t="str">
        <f t="shared" si="29"/>
        <v>***</v>
      </c>
      <c r="F321" s="8">
        <f>[8]PCPI_Pre!E291</f>
        <v>0</v>
      </c>
      <c r="G321" s="8"/>
      <c r="H321" s="8"/>
      <c r="I321" s="8"/>
      <c r="J321" s="8" t="str">
        <f>[8]PCPI_Post!A291</f>
        <v>WOil_relPCPI</v>
      </c>
      <c r="K321" s="8" t="str">
        <f>FIXED([8]PCPI_Post!B291,3)</f>
        <v>0.027</v>
      </c>
      <c r="L321" s="8" t="str">
        <f>FIXED([8]PCPI_Post!C291,3)</f>
        <v>0.003</v>
      </c>
      <c r="M321" s="8" t="str">
        <f t="shared" si="28"/>
        <v>***</v>
      </c>
      <c r="N321" s="8">
        <f>[8]PCPI_Post!E291</f>
        <v>0</v>
      </c>
      <c r="O321" s="8"/>
    </row>
    <row r="322" spans="2:15">
      <c r="B322" s="8" t="str">
        <f>[8]PCPI_Pre!A292</f>
        <v>WComXEn_relPCPI~g</v>
      </c>
      <c r="C322" s="8" t="str">
        <f>FIXED([8]PCPI_Pre!B292,3)</f>
        <v>0.005</v>
      </c>
      <c r="D322" s="8" t="str">
        <f>FIXED([8]PCPI_Pre!C292,3)</f>
        <v>0.014</v>
      </c>
      <c r="E322" s="8" t="str">
        <f t="shared" si="29"/>
        <v/>
      </c>
      <c r="F322" s="8">
        <f>[8]PCPI_Pre!E292</f>
        <v>0.71</v>
      </c>
      <c r="G322" s="8"/>
      <c r="H322" s="8"/>
      <c r="I322" s="8"/>
      <c r="J322" s="8" t="str">
        <f>[8]PCPI_Post!A292</f>
        <v>WComXEn_relPCPI~g</v>
      </c>
      <c r="K322" s="8" t="str">
        <f>FIXED([8]PCPI_Post!B292,3)</f>
        <v>0.030</v>
      </c>
      <c r="L322" s="8" t="str">
        <f>FIXED([8]PCPI_Post!C292,3)</f>
        <v>0.009</v>
      </c>
      <c r="M322" s="8" t="str">
        <f t="shared" si="28"/>
        <v>***</v>
      </c>
      <c r="N322" s="8">
        <f>[8]PCPI_Post!E292</f>
        <v>2E-3</v>
      </c>
      <c r="O322" s="8"/>
    </row>
    <row r="323" spans="2:15">
      <c r="B323" s="8" t="str">
        <f>[8]PCPI_Pre!A293</f>
        <v>GVC_PC_lag</v>
      </c>
      <c r="C323" s="8" t="str">
        <f>FIXED([8]PCPI_Pre!B293,3)</f>
        <v>-0.247</v>
      </c>
      <c r="D323" s="8" t="str">
        <f>FIXED([8]PCPI_Pre!C293,3)</f>
        <v>0.072</v>
      </c>
      <c r="E323" s="8" t="str">
        <f t="shared" si="29"/>
        <v>***</v>
      </c>
      <c r="F323" s="8">
        <f>[8]PCPI_Pre!E293</f>
        <v>2E-3</v>
      </c>
      <c r="G323" s="8"/>
      <c r="H323" s="8"/>
      <c r="I323" s="8"/>
      <c r="J323" s="8" t="str">
        <f>[8]PCPI_Post!A293</f>
        <v>GVC_PC_lag</v>
      </c>
      <c r="K323" s="8" t="str">
        <f>FIXED([8]PCPI_Post!B293,3)</f>
        <v>-0.345</v>
      </c>
      <c r="L323" s="8" t="str">
        <f>FIXED([8]PCPI_Post!C293,3)</f>
        <v>0.079</v>
      </c>
      <c r="M323" s="8" t="str">
        <f t="shared" si="28"/>
        <v>***</v>
      </c>
      <c r="N323" s="8">
        <f>[8]PCPI_Post!E293</f>
        <v>0</v>
      </c>
      <c r="O323" s="8"/>
    </row>
    <row r="324" spans="2:15">
      <c r="B324" s="8" t="str">
        <f>[8]PCPI_Pre!A294</f>
        <v>slack_sq</v>
      </c>
      <c r="C324" s="8" t="str">
        <f>FIXED([8]PCPI_Pre!B294,3)</f>
        <v>0.020</v>
      </c>
      <c r="D324" s="8" t="str">
        <f>FIXED([8]PCPI_Pre!C294,3)</f>
        <v>0.028</v>
      </c>
      <c r="E324" s="8" t="str">
        <f t="shared" si="29"/>
        <v/>
      </c>
      <c r="F324" s="8">
        <f>[8]PCPI_Pre!E294</f>
        <v>0.48699999999999999</v>
      </c>
      <c r="G324" s="8"/>
      <c r="H324" s="8"/>
      <c r="I324" s="8"/>
      <c r="J324" s="8" t="str">
        <f>[8]PCPI_Post!A294</f>
        <v>slack_sq</v>
      </c>
      <c r="K324" s="8" t="str">
        <f>FIXED([8]PCPI_Post!B294,3)</f>
        <v>0.055</v>
      </c>
      <c r="L324" s="8" t="str">
        <f>FIXED([8]PCPI_Post!C294,3)</f>
        <v>0.035</v>
      </c>
      <c r="M324" s="8" t="str">
        <f t="shared" si="28"/>
        <v/>
      </c>
      <c r="N324" s="8">
        <f>[8]PCPI_Post!E294</f>
        <v>0.11799999999999999</v>
      </c>
      <c r="O324" s="8"/>
    </row>
    <row r="325" spans="2:15">
      <c r="B325" s="8" t="str">
        <f>[8]PCPI_Pre!A295</f>
        <v>slack_cu</v>
      </c>
      <c r="C325" s="8" t="str">
        <f>FIXED([8]PCPI_Pre!B295,3)</f>
        <v>-0.027</v>
      </c>
      <c r="D325" s="8" t="str">
        <f>FIXED([8]PCPI_Pre!C295,3)</f>
        <v>0.023</v>
      </c>
      <c r="E325" s="8" t="str">
        <f t="shared" si="29"/>
        <v/>
      </c>
      <c r="F325" s="8">
        <f>[8]PCPI_Pre!E295</f>
        <v>0.23400000000000001</v>
      </c>
      <c r="G325" s="8"/>
      <c r="H325" s="8"/>
      <c r="I325" s="8"/>
      <c r="J325" s="8" t="str">
        <f>[8]PCPI_Post!A295</f>
        <v>slack_cu</v>
      </c>
      <c r="K325" s="8" t="str">
        <f>FIXED([8]PCPI_Post!B295,3)</f>
        <v>-0.038</v>
      </c>
      <c r="L325" s="8" t="str">
        <f>FIXED([8]PCPI_Post!C295,3)</f>
        <v>0.017</v>
      </c>
      <c r="M325" s="8" t="str">
        <f t="shared" si="28"/>
        <v>**</v>
      </c>
      <c r="N325" s="8">
        <f>[8]PCPI_Post!E295</f>
        <v>3.3000000000000002E-2</v>
      </c>
      <c r="O325" s="8"/>
    </row>
    <row r="326" spans="2:15">
      <c r="B326" s="8" t="str">
        <f>[8]PCPI_Pre!A296</f>
        <v>_cons</v>
      </c>
      <c r="C326" s="8" t="str">
        <f>FIXED([8]PCPI_Pre!B296,3)</f>
        <v>-0.881</v>
      </c>
      <c r="D326" s="8" t="str">
        <f>FIXED([8]PCPI_Pre!C296,3)</f>
        <v>0.364</v>
      </c>
      <c r="E326" s="8" t="str">
        <f t="shared" si="29"/>
        <v>**</v>
      </c>
      <c r="F326" s="8">
        <f>[8]PCPI_Pre!E296</f>
        <v>2.1999999999999999E-2</v>
      </c>
      <c r="G326" s="8"/>
      <c r="H326" s="8"/>
      <c r="I326" s="8"/>
      <c r="J326" s="8" t="str">
        <f>[8]PCPI_Post!A296</f>
        <v>_cons</v>
      </c>
      <c r="K326" s="8" t="str">
        <f>FIXED([8]PCPI_Post!B296,3)</f>
        <v>1.088</v>
      </c>
      <c r="L326" s="8" t="str">
        <f>FIXED([8]PCPI_Post!C296,3)</f>
        <v>0.651</v>
      </c>
      <c r="M326" s="8" t="str">
        <f t="shared" si="28"/>
        <v/>
      </c>
      <c r="N326" s="8">
        <f>[8]PCPI_Post!E296</f>
        <v>0.105</v>
      </c>
      <c r="O326" s="8"/>
    </row>
    <row r="327" spans="2:1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2:1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2:15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spans="2:15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spans="2:15">
      <c r="B331" s="7" t="str">
        <f>[8]PCPI_Pre!A301</f>
        <v xml:space="preserve"> PIECEWISE QUADRATIC FOR SLACK - CPI - PRE-CRISIS</v>
      </c>
      <c r="C331" s="8"/>
      <c r="D331" s="8"/>
      <c r="E331" s="8"/>
      <c r="F331" s="8"/>
      <c r="G331" s="8"/>
      <c r="H331" s="8"/>
      <c r="I331" s="8"/>
      <c r="J331" s="7" t="str">
        <f>[8]PCPI_Post!A301</f>
        <v xml:space="preserve"> PIECEWISE QUADRATIC FOR SLACK - CPI - POST-CRISIS</v>
      </c>
      <c r="K331" s="8"/>
      <c r="L331" s="8"/>
      <c r="M331" s="8"/>
      <c r="N331" s="8"/>
      <c r="O331" s="8"/>
    </row>
    <row r="332" spans="2:15">
      <c r="B332" s="8" t="str">
        <f>[8]PCPI_Pre!A302</f>
        <v>R2_w</v>
      </c>
      <c r="C332" s="8">
        <f>[8]PCPI_Pre!B302</f>
        <v>0</v>
      </c>
      <c r="D332" s="8">
        <f>[8]PCPI_Pre!C302</f>
        <v>0</v>
      </c>
      <c r="E332" s="8">
        <f>[8]PCPI_Pre!D302</f>
        <v>0</v>
      </c>
      <c r="F332" s="8"/>
      <c r="G332" s="8"/>
      <c r="H332" s="8"/>
      <c r="I332" s="8"/>
      <c r="J332" s="8" t="str">
        <f>[8]PCPI_Post!A302</f>
        <v>R2_w</v>
      </c>
      <c r="K332" s="8">
        <f>[8]PCPI_Post!B302</f>
        <v>0</v>
      </c>
      <c r="L332" s="8">
        <f>[8]PCPI_Post!C302</f>
        <v>0</v>
      </c>
      <c r="M332" s="8">
        <f>[8]PCPI_Post!D302</f>
        <v>0</v>
      </c>
      <c r="N332" s="8"/>
      <c r="O332" s="8"/>
    </row>
    <row r="333" spans="2:15">
      <c r="B333" s="8" t="str">
        <f>FIXED([8]PCPI_Pre!A303,3)</f>
        <v>0.414</v>
      </c>
      <c r="C333" s="8">
        <f>[8]PCPI_Pre!B303</f>
        <v>1404</v>
      </c>
      <c r="D333" s="8" t="str">
        <f>FIXED([8]PCPI_Pre!C303,1)</f>
        <v>30.7</v>
      </c>
      <c r="E333" s="8">
        <f>([8]PCPI_Pre!D303)</f>
        <v>9.7879799160713253E-11</v>
      </c>
      <c r="F333" s="8" t="str">
        <f>IF(E333&lt;0.01,"***",IF(E333&lt;0.05,"**", IF(E333&lt;0.1,"*","")))</f>
        <v>***</v>
      </c>
      <c r="G333" s="8"/>
      <c r="H333" s="8"/>
      <c r="I333" s="8"/>
      <c r="J333" s="8" t="str">
        <f>FIXED([8]PCPI_Post!A303,3)</f>
        <v>0.420</v>
      </c>
      <c r="K333" s="8">
        <f>[8]PCPI_Post!B303</f>
        <v>1231</v>
      </c>
      <c r="L333" s="8" t="str">
        <f>FIXED([8]PCPI_Post!C303,1)</f>
        <v>69.6</v>
      </c>
      <c r="M333" s="8">
        <f>([8]PCPI_Post!D303)</f>
        <v>1.3679553718015058E-15</v>
      </c>
      <c r="N333" s="8" t="str">
        <f>IF(M333&lt;0.01,"***",IF(M333&lt;0.05,"**", IF(M333&lt;0.1,"*","")))</f>
        <v>***</v>
      </c>
      <c r="O333" s="8"/>
    </row>
    <row r="334" spans="2:15">
      <c r="B334" s="8"/>
      <c r="C334" s="8"/>
      <c r="D334" s="8" t="str">
        <f>[8]PCPI_Pre!C304</f>
        <v>Robust</v>
      </c>
      <c r="E334" s="8"/>
      <c r="F334" s="8"/>
      <c r="G334" s="8"/>
      <c r="H334" s="8"/>
      <c r="I334" s="8"/>
      <c r="J334" s="8"/>
      <c r="K334" s="8"/>
      <c r="L334" s="8" t="str">
        <f>[8]PCPI_Post!C304</f>
        <v>Robust</v>
      </c>
      <c r="M334" s="8"/>
      <c r="N334" s="8"/>
      <c r="O334" s="8"/>
    </row>
    <row r="335" spans="2:15">
      <c r="B335" s="8" t="str">
        <f>[8]PCPI_Pre!A305</f>
        <v>PCPI_qA</v>
      </c>
      <c r="C335" s="8" t="str">
        <f>[8]PCPI_Pre!B305</f>
        <v>Coef.</v>
      </c>
      <c r="D335" s="8" t="str">
        <f>[8]PCPI_Pre!C305</f>
        <v>Std. Err.</v>
      </c>
      <c r="E335" s="8" t="str">
        <f>[8]PCPI_Pre!D305</f>
        <v>t</v>
      </c>
      <c r="F335" s="8" t="str">
        <f>[8]PCPI_Pre!E305</f>
        <v>P&gt;|t|</v>
      </c>
      <c r="G335" s="8"/>
      <c r="H335" s="8"/>
      <c r="I335" s="8"/>
      <c r="J335" s="8" t="str">
        <f>[8]PCPI_Post!A305</f>
        <v>PCPI_qA</v>
      </c>
      <c r="K335" s="8" t="str">
        <f>[8]PCPI_Post!B305</f>
        <v>Coef.</v>
      </c>
      <c r="L335" s="8" t="str">
        <f>[8]PCPI_Post!C305</f>
        <v>Std. Err.</v>
      </c>
      <c r="M335" s="8" t="str">
        <f>[8]PCPI_Post!D305</f>
        <v>t</v>
      </c>
      <c r="N335" s="8" t="str">
        <f>[8]PCPI_Post!E305</f>
        <v>P&gt;|t|</v>
      </c>
      <c r="O335" s="8"/>
    </row>
    <row r="336" spans="2:15">
      <c r="B336" s="8" t="str">
        <f>[8]PCPI_Pre!A306</f>
        <v>InfExp</v>
      </c>
      <c r="C336" s="8" t="str">
        <f>FIXED([8]PCPI_Pre!B306,3)</f>
        <v>0.744</v>
      </c>
      <c r="D336" s="8" t="str">
        <f>FIXED([8]PCPI_Pre!C306,3)</f>
        <v>0.163</v>
      </c>
      <c r="E336" s="8" t="str">
        <f>IF(F336&lt;0.01,"***",IF(F336&lt;0.05,"**", IF(F336&lt;0.1,"*","")))</f>
        <v>***</v>
      </c>
      <c r="F336" s="8">
        <f>[8]PCPI_Pre!E306</f>
        <v>0</v>
      </c>
      <c r="G336" s="8"/>
      <c r="H336" s="8"/>
      <c r="I336" s="8"/>
      <c r="J336" s="8" t="str">
        <f>[8]PCPI_Post!A306</f>
        <v>InfExp</v>
      </c>
      <c r="K336" s="8" t="str">
        <f>FIXED([8]PCPI_Post!B306,3)</f>
        <v>0.305</v>
      </c>
      <c r="L336" s="8" t="str">
        <f>FIXED([8]PCPI_Post!C306,3)</f>
        <v>0.273</v>
      </c>
      <c r="M336" s="8" t="str">
        <f t="shared" ref="M336:M346" si="30">IF(N336&lt;0.01,"***",IF(N336&lt;0.05,"**", IF(N336&lt;0.1,"*","")))</f>
        <v/>
      </c>
      <c r="N336" s="8">
        <f>[8]PCPI_Post!E306</f>
        <v>0.27300000000000002</v>
      </c>
      <c r="O336" s="8"/>
    </row>
    <row r="337" spans="2:15">
      <c r="B337" s="8" t="str">
        <f>[8]PCPI_Pre!A307</f>
        <v>PCPI_4lag</v>
      </c>
      <c r="C337" s="8" t="str">
        <f>FIXED([8]PCPI_Pre!B307,3)</f>
        <v>0.589</v>
      </c>
      <c r="D337" s="8" t="str">
        <f>FIXED([8]PCPI_Pre!C307,3)</f>
        <v>0.068</v>
      </c>
      <c r="E337" s="8" t="str">
        <f t="shared" ref="E337:E346" si="31">IF(F337&lt;0.01,"***",IF(F337&lt;0.05,"**", IF(F337&lt;0.1,"*","")))</f>
        <v>***</v>
      </c>
      <c r="F337" s="8">
        <f>[8]PCPI_Pre!E307</f>
        <v>0</v>
      </c>
      <c r="G337" s="8"/>
      <c r="H337" s="8"/>
      <c r="I337" s="8"/>
      <c r="J337" s="8" t="str">
        <f>[8]PCPI_Post!A307</f>
        <v>PCPI_4lag</v>
      </c>
      <c r="K337" s="8" t="str">
        <f>FIXED([8]PCPI_Post!B307,3)</f>
        <v>0.550</v>
      </c>
      <c r="L337" s="8" t="str">
        <f>FIXED([8]PCPI_Post!C307,3)</f>
        <v>0.038</v>
      </c>
      <c r="M337" s="8" t="str">
        <f t="shared" si="30"/>
        <v>***</v>
      </c>
      <c r="N337" s="8">
        <f>[8]PCPI_Post!E307</f>
        <v>0</v>
      </c>
      <c r="O337" s="8"/>
    </row>
    <row r="338" spans="2:15">
      <c r="B338" s="8" t="str">
        <f>[8]PCPI_Pre!A308</f>
        <v>slack_1</v>
      </c>
      <c r="C338" s="8" t="str">
        <f>FIXED([8]PCPI_Pre!B308,3)</f>
        <v>-0.173</v>
      </c>
      <c r="D338" s="8" t="str">
        <f>FIXED([8]PCPI_Pre!C308,3)</f>
        <v>0.081</v>
      </c>
      <c r="E338" s="8" t="str">
        <f t="shared" si="31"/>
        <v>**</v>
      </c>
      <c r="F338" s="8">
        <f>[8]PCPI_Pre!E308</f>
        <v>4.2000000000000003E-2</v>
      </c>
      <c r="G338" s="8"/>
      <c r="H338" s="8"/>
      <c r="I338" s="8"/>
      <c r="J338" s="8" t="str">
        <f>[8]PCPI_Post!A308</f>
        <v>slack_1</v>
      </c>
      <c r="K338" s="8" t="str">
        <f>FIXED([8]PCPI_Post!B308,3)</f>
        <v>-0.064</v>
      </c>
      <c r="L338" s="8" t="str">
        <f>FIXED([8]PCPI_Post!C308,3)</f>
        <v>0.055</v>
      </c>
      <c r="M338" s="8" t="str">
        <f t="shared" si="30"/>
        <v/>
      </c>
      <c r="N338" s="8">
        <f>[8]PCPI_Post!E308</f>
        <v>0.25600000000000001</v>
      </c>
      <c r="O338" s="8"/>
    </row>
    <row r="339" spans="2:15">
      <c r="B339" s="8" t="str">
        <f>[8]PCPI_Pre!A309</f>
        <v>RER_qo8q</v>
      </c>
      <c r="C339" s="8" t="str">
        <f>FIXED([8]PCPI_Pre!B309,3)</f>
        <v>-0.027</v>
      </c>
      <c r="D339" s="8" t="str">
        <f>FIXED([8]PCPI_Pre!C309,3)</f>
        <v>0.011</v>
      </c>
      <c r="E339" s="8" t="str">
        <f t="shared" si="31"/>
        <v>**</v>
      </c>
      <c r="F339" s="8">
        <f>[8]PCPI_Pre!E309</f>
        <v>1.6E-2</v>
      </c>
      <c r="G339" s="8"/>
      <c r="H339" s="8"/>
      <c r="I339" s="8"/>
      <c r="J339" s="8" t="str">
        <f>[8]PCPI_Post!A309</f>
        <v>RER_qo8q</v>
      </c>
      <c r="K339" s="8" t="str">
        <f>FIXED([8]PCPI_Post!B309,3)</f>
        <v>-0.040</v>
      </c>
      <c r="L339" s="8" t="str">
        <f>FIXED([8]PCPI_Post!C309,3)</f>
        <v>0.013</v>
      </c>
      <c r="M339" s="8" t="str">
        <f t="shared" si="30"/>
        <v>***</v>
      </c>
      <c r="N339" s="8">
        <f>[8]PCPI_Post!E309</f>
        <v>5.0000000000000001E-3</v>
      </c>
      <c r="O339" s="8"/>
    </row>
    <row r="340" spans="2:15">
      <c r="B340" s="8" t="str">
        <f>[8]PCPI_Pre!A310</f>
        <v>W_Slack</v>
      </c>
      <c r="C340" s="8" t="str">
        <f>FIXED([8]PCPI_Pre!B310,3)</f>
        <v>-0.406</v>
      </c>
      <c r="D340" s="8" t="str">
        <f>FIXED([8]PCPI_Pre!C310,3)</f>
        <v>0.088</v>
      </c>
      <c r="E340" s="8" t="str">
        <f t="shared" si="31"/>
        <v>***</v>
      </c>
      <c r="F340" s="8">
        <f>[8]PCPI_Pre!E310</f>
        <v>0</v>
      </c>
      <c r="G340" s="8"/>
      <c r="H340" s="8"/>
      <c r="I340" s="8"/>
      <c r="J340" s="8" t="str">
        <f>[8]PCPI_Post!A310</f>
        <v>W_Slack</v>
      </c>
      <c r="K340" s="8" t="str">
        <f>FIXED([8]PCPI_Post!B310,3)</f>
        <v>-0.422</v>
      </c>
      <c r="L340" s="8" t="str">
        <f>FIXED([8]PCPI_Post!C310,3)</f>
        <v>0.068</v>
      </c>
      <c r="M340" s="8" t="str">
        <f t="shared" si="30"/>
        <v>***</v>
      </c>
      <c r="N340" s="8">
        <f>[8]PCPI_Post!E310</f>
        <v>0</v>
      </c>
      <c r="O340" s="8"/>
    </row>
    <row r="341" spans="2:15">
      <c r="B341" s="8" t="str">
        <f>[8]PCPI_Pre!A311</f>
        <v>WOil_relPCPI</v>
      </c>
      <c r="C341" s="8" t="str">
        <f>FIXED([8]PCPI_Pre!B311,3)</f>
        <v>0.030</v>
      </c>
      <c r="D341" s="8" t="str">
        <f>FIXED([8]PCPI_Pre!C311,3)</f>
        <v>0.004</v>
      </c>
      <c r="E341" s="8" t="str">
        <f t="shared" si="31"/>
        <v>***</v>
      </c>
      <c r="F341" s="8">
        <f>[8]PCPI_Pre!E311</f>
        <v>0</v>
      </c>
      <c r="G341" s="8"/>
      <c r="H341" s="8"/>
      <c r="I341" s="8"/>
      <c r="J341" s="8" t="str">
        <f>[8]PCPI_Post!A311</f>
        <v>WOil_relPCPI</v>
      </c>
      <c r="K341" s="8" t="str">
        <f>FIXED([8]PCPI_Post!B311,3)</f>
        <v>0.027</v>
      </c>
      <c r="L341" s="8" t="str">
        <f>FIXED([8]PCPI_Post!C311,3)</f>
        <v>0.003</v>
      </c>
      <c r="M341" s="8" t="str">
        <f t="shared" si="30"/>
        <v>***</v>
      </c>
      <c r="N341" s="8">
        <f>[8]PCPI_Post!E311</f>
        <v>0</v>
      </c>
      <c r="O341" s="8"/>
    </row>
    <row r="342" spans="2:15">
      <c r="B342" s="8" t="str">
        <f>[8]PCPI_Pre!A312</f>
        <v>WComXEn_relPCPI~g</v>
      </c>
      <c r="C342" s="8" t="str">
        <f>FIXED([8]PCPI_Pre!B312,3)</f>
        <v>0.004</v>
      </c>
      <c r="D342" s="8" t="str">
        <f>FIXED([8]PCPI_Pre!C312,3)</f>
        <v>0.013</v>
      </c>
      <c r="E342" s="8" t="str">
        <f t="shared" si="31"/>
        <v/>
      </c>
      <c r="F342" s="8">
        <f>[8]PCPI_Pre!E312</f>
        <v>0.75800000000000001</v>
      </c>
      <c r="G342" s="8"/>
      <c r="H342" s="8"/>
      <c r="I342" s="8"/>
      <c r="J342" s="8" t="str">
        <f>[8]PCPI_Post!A312</f>
        <v>WComXEn_relPCPI~g</v>
      </c>
      <c r="K342" s="8" t="str">
        <f>FIXED([8]PCPI_Post!B312,3)</f>
        <v>0.030</v>
      </c>
      <c r="L342" s="8" t="str">
        <f>FIXED([8]PCPI_Post!C312,3)</f>
        <v>0.009</v>
      </c>
      <c r="M342" s="8" t="str">
        <f t="shared" si="30"/>
        <v>***</v>
      </c>
      <c r="N342" s="8">
        <f>[8]PCPI_Post!E312</f>
        <v>1E-3</v>
      </c>
      <c r="O342" s="8"/>
    </row>
    <row r="343" spans="2:15">
      <c r="B343" s="8" t="str">
        <f>[8]PCPI_Pre!A313</f>
        <v>GVC_PC_lag</v>
      </c>
      <c r="C343" s="8" t="str">
        <f>FIXED([8]PCPI_Pre!B313,3)</f>
        <v>-0.258</v>
      </c>
      <c r="D343" s="8" t="str">
        <f>FIXED([8]PCPI_Pre!C313,3)</f>
        <v>0.069</v>
      </c>
      <c r="E343" s="8" t="str">
        <f t="shared" si="31"/>
        <v>***</v>
      </c>
      <c r="F343" s="8">
        <f>[8]PCPI_Pre!E313</f>
        <v>1E-3</v>
      </c>
      <c r="G343" s="8"/>
      <c r="H343" s="8"/>
      <c r="I343" s="8"/>
      <c r="J343" s="8" t="str">
        <f>[8]PCPI_Post!A313</f>
        <v>GVC_PC_lag</v>
      </c>
      <c r="K343" s="8" t="str">
        <f>FIXED([8]PCPI_Post!B313,3)</f>
        <v>-0.356</v>
      </c>
      <c r="L343" s="8" t="str">
        <f>FIXED([8]PCPI_Post!C313,3)</f>
        <v>0.079</v>
      </c>
      <c r="M343" s="8" t="str">
        <f t="shared" si="30"/>
        <v>***</v>
      </c>
      <c r="N343" s="8">
        <f>[8]PCPI_Post!E313</f>
        <v>0</v>
      </c>
      <c r="O343" s="8"/>
    </row>
    <row r="344" spans="2:15">
      <c r="B344" s="8" t="str">
        <f>[8]PCPI_Pre!A314</f>
        <v>slack_piecewise</v>
      </c>
      <c r="C344" s="8" t="str">
        <f>FIXED([8]PCPI_Pre!B314,3)</f>
        <v>0.018</v>
      </c>
      <c r="D344" s="8" t="str">
        <f>FIXED([8]PCPI_Pre!C314,3)</f>
        <v>0.053</v>
      </c>
      <c r="E344" s="8" t="str">
        <f t="shared" si="31"/>
        <v/>
      </c>
      <c r="F344" s="8">
        <f>[8]PCPI_Pre!E314</f>
        <v>0.74099999999999999</v>
      </c>
      <c r="G344" s="8"/>
      <c r="H344" s="8"/>
      <c r="I344" s="8"/>
      <c r="J344" s="8" t="str">
        <f>[8]PCPI_Post!A314</f>
        <v>slack_piecewise</v>
      </c>
      <c r="K344" s="8" t="str">
        <f>FIXED([8]PCPI_Post!B314,3)</f>
        <v>0.064</v>
      </c>
      <c r="L344" s="8" t="str">
        <f>FIXED([8]PCPI_Post!C314,3)</f>
        <v>0.052</v>
      </c>
      <c r="M344" s="8" t="str">
        <f t="shared" si="30"/>
        <v/>
      </c>
      <c r="N344" s="8">
        <f>[8]PCPI_Post!E314</f>
        <v>0.22500000000000001</v>
      </c>
      <c r="O344" s="8"/>
    </row>
    <row r="345" spans="2:15">
      <c r="B345" s="8" t="str">
        <f>[8]PCPI_Pre!A315</f>
        <v>_cons</v>
      </c>
      <c r="C345" s="8" t="str">
        <f>FIXED([8]PCPI_Pre!B315,3)</f>
        <v>-0.964</v>
      </c>
      <c r="D345" s="8" t="str">
        <f>FIXED([8]PCPI_Pre!C315,3)</f>
        <v>0.315</v>
      </c>
      <c r="E345" s="8" t="str">
        <f t="shared" si="31"/>
        <v>***</v>
      </c>
      <c r="F345" s="8">
        <f>[8]PCPI_Pre!E315</f>
        <v>5.0000000000000001E-3</v>
      </c>
      <c r="G345" s="8"/>
      <c r="H345" s="8"/>
      <c r="I345" s="8"/>
      <c r="J345" s="8" t="str">
        <f>[8]PCPI_Post!A315</f>
        <v>_cons</v>
      </c>
      <c r="K345" s="8" t="str">
        <f>FIXED([8]PCPI_Post!B315,3)</f>
        <v>1.020</v>
      </c>
      <c r="L345" s="8" t="str">
        <f>FIXED([8]PCPI_Post!C315,3)</f>
        <v>0.609</v>
      </c>
      <c r="M345" s="8" t="str">
        <f t="shared" si="30"/>
        <v/>
      </c>
      <c r="N345" s="8">
        <f>[8]PCPI_Post!E315</f>
        <v>0.104</v>
      </c>
      <c r="O345" s="8"/>
    </row>
    <row r="346" spans="2:15">
      <c r="B346" s="8">
        <f>[8]PCPI_Pre!A316</f>
        <v>0</v>
      </c>
      <c r="C346" s="8" t="str">
        <f>FIXED([8]PCPI_Pre!B316,3)</f>
        <v>0.000</v>
      </c>
      <c r="D346" s="8" t="str">
        <f>FIXED([8]PCPI_Pre!C316,3)</f>
        <v>0.000</v>
      </c>
      <c r="E346" s="8" t="str">
        <f t="shared" si="31"/>
        <v>***</v>
      </c>
      <c r="F346" s="8">
        <f>[8]PCPI_Pre!E316</f>
        <v>0</v>
      </c>
      <c r="G346" s="8"/>
      <c r="H346" s="8"/>
      <c r="I346" s="8"/>
      <c r="J346" s="8">
        <f>[8]PCPI_Post!A316</f>
        <v>0</v>
      </c>
      <c r="K346" s="8" t="str">
        <f>FIXED([8]PCPI_Post!B316,3)</f>
        <v>0.000</v>
      </c>
      <c r="L346" s="8" t="str">
        <f>FIXED([8]PCPI_Post!C316,3)</f>
        <v>0.000</v>
      </c>
      <c r="M346" s="8" t="str">
        <f t="shared" si="30"/>
        <v>***</v>
      </c>
      <c r="N346" s="8">
        <f>[8]PCPI_Post!E316</f>
        <v>0</v>
      </c>
      <c r="O346" s="8"/>
    </row>
    <row r="347" spans="2:1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2:1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2:15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2:15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2:15">
      <c r="B351" s="7" t="str">
        <f>[8]PCPI_Pre!A321</f>
        <v xml:space="preserve"> COMMODITIES &amp;OIL COMBINED - CPI - PRE-CRISIS</v>
      </c>
      <c r="C351" s="8"/>
      <c r="D351" s="8"/>
      <c r="E351" s="8"/>
      <c r="F351" s="8"/>
      <c r="G351" s="8"/>
      <c r="H351" s="8"/>
      <c r="I351" s="8"/>
      <c r="J351" s="7" t="str">
        <f>[8]PCPI_Post!A321</f>
        <v xml:space="preserve"> COMMODITIES &amp;OIL COMBINED - CPI - POST-CRISIS</v>
      </c>
      <c r="K351" s="8"/>
      <c r="L351" s="8"/>
      <c r="M351" s="8"/>
      <c r="N351" s="8"/>
      <c r="O351" s="8"/>
    </row>
    <row r="352" spans="2:15">
      <c r="B352" s="8" t="str">
        <f>[8]PCPI_Pre!A322</f>
        <v>R2_w</v>
      </c>
      <c r="C352" s="8">
        <f>[8]PCPI_Pre!B322</f>
        <v>0</v>
      </c>
      <c r="D352" s="8">
        <f>[8]PCPI_Pre!C322</f>
        <v>0</v>
      </c>
      <c r="E352" s="8">
        <f>[8]PCPI_Pre!D322</f>
        <v>0</v>
      </c>
      <c r="F352" s="8"/>
      <c r="G352" s="8"/>
      <c r="H352" s="8"/>
      <c r="I352" s="8"/>
      <c r="J352" s="8" t="str">
        <f>[8]PCPI_Post!A322</f>
        <v>R2_w</v>
      </c>
      <c r="K352" s="8">
        <f>[8]PCPI_Post!B322</f>
        <v>0</v>
      </c>
      <c r="L352" s="8">
        <f>[8]PCPI_Post!C322</f>
        <v>0</v>
      </c>
      <c r="M352" s="8">
        <f>[8]PCPI_Post!D322</f>
        <v>0</v>
      </c>
      <c r="N352" s="8"/>
      <c r="O352" s="8"/>
    </row>
    <row r="353" spans="2:15">
      <c r="B353" s="8" t="str">
        <f>FIXED([8]PCPI_Pre!A323,3)</f>
        <v>0.385</v>
      </c>
      <c r="C353" s="8">
        <f>[8]PCPI_Pre!B323</f>
        <v>1404</v>
      </c>
      <c r="D353" s="8" t="str">
        <f>FIXED([8]PCPI_Pre!C323,1)</f>
        <v>15.5</v>
      </c>
      <c r="E353" s="8">
        <f>([8]PCPI_Pre!D323)</f>
        <v>6.9808118441954799E-7</v>
      </c>
      <c r="F353" s="8" t="str">
        <f>IF(E353&lt;0.01,"***",IF(E353&lt;0.05,"**", IF(E353&lt;0.1,"*","")))</f>
        <v>***</v>
      </c>
      <c r="G353" s="8"/>
      <c r="H353" s="8"/>
      <c r="I353" s="8"/>
      <c r="J353" s="8" t="str">
        <f>FIXED([8]PCPI_Post!A323,3)</f>
        <v>0.379</v>
      </c>
      <c r="K353" s="8">
        <f>[8]PCPI_Post!B323</f>
        <v>1231</v>
      </c>
      <c r="L353" s="8" t="str">
        <f>FIXED([8]PCPI_Post!C323,1)</f>
        <v>76.9</v>
      </c>
      <c r="M353" s="8">
        <f>([8]PCPI_Post!D323)</f>
        <v>2.4899853217873215E-15</v>
      </c>
      <c r="N353" s="8" t="str">
        <f>IF(M353&lt;0.01,"***",IF(M353&lt;0.05,"**", IF(M353&lt;0.1,"*","")))</f>
        <v>***</v>
      </c>
      <c r="O353" s="8"/>
    </row>
    <row r="354" spans="2:15">
      <c r="B354" s="8"/>
      <c r="C354" s="8"/>
      <c r="D354" s="8" t="str">
        <f>[8]PCPI_Pre!C324</f>
        <v>Robust</v>
      </c>
      <c r="E354" s="8"/>
      <c r="F354" s="8"/>
      <c r="G354" s="8"/>
      <c r="H354" s="8"/>
      <c r="I354" s="8"/>
      <c r="J354" s="8"/>
      <c r="K354" s="8"/>
      <c r="L354" s="8" t="str">
        <f>[8]PCPI_Post!C324</f>
        <v>Robust</v>
      </c>
      <c r="M354" s="8"/>
      <c r="N354" s="8"/>
      <c r="O354" s="8"/>
    </row>
    <row r="355" spans="2:15">
      <c r="B355" s="8" t="str">
        <f>[8]PCPI_Pre!A325</f>
        <v>PCPI_qA</v>
      </c>
      <c r="C355" s="8" t="str">
        <f>[8]PCPI_Pre!B325</f>
        <v>Coef.</v>
      </c>
      <c r="D355" s="8" t="str">
        <f>[8]PCPI_Pre!C325</f>
        <v>Std. Err.</v>
      </c>
      <c r="E355" s="8" t="str">
        <f>[8]PCPI_Pre!D325</f>
        <v>t</v>
      </c>
      <c r="F355" s="8" t="str">
        <f>[8]PCPI_Pre!E325</f>
        <v>P&gt;|t|</v>
      </c>
      <c r="G355" s="8"/>
      <c r="H355" s="8"/>
      <c r="I355" s="8"/>
      <c r="J355" s="8" t="str">
        <f>[8]PCPI_Post!A325</f>
        <v>PCPI_qA</v>
      </c>
      <c r="K355" s="8" t="str">
        <f>[8]PCPI_Post!B325</f>
        <v>Coef.</v>
      </c>
      <c r="L355" s="8" t="str">
        <f>[8]PCPI_Post!C325</f>
        <v>Std. Err.</v>
      </c>
      <c r="M355" s="8" t="str">
        <f>[8]PCPI_Post!D325</f>
        <v>t</v>
      </c>
      <c r="N355" s="8" t="str">
        <f>[8]PCPI_Post!E325</f>
        <v>P&gt;|t|</v>
      </c>
      <c r="O355" s="8"/>
    </row>
    <row r="356" spans="2:15">
      <c r="B356" s="8" t="str">
        <f>[8]PCPI_Pre!A326</f>
        <v>InfExp</v>
      </c>
      <c r="C356" s="8" t="str">
        <f>FIXED([8]PCPI_Pre!B326,3)</f>
        <v>0.748</v>
      </c>
      <c r="D356" s="8" t="str">
        <f>FIXED([8]PCPI_Pre!C326,3)</f>
        <v>0.175</v>
      </c>
      <c r="E356" s="8" t="str">
        <f>IF(F356&lt;0.01,"***",IF(F356&lt;0.05,"**", IF(F356&lt;0.1,"*","")))</f>
        <v>***</v>
      </c>
      <c r="F356" s="8">
        <f>[8]PCPI_Pre!E326</f>
        <v>0</v>
      </c>
      <c r="G356" s="8"/>
      <c r="H356" s="8"/>
      <c r="I356" s="8"/>
      <c r="J356" s="8" t="str">
        <f>[8]PCPI_Post!A326</f>
        <v>InfExp</v>
      </c>
      <c r="K356" s="8" t="str">
        <f>FIXED([8]PCPI_Post!B326,3)</f>
        <v>0.309</v>
      </c>
      <c r="L356" s="8" t="str">
        <f>FIXED([8]PCPI_Post!C326,3)</f>
        <v>0.270</v>
      </c>
      <c r="M356" s="8" t="str">
        <f t="shared" ref="M356:M366" si="32">IF(N356&lt;0.01,"***",IF(N356&lt;0.05,"**", IF(N356&lt;0.1,"*","")))</f>
        <v/>
      </c>
      <c r="N356" s="8">
        <f>[8]PCPI_Post!E326</f>
        <v>0.26200000000000001</v>
      </c>
      <c r="O356" s="8"/>
    </row>
    <row r="357" spans="2:15">
      <c r="B357" s="8" t="str">
        <f>[8]PCPI_Pre!A327</f>
        <v>PCPI_4lag</v>
      </c>
      <c r="C357" s="8" t="str">
        <f>FIXED([8]PCPI_Pre!B327,3)</f>
        <v>0.562</v>
      </c>
      <c r="D357" s="8" t="str">
        <f>FIXED([8]PCPI_Pre!C327,3)</f>
        <v>0.067</v>
      </c>
      <c r="E357" s="8" t="str">
        <f t="shared" ref="E357:E366" si="33">IF(F357&lt;0.01,"***",IF(F357&lt;0.05,"**", IF(F357&lt;0.1,"*","")))</f>
        <v>***</v>
      </c>
      <c r="F357" s="8">
        <f>[8]PCPI_Pre!E327</f>
        <v>0</v>
      </c>
      <c r="G357" s="8"/>
      <c r="H357" s="8"/>
      <c r="I357" s="8"/>
      <c r="J357" s="8" t="str">
        <f>[8]PCPI_Post!A327</f>
        <v>PCPI_4lag</v>
      </c>
      <c r="K357" s="8" t="str">
        <f>FIXED([8]PCPI_Post!B327,3)</f>
        <v>0.517</v>
      </c>
      <c r="L357" s="8" t="str">
        <f>FIXED([8]PCPI_Post!C327,3)</f>
        <v>0.044</v>
      </c>
      <c r="M357" s="8" t="str">
        <f t="shared" si="32"/>
        <v>***</v>
      </c>
      <c r="N357" s="8">
        <f>[8]PCPI_Post!E327</f>
        <v>0</v>
      </c>
      <c r="O357" s="8"/>
    </row>
    <row r="358" spans="2:15">
      <c r="B358" s="8" t="str">
        <f>[8]PCPI_Pre!A328</f>
        <v>slack_1</v>
      </c>
      <c r="C358" s="8" t="str">
        <f>FIXED([8]PCPI_Pre!B328,3)</f>
        <v>-0.193</v>
      </c>
      <c r="D358" s="8" t="str">
        <f>FIXED([8]PCPI_Pre!C328,3)</f>
        <v>0.065</v>
      </c>
      <c r="E358" s="8" t="str">
        <f t="shared" si="33"/>
        <v>***</v>
      </c>
      <c r="F358" s="8">
        <f>[8]PCPI_Pre!E328</f>
        <v>6.0000000000000001E-3</v>
      </c>
      <c r="G358" s="8"/>
      <c r="H358" s="8"/>
      <c r="I358" s="8"/>
      <c r="J358" s="8" t="str">
        <f>[8]PCPI_Post!A328</f>
        <v>slack_1</v>
      </c>
      <c r="K358" s="8" t="str">
        <f>FIXED([8]PCPI_Post!B328,3)</f>
        <v>-0.105</v>
      </c>
      <c r="L358" s="8" t="str">
        <f>FIXED([8]PCPI_Post!C328,3)</f>
        <v>0.040</v>
      </c>
      <c r="M358" s="8" t="str">
        <f t="shared" si="32"/>
        <v>**</v>
      </c>
      <c r="N358" s="8">
        <f>[8]PCPI_Post!E328</f>
        <v>1.4E-2</v>
      </c>
      <c r="O358" s="8"/>
    </row>
    <row r="359" spans="2:15">
      <c r="B359" s="8" t="str">
        <f>[8]PCPI_Pre!A329</f>
        <v>RER_qo8q</v>
      </c>
      <c r="C359" s="8" t="str">
        <f>FIXED([8]PCPI_Pre!B329,3)</f>
        <v>-0.023</v>
      </c>
      <c r="D359" s="8" t="str">
        <f>FIXED([8]PCPI_Pre!C329,3)</f>
        <v>0.011</v>
      </c>
      <c r="E359" s="8" t="str">
        <f t="shared" si="33"/>
        <v>*</v>
      </c>
      <c r="F359" s="8">
        <f>[8]PCPI_Pre!E329</f>
        <v>0.05</v>
      </c>
      <c r="G359" s="8"/>
      <c r="H359" s="8"/>
      <c r="I359" s="8"/>
      <c r="J359" s="8" t="str">
        <f>[8]PCPI_Post!A329</f>
        <v>RER_qo8q</v>
      </c>
      <c r="K359" s="8" t="str">
        <f>FIXED([8]PCPI_Post!B329,3)</f>
        <v>-0.034</v>
      </c>
      <c r="L359" s="8" t="str">
        <f>FIXED([8]PCPI_Post!C329,3)</f>
        <v>0.014</v>
      </c>
      <c r="M359" s="8" t="str">
        <f t="shared" si="32"/>
        <v>**</v>
      </c>
      <c r="N359" s="8">
        <f>[8]PCPI_Post!E329</f>
        <v>0.02</v>
      </c>
      <c r="O359" s="8"/>
    </row>
    <row r="360" spans="2:15">
      <c r="B360" s="8" t="str">
        <f>[8]PCPI_Pre!A330</f>
        <v>W_Slack</v>
      </c>
      <c r="C360" s="8" t="str">
        <f>FIXED([8]PCPI_Pre!B330,3)</f>
        <v>-0.447</v>
      </c>
      <c r="D360" s="8" t="str">
        <f>FIXED([8]PCPI_Pre!C330,3)</f>
        <v>0.098</v>
      </c>
      <c r="E360" s="8" t="str">
        <f t="shared" si="33"/>
        <v>***</v>
      </c>
      <c r="F360" s="8">
        <f>[8]PCPI_Pre!E330</f>
        <v>0</v>
      </c>
      <c r="G360" s="8"/>
      <c r="H360" s="8"/>
      <c r="I360" s="8"/>
      <c r="J360" s="8" t="str">
        <f>[8]PCPI_Post!A330</f>
        <v>W_Slack</v>
      </c>
      <c r="K360" s="8" t="str">
        <f>FIXED([8]PCPI_Post!B330,3)</f>
        <v>-0.467</v>
      </c>
      <c r="L360" s="8" t="str">
        <f>FIXED([8]PCPI_Post!C330,3)</f>
        <v>0.071</v>
      </c>
      <c r="M360" s="8" t="str">
        <f t="shared" si="32"/>
        <v>***</v>
      </c>
      <c r="N360" s="8">
        <f>[8]PCPI_Post!E330</f>
        <v>0</v>
      </c>
      <c r="O360" s="8"/>
    </row>
    <row r="361" spans="2:15">
      <c r="B361" s="8" t="str">
        <f>[8]PCPI_Pre!A331</f>
        <v>WComm_relPCPI_lag</v>
      </c>
      <c r="C361" s="8" t="str">
        <f>FIXED([8]PCPI_Pre!B331,3)</f>
        <v>0.026</v>
      </c>
      <c r="D361" s="8" t="str">
        <f>FIXED([8]PCPI_Pre!C331,3)</f>
        <v>0.007</v>
      </c>
      <c r="E361" s="8" t="str">
        <f t="shared" si="33"/>
        <v>***</v>
      </c>
      <c r="F361" s="8">
        <f>[8]PCPI_Pre!E331</f>
        <v>0</v>
      </c>
      <c r="G361" s="8"/>
      <c r="H361" s="8"/>
      <c r="I361" s="8"/>
      <c r="J361" s="8" t="str">
        <f>[8]PCPI_Post!A331</f>
        <v>WComm_relPCPI_lag</v>
      </c>
      <c r="K361" s="8" t="str">
        <f>FIXED([8]PCPI_Post!B331,3)</f>
        <v>0.033</v>
      </c>
      <c r="L361" s="8" t="str">
        <f>FIXED([8]PCPI_Post!C331,3)</f>
        <v>0.005</v>
      </c>
      <c r="M361" s="8" t="str">
        <f t="shared" si="32"/>
        <v>***</v>
      </c>
      <c r="N361" s="8">
        <f>[8]PCPI_Post!E331</f>
        <v>0</v>
      </c>
      <c r="O361" s="8"/>
    </row>
    <row r="362" spans="2:15">
      <c r="B362" s="8" t="str">
        <f>[8]PCPI_Pre!A332</f>
        <v>GVC_PC_lag</v>
      </c>
      <c r="C362" s="8" t="str">
        <f>FIXED([8]PCPI_Pre!B332,3)</f>
        <v>-0.293</v>
      </c>
      <c r="D362" s="8" t="str">
        <f>FIXED([8]PCPI_Pre!C332,3)</f>
        <v>0.065</v>
      </c>
      <c r="E362" s="8" t="str">
        <f t="shared" si="33"/>
        <v>***</v>
      </c>
      <c r="F362" s="8">
        <f>[8]PCPI_Pre!E332</f>
        <v>0</v>
      </c>
      <c r="G362" s="8"/>
      <c r="H362" s="8"/>
      <c r="I362" s="8"/>
      <c r="J362" s="8" t="str">
        <f>[8]PCPI_Post!A332</f>
        <v>GVC_PC_lag</v>
      </c>
      <c r="K362" s="8" t="str">
        <f>FIXED([8]PCPI_Post!B332,3)</f>
        <v>-0.526</v>
      </c>
      <c r="L362" s="8" t="str">
        <f>FIXED([8]PCPI_Post!C332,3)</f>
        <v>0.077</v>
      </c>
      <c r="M362" s="8" t="str">
        <f t="shared" si="32"/>
        <v>***</v>
      </c>
      <c r="N362" s="8">
        <f>[8]PCPI_Post!E332</f>
        <v>0</v>
      </c>
      <c r="O362" s="8"/>
    </row>
    <row r="363" spans="2:15">
      <c r="B363" s="8" t="str">
        <f>[8]PCPI_Pre!A333</f>
        <v>_cons</v>
      </c>
      <c r="C363" s="8" t="str">
        <f>FIXED([8]PCPI_Pre!B333,3)</f>
        <v>-0.856</v>
      </c>
      <c r="D363" s="8" t="str">
        <f>FIXED([8]PCPI_Pre!C333,3)</f>
        <v>0.354</v>
      </c>
      <c r="E363" s="8" t="str">
        <f t="shared" si="33"/>
        <v>**</v>
      </c>
      <c r="F363" s="8">
        <f>[8]PCPI_Pre!E333</f>
        <v>2.1999999999999999E-2</v>
      </c>
      <c r="G363" s="8"/>
      <c r="H363" s="8"/>
      <c r="I363" s="8"/>
      <c r="J363" s="8" t="str">
        <f>[8]PCPI_Post!A333</f>
        <v>_cons</v>
      </c>
      <c r="K363" s="8" t="str">
        <f>FIXED([8]PCPI_Post!B333,3)</f>
        <v>1.395</v>
      </c>
      <c r="L363" s="8" t="str">
        <f>FIXED([8]PCPI_Post!C333,3)</f>
        <v>0.580</v>
      </c>
      <c r="M363" s="8" t="str">
        <f t="shared" si="32"/>
        <v>**</v>
      </c>
      <c r="N363" s="8">
        <f>[8]PCPI_Post!E333</f>
        <v>2.3E-2</v>
      </c>
      <c r="O363" s="8"/>
    </row>
    <row r="364" spans="2:15">
      <c r="B364" s="8">
        <f>[8]PCPI_Pre!A334</f>
        <v>0</v>
      </c>
      <c r="C364" s="8" t="str">
        <f>FIXED([8]PCPI_Pre!B334,3)</f>
        <v>0.000</v>
      </c>
      <c r="D364" s="8" t="str">
        <f>FIXED([8]PCPI_Pre!C334,3)</f>
        <v>0.000</v>
      </c>
      <c r="E364" s="8" t="str">
        <f t="shared" si="33"/>
        <v>***</v>
      </c>
      <c r="F364" s="8">
        <f>[8]PCPI_Pre!E334</f>
        <v>0</v>
      </c>
      <c r="G364" s="8"/>
      <c r="H364" s="8"/>
      <c r="I364" s="8"/>
      <c r="J364" s="8">
        <f>[8]PCPI_Post!A334</f>
        <v>0</v>
      </c>
      <c r="K364" s="8" t="str">
        <f>FIXED([8]PCPI_Post!B334,3)</f>
        <v>0.000</v>
      </c>
      <c r="L364" s="8" t="str">
        <f>FIXED([8]PCPI_Post!C334,3)</f>
        <v>0.000</v>
      </c>
      <c r="M364" s="8" t="str">
        <f t="shared" si="32"/>
        <v>***</v>
      </c>
      <c r="N364" s="8">
        <f>[8]PCPI_Post!E334</f>
        <v>0</v>
      </c>
      <c r="O364" s="8"/>
    </row>
    <row r="365" spans="2:15">
      <c r="B365" s="8">
        <f>[8]PCPI_Pre!A335</f>
        <v>0</v>
      </c>
      <c r="C365" s="8" t="str">
        <f>FIXED([8]PCPI_Pre!B335,3)</f>
        <v>0.000</v>
      </c>
      <c r="D365" s="8" t="str">
        <f>FIXED([8]PCPI_Pre!C335,3)</f>
        <v>0.000</v>
      </c>
      <c r="E365" s="8" t="str">
        <f t="shared" si="33"/>
        <v>***</v>
      </c>
      <c r="F365" s="8">
        <f>[8]PCPI_Pre!E335</f>
        <v>0</v>
      </c>
      <c r="G365" s="8"/>
      <c r="H365" s="8"/>
      <c r="I365" s="8"/>
      <c r="J365" s="8">
        <f>[8]PCPI_Post!A335</f>
        <v>0</v>
      </c>
      <c r="K365" s="8" t="str">
        <f>FIXED([8]PCPI_Post!B335,3)</f>
        <v>0.000</v>
      </c>
      <c r="L365" s="8" t="str">
        <f>FIXED([8]PCPI_Post!C335,3)</f>
        <v>0.000</v>
      </c>
      <c r="M365" s="8" t="str">
        <f t="shared" si="32"/>
        <v>***</v>
      </c>
      <c r="N365" s="8">
        <f>[8]PCPI_Post!E335</f>
        <v>0</v>
      </c>
      <c r="O365" s="8"/>
    </row>
    <row r="366" spans="2:15">
      <c r="B366" s="8">
        <f>[8]PCPI_Pre!A336</f>
        <v>0</v>
      </c>
      <c r="C366" s="8" t="str">
        <f>FIXED([8]PCPI_Pre!B336,3)</f>
        <v>0.000</v>
      </c>
      <c r="D366" s="8" t="str">
        <f>FIXED([8]PCPI_Pre!C336,3)</f>
        <v>0.000</v>
      </c>
      <c r="E366" s="8" t="str">
        <f t="shared" si="33"/>
        <v>***</v>
      </c>
      <c r="F366" s="8">
        <f>[8]PCPI_Pre!E336</f>
        <v>0</v>
      </c>
      <c r="G366" s="8"/>
      <c r="H366" s="8"/>
      <c r="I366" s="8"/>
      <c r="J366" s="8">
        <f>[8]PCPI_Post!A336</f>
        <v>0</v>
      </c>
      <c r="K366" s="8" t="str">
        <f>FIXED([8]PCPI_Post!B336,3)</f>
        <v>0.000</v>
      </c>
      <c r="L366" s="8" t="str">
        <f>FIXED([8]PCPI_Post!C336,3)</f>
        <v>0.000</v>
      </c>
      <c r="M366" s="8" t="str">
        <f t="shared" si="32"/>
        <v>***</v>
      </c>
      <c r="N366" s="8">
        <f>[8]PCPI_Post!E336</f>
        <v>0</v>
      </c>
      <c r="O366" s="8"/>
    </row>
    <row r="367" spans="2:1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2:1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2:15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2:15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2:15">
      <c r="B371" s="7" t="str">
        <f>[8]PCPI_Pre!A341</f>
        <v>ADD RESTRICTION INFLATION COEFFS =1 - CPI - PRE-CRISIS</v>
      </c>
      <c r="C371" s="8"/>
      <c r="D371" s="8"/>
      <c r="E371" s="8"/>
      <c r="F371" s="8"/>
      <c r="G371" s="8"/>
      <c r="H371" s="8"/>
      <c r="I371" s="8"/>
      <c r="J371" s="7" t="str">
        <f>[8]PCPI_Post!A341</f>
        <v>ADD RESTRICT INFLATION COEFFS =1 - CPI - POST-CRISIS</v>
      </c>
      <c r="K371" s="8"/>
      <c r="L371" s="8"/>
      <c r="M371" s="8"/>
      <c r="N371" s="8"/>
      <c r="O371" s="8"/>
    </row>
    <row r="372" spans="2:15">
      <c r="B372" s="8" t="str">
        <f>[8]PCPI_Pre!A342</f>
        <v>R2_w</v>
      </c>
      <c r="C372" s="8">
        <f>[8]PCPI_Pre!B342</f>
        <v>0</v>
      </c>
      <c r="D372" s="8">
        <f>[8]PCPI_Pre!C342</f>
        <v>0</v>
      </c>
      <c r="E372" s="8">
        <f>[8]PCPI_Pre!D342</f>
        <v>0</v>
      </c>
      <c r="F372" s="8"/>
      <c r="G372" s="8"/>
      <c r="H372" s="8"/>
      <c r="I372" s="8"/>
      <c r="J372" s="8" t="str">
        <f>[8]PCPI_Post!A342</f>
        <v>R2_w</v>
      </c>
      <c r="K372" s="8">
        <f>[8]PCPI_Post!B342</f>
        <v>0</v>
      </c>
      <c r="L372" s="8">
        <f>[8]PCPI_Post!C342</f>
        <v>0</v>
      </c>
      <c r="M372" s="8">
        <f>[8]PCPI_Post!D342</f>
        <v>0</v>
      </c>
      <c r="N372" s="8"/>
      <c r="O372" s="8"/>
    </row>
    <row r="373" spans="2:15">
      <c r="B373" s="8" t="str">
        <f>FIXED([8]PCPI_Pre!A343,3)</f>
        <v>0.337</v>
      </c>
      <c r="C373" s="8">
        <f>[8]PCPI_Pre!B343</f>
        <v>1404</v>
      </c>
      <c r="D373" s="8" t="str">
        <f>FIXED([8]PCPI_Pre!C343,1)</f>
        <v>28.9</v>
      </c>
      <c r="E373" s="8">
        <f>([8]PCPI_Pre!D343)</f>
        <v>1.9885765161555697E-10</v>
      </c>
      <c r="F373" s="8" t="str">
        <f>IF(E373&lt;0.01,"***",IF(E373&lt;0.05,"**", IF(E373&lt;0.1,"*","")))</f>
        <v>***</v>
      </c>
      <c r="G373" s="8"/>
      <c r="H373" s="8"/>
      <c r="I373" s="8"/>
      <c r="J373" s="8" t="str">
        <f>FIXED([8]PCPI_Post!A343,3)</f>
        <v>0.397</v>
      </c>
      <c r="K373" s="8">
        <f>[8]PCPI_Post!B343</f>
        <v>1231</v>
      </c>
      <c r="L373" s="8" t="str">
        <f>FIXED([8]PCPI_Post!C343,1)</f>
        <v>102.6</v>
      </c>
      <c r="M373" s="8">
        <f>([8]PCPI_Post!D343)</f>
        <v>6.1777723125950463E-18</v>
      </c>
      <c r="N373" s="8" t="str">
        <f>IF(M373&lt;0.01,"***",IF(M373&lt;0.05,"**", IF(M373&lt;0.1,"*","")))</f>
        <v>***</v>
      </c>
      <c r="O373" s="8"/>
    </row>
    <row r="374" spans="2:15">
      <c r="B374" s="8"/>
      <c r="C374" s="8"/>
      <c r="D374" s="8" t="str">
        <f>[8]PCPI_Pre!C344</f>
        <v>Robust</v>
      </c>
      <c r="E374" s="8"/>
      <c r="F374" s="8"/>
      <c r="G374" s="8"/>
      <c r="H374" s="8"/>
      <c r="I374" s="8"/>
      <c r="J374" s="8"/>
      <c r="K374" s="8"/>
      <c r="L374" s="8" t="str">
        <f>[8]PCPI_Post!C344</f>
        <v>Robust</v>
      </c>
      <c r="M374" s="8"/>
      <c r="N374" s="8"/>
      <c r="O374" s="8"/>
    </row>
    <row r="375" spans="2:15">
      <c r="B375" s="8" t="str">
        <f>[8]PCPI_Pre!A345</f>
        <v>ch_inf_PCPI</v>
      </c>
      <c r="C375" s="8" t="str">
        <f>[8]PCPI_Pre!B345</f>
        <v>Coef.</v>
      </c>
      <c r="D375" s="8" t="str">
        <f>[8]PCPI_Pre!C345</f>
        <v>Std. Err.</v>
      </c>
      <c r="E375" s="8" t="str">
        <f>[8]PCPI_Pre!D345</f>
        <v>t</v>
      </c>
      <c r="F375" s="8" t="str">
        <f>[8]PCPI_Pre!E345</f>
        <v>P&gt;|t|</v>
      </c>
      <c r="G375" s="8"/>
      <c r="H375" s="8"/>
      <c r="I375" s="8"/>
      <c r="J375" s="8" t="str">
        <f>[8]PCPI_Post!A345</f>
        <v>ch_inf_PCPI</v>
      </c>
      <c r="K375" s="8" t="str">
        <f>[8]PCPI_Post!B345</f>
        <v>Coef.</v>
      </c>
      <c r="L375" s="8" t="str">
        <f>[8]PCPI_Post!C345</f>
        <v>Std. Err.</v>
      </c>
      <c r="M375" s="8" t="str">
        <f>[8]PCPI_Post!D345</f>
        <v>t</v>
      </c>
      <c r="N375" s="8" t="str">
        <f>[8]PCPI_Post!E345</f>
        <v>P&gt;|t|</v>
      </c>
      <c r="O375" s="8"/>
    </row>
    <row r="376" spans="2:15">
      <c r="B376" s="8" t="str">
        <f>[8]PCPI_Pre!A346</f>
        <v>infexp_trans_PCPI</v>
      </c>
      <c r="C376" s="8" t="str">
        <f>FIXED([8]PCPI_Pre!B346,3)</f>
        <v>0.682</v>
      </c>
      <c r="D376" s="8" t="str">
        <f>FIXED([8]PCPI_Pre!C346,3)</f>
        <v>0.055</v>
      </c>
      <c r="E376" s="8" t="str">
        <f>IF(F376&lt;0.01,"***",IF(F376&lt;0.05,"**", IF(F376&lt;0.1,"*","")))</f>
        <v>***</v>
      </c>
      <c r="F376" s="8">
        <f>[8]PCPI_Pre!E346</f>
        <v>0</v>
      </c>
      <c r="G376" s="8"/>
      <c r="H376" s="8"/>
      <c r="I376" s="8"/>
      <c r="J376" s="8" t="str">
        <f>[8]PCPI_Post!A346</f>
        <v>infexp_trans_PCPI</v>
      </c>
      <c r="K376" s="8" t="str">
        <f>FIXED([8]PCPI_Post!B346,3)</f>
        <v>0.595</v>
      </c>
      <c r="L376" s="8" t="str">
        <f>FIXED([8]PCPI_Post!C346,3)</f>
        <v>0.037</v>
      </c>
      <c r="M376" s="8" t="str">
        <f t="shared" ref="M376:M386" si="34">IF(N376&lt;0.01,"***",IF(N376&lt;0.05,"**", IF(N376&lt;0.1,"*","")))</f>
        <v>***</v>
      </c>
      <c r="N376" s="8">
        <f>[8]PCPI_Post!E346</f>
        <v>0</v>
      </c>
      <c r="O376" s="8"/>
    </row>
    <row r="377" spans="2:15">
      <c r="B377" s="8" t="str">
        <f>[8]PCPI_Pre!A347</f>
        <v>PCPI_4lag</v>
      </c>
      <c r="C377" s="8" t="str">
        <f>FIXED([8]PCPI_Pre!B347,3)</f>
        <v>0.294</v>
      </c>
      <c r="D377" s="8" t="str">
        <f>FIXED([8]PCPI_Pre!C347,3)</f>
        <v>0.068</v>
      </c>
      <c r="E377" s="8" t="str">
        <f t="shared" ref="E377:E386" si="35">IF(F377&lt;0.01,"***",IF(F377&lt;0.05,"**", IF(F377&lt;0.1,"*","")))</f>
        <v>***</v>
      </c>
      <c r="F377" s="8">
        <f>[8]PCPI_Pre!E347</f>
        <v>0</v>
      </c>
      <c r="G377" s="8"/>
      <c r="H377" s="8"/>
      <c r="I377" s="8"/>
      <c r="J377" s="8" t="str">
        <f>[8]PCPI_Post!A347</f>
        <v>PCPI_4lag</v>
      </c>
      <c r="K377" s="8" t="str">
        <f>FIXED([8]PCPI_Post!B347,3)</f>
        <v>0.174</v>
      </c>
      <c r="L377" s="8" t="str">
        <f>FIXED([8]PCPI_Post!C347,3)</f>
        <v>0.039</v>
      </c>
      <c r="M377" s="8" t="str">
        <f t="shared" si="34"/>
        <v>***</v>
      </c>
      <c r="N377" s="8">
        <f>[8]PCPI_Post!E347</f>
        <v>0</v>
      </c>
      <c r="O377" s="8"/>
    </row>
    <row r="378" spans="2:15">
      <c r="B378" s="8" t="str">
        <f>[8]PCPI_Pre!A348</f>
        <v>slack_1</v>
      </c>
      <c r="C378" s="8" t="str">
        <f>FIXED([8]PCPI_Pre!B348,3)</f>
        <v>-0.164</v>
      </c>
      <c r="D378" s="8" t="str">
        <f>FIXED([8]PCPI_Pre!C348,3)</f>
        <v>0.052</v>
      </c>
      <c r="E378" s="8" t="str">
        <f t="shared" si="35"/>
        <v>***</v>
      </c>
      <c r="F378" s="8">
        <f>[8]PCPI_Pre!E348</f>
        <v>4.0000000000000001E-3</v>
      </c>
      <c r="G378" s="8"/>
      <c r="H378" s="8"/>
      <c r="I378" s="8"/>
      <c r="J378" s="8" t="str">
        <f>[8]PCPI_Post!A348</f>
        <v>slack_1</v>
      </c>
      <c r="K378" s="8" t="str">
        <f>FIXED([8]PCPI_Post!B348,3)</f>
        <v>-0.089</v>
      </c>
      <c r="L378" s="8" t="str">
        <f>FIXED([8]PCPI_Post!C348,3)</f>
        <v>0.031</v>
      </c>
      <c r="M378" s="8" t="str">
        <f t="shared" si="34"/>
        <v>***</v>
      </c>
      <c r="N378" s="8">
        <f>[8]PCPI_Post!E348</f>
        <v>7.0000000000000001E-3</v>
      </c>
      <c r="O378" s="8"/>
    </row>
    <row r="379" spans="2:15">
      <c r="B379" s="8" t="str">
        <f>[8]PCPI_Pre!A349</f>
        <v>RER_qo8q</v>
      </c>
      <c r="C379" s="8" t="str">
        <f>FIXED([8]PCPI_Pre!B349,3)</f>
        <v>-0.019</v>
      </c>
      <c r="D379" s="8" t="str">
        <f>FIXED([8]PCPI_Pre!C349,3)</f>
        <v>0.008</v>
      </c>
      <c r="E379" s="8" t="str">
        <f t="shared" si="35"/>
        <v>**</v>
      </c>
      <c r="F379" s="8">
        <f>[8]PCPI_Pre!E349</f>
        <v>2.3E-2</v>
      </c>
      <c r="G379" s="8"/>
      <c r="H379" s="8"/>
      <c r="I379" s="8"/>
      <c r="J379" s="8" t="str">
        <f>[8]PCPI_Post!A349</f>
        <v>RER_qo8q</v>
      </c>
      <c r="K379" s="8" t="str">
        <f>FIXED([8]PCPI_Post!B349,3)</f>
        <v>-0.031</v>
      </c>
      <c r="L379" s="8" t="str">
        <f>FIXED([8]PCPI_Post!C349,3)</f>
        <v>0.011</v>
      </c>
      <c r="M379" s="8" t="str">
        <f t="shared" si="34"/>
        <v>***</v>
      </c>
      <c r="N379" s="8">
        <f>[8]PCPI_Post!E349</f>
        <v>8.0000000000000002E-3</v>
      </c>
      <c r="O379" s="8"/>
    </row>
    <row r="380" spans="2:15">
      <c r="B380" s="8" t="str">
        <f>[8]PCPI_Pre!A350</f>
        <v>W_Slack</v>
      </c>
      <c r="C380" s="8" t="str">
        <f>FIXED([8]PCPI_Pre!B350,3)</f>
        <v>-0.391</v>
      </c>
      <c r="D380" s="8" t="str">
        <f>FIXED([8]PCPI_Pre!C350,3)</f>
        <v>0.081</v>
      </c>
      <c r="E380" s="8" t="str">
        <f t="shared" si="35"/>
        <v>***</v>
      </c>
      <c r="F380" s="8">
        <f>[8]PCPI_Pre!E350</f>
        <v>0</v>
      </c>
      <c r="G380" s="8"/>
      <c r="H380" s="8"/>
      <c r="I380" s="8"/>
      <c r="J380" s="8" t="str">
        <f>[8]PCPI_Post!A350</f>
        <v>W_Slack</v>
      </c>
      <c r="K380" s="8" t="str">
        <f>FIXED([8]PCPI_Post!B350,3)</f>
        <v>-0.255</v>
      </c>
      <c r="L380" s="8" t="str">
        <f>FIXED([8]PCPI_Post!C350,3)</f>
        <v>0.055</v>
      </c>
      <c r="M380" s="8" t="str">
        <f t="shared" si="34"/>
        <v>***</v>
      </c>
      <c r="N380" s="8">
        <f>[8]PCPI_Post!E350</f>
        <v>0</v>
      </c>
      <c r="O380" s="8"/>
    </row>
    <row r="381" spans="2:15">
      <c r="B381" s="8" t="str">
        <f>[8]PCPI_Pre!A351</f>
        <v>WOil_relPCPI</v>
      </c>
      <c r="C381" s="8" t="str">
        <f>FIXED([8]PCPI_Pre!B351,3)</f>
        <v>0.031</v>
      </c>
      <c r="D381" s="8" t="str">
        <f>FIXED([8]PCPI_Pre!C351,3)</f>
        <v>0.003</v>
      </c>
      <c r="E381" s="8" t="str">
        <f t="shared" si="35"/>
        <v>***</v>
      </c>
      <c r="F381" s="8">
        <f>[8]PCPI_Pre!E351</f>
        <v>0</v>
      </c>
      <c r="G381" s="8"/>
      <c r="H381" s="8"/>
      <c r="I381" s="8"/>
      <c r="J381" s="8" t="str">
        <f>[8]PCPI_Post!A351</f>
        <v>WOil_relPCPI</v>
      </c>
      <c r="K381" s="8" t="str">
        <f>FIXED([8]PCPI_Post!B351,3)</f>
        <v>0.030</v>
      </c>
      <c r="L381" s="8" t="str">
        <f>FIXED([8]PCPI_Post!C351,3)</f>
        <v>0.003</v>
      </c>
      <c r="M381" s="8" t="str">
        <f t="shared" si="34"/>
        <v>***</v>
      </c>
      <c r="N381" s="8">
        <f>[8]PCPI_Post!E351</f>
        <v>0</v>
      </c>
      <c r="O381" s="8"/>
    </row>
    <row r="382" spans="2:15">
      <c r="B382" s="8" t="str">
        <f>[8]PCPI_Pre!A352</f>
        <v>WComXEn_relPCPI~g</v>
      </c>
      <c r="C382" s="8" t="str">
        <f>FIXED([8]PCPI_Pre!B352,3)</f>
        <v>0.003</v>
      </c>
      <c r="D382" s="8" t="str">
        <f>FIXED([8]PCPI_Pre!C352,3)</f>
        <v>0.014</v>
      </c>
      <c r="E382" s="8" t="str">
        <f t="shared" si="35"/>
        <v/>
      </c>
      <c r="F382" s="8">
        <f>[8]PCPI_Pre!E352</f>
        <v>0.83299999999999996</v>
      </c>
      <c r="G382" s="8"/>
      <c r="H382" s="8"/>
      <c r="I382" s="8"/>
      <c r="J382" s="8" t="str">
        <f>[8]PCPI_Post!A352</f>
        <v>WComXEn_relPCPI~g</v>
      </c>
      <c r="K382" s="8" t="str">
        <f>FIXED([8]PCPI_Post!B352,3)</f>
        <v>0.003</v>
      </c>
      <c r="L382" s="8" t="str">
        <f>FIXED([8]PCPI_Post!C352,3)</f>
        <v>0.009</v>
      </c>
      <c r="M382" s="8" t="str">
        <f t="shared" si="34"/>
        <v/>
      </c>
      <c r="N382" s="8">
        <f>[8]PCPI_Post!E352</f>
        <v>0.76800000000000002</v>
      </c>
      <c r="O382" s="8"/>
    </row>
    <row r="383" spans="2:15">
      <c r="B383" s="8" t="str">
        <f>[8]PCPI_Pre!A353</f>
        <v>GVC_PC_lag</v>
      </c>
      <c r="C383" s="8" t="str">
        <f>FIXED([8]PCPI_Pre!B353,3)</f>
        <v>-0.254</v>
      </c>
      <c r="D383" s="8" t="str">
        <f>FIXED([8]PCPI_Pre!C353,3)</f>
        <v>0.062</v>
      </c>
      <c r="E383" s="8" t="str">
        <f t="shared" si="35"/>
        <v>***</v>
      </c>
      <c r="F383" s="8">
        <f>[8]PCPI_Pre!E353</f>
        <v>0</v>
      </c>
      <c r="G383" s="8"/>
      <c r="H383" s="8"/>
      <c r="I383" s="8"/>
      <c r="J383" s="8" t="str">
        <f>[8]PCPI_Post!A353</f>
        <v>GVC_PC_lag</v>
      </c>
      <c r="K383" s="8" t="str">
        <f>FIXED([8]PCPI_Post!B353,3)</f>
        <v>-0.259</v>
      </c>
      <c r="L383" s="8" t="str">
        <f>FIXED([8]PCPI_Post!C353,3)</f>
        <v>0.061</v>
      </c>
      <c r="M383" s="8" t="str">
        <f t="shared" si="34"/>
        <v>***</v>
      </c>
      <c r="N383" s="8">
        <f>[8]PCPI_Post!E353</f>
        <v>0</v>
      </c>
      <c r="O383" s="8"/>
    </row>
    <row r="384" spans="2:15">
      <c r="B384" s="8" t="str">
        <f>[8]PCPI_Pre!A354</f>
        <v>_cons</v>
      </c>
      <c r="C384" s="8" t="str">
        <f>FIXED([8]PCPI_Pre!B354,3)</f>
        <v>-0.863</v>
      </c>
      <c r="D384" s="8" t="str">
        <f>FIXED([8]PCPI_Pre!C354,3)</f>
        <v>0.197</v>
      </c>
      <c r="E384" s="8" t="str">
        <f t="shared" si="35"/>
        <v>***</v>
      </c>
      <c r="F384" s="8">
        <f>[8]PCPI_Pre!E354</f>
        <v>0</v>
      </c>
      <c r="G384" s="8"/>
      <c r="H384" s="8"/>
      <c r="I384" s="8"/>
      <c r="J384" s="8" t="str">
        <f>[8]PCPI_Post!A354</f>
        <v>_cons</v>
      </c>
      <c r="K384" s="8" t="str">
        <f>FIXED([8]PCPI_Post!B354,3)</f>
        <v>0.145</v>
      </c>
      <c r="L384" s="8" t="str">
        <f>FIXED([8]PCPI_Post!C354,3)</f>
        <v>0.122</v>
      </c>
      <c r="M384" s="8" t="str">
        <f t="shared" si="34"/>
        <v/>
      </c>
      <c r="N384" s="8">
        <f>[8]PCPI_Post!E354</f>
        <v>0.24299999999999999</v>
      </c>
      <c r="O384" s="8"/>
    </row>
    <row r="385" spans="2:15">
      <c r="B385" s="8">
        <f>[8]PCPI_Pre!A355</f>
        <v>0</v>
      </c>
      <c r="C385" s="8" t="str">
        <f>FIXED([8]PCPI_Pre!B355,3)</f>
        <v>0.000</v>
      </c>
      <c r="D385" s="8" t="str">
        <f>FIXED([8]PCPI_Pre!C355,3)</f>
        <v>0.000</v>
      </c>
      <c r="E385" s="8" t="str">
        <f t="shared" si="35"/>
        <v>***</v>
      </c>
      <c r="F385" s="8">
        <f>[8]PCPI_Pre!E355</f>
        <v>0</v>
      </c>
      <c r="G385" s="8"/>
      <c r="H385" s="8"/>
      <c r="I385" s="8"/>
      <c r="J385" s="8">
        <f>[8]PCPI_Post!A355</f>
        <v>0</v>
      </c>
      <c r="K385" s="8" t="str">
        <f>FIXED([8]PCPI_Post!B355,3)</f>
        <v>0.000</v>
      </c>
      <c r="L385" s="8" t="str">
        <f>FIXED([8]PCPI_Post!C355,3)</f>
        <v>0.000</v>
      </c>
      <c r="M385" s="8" t="str">
        <f t="shared" si="34"/>
        <v>***</v>
      </c>
      <c r="N385" s="8">
        <f>[8]PCPI_Post!E355</f>
        <v>0</v>
      </c>
      <c r="O385" s="8"/>
    </row>
    <row r="386" spans="2:15">
      <c r="B386" s="8">
        <f>[8]PCPI_Pre!A356</f>
        <v>0</v>
      </c>
      <c r="C386" s="8" t="str">
        <f>FIXED([8]PCPI_Pre!B356,3)</f>
        <v>0.000</v>
      </c>
      <c r="D386" s="8" t="str">
        <f>FIXED([8]PCPI_Pre!C356,3)</f>
        <v>0.000</v>
      </c>
      <c r="E386" s="8" t="str">
        <f t="shared" si="35"/>
        <v>***</v>
      </c>
      <c r="F386" s="8">
        <f>[8]PCPI_Pre!E356</f>
        <v>0</v>
      </c>
      <c r="G386" s="8"/>
      <c r="H386" s="8"/>
      <c r="I386" s="8"/>
      <c r="J386" s="8">
        <f>[8]PCPI_Post!A356</f>
        <v>0</v>
      </c>
      <c r="K386" s="8" t="str">
        <f>FIXED([8]PCPI_Post!B356,3)</f>
        <v>0.000</v>
      </c>
      <c r="L386" s="8" t="str">
        <f>FIXED([8]PCPI_Post!C356,3)</f>
        <v>0.000</v>
      </c>
      <c r="M386" s="8" t="str">
        <f t="shared" si="34"/>
        <v>***</v>
      </c>
      <c r="N386" s="8">
        <f>[8]PCPI_Post!E356</f>
        <v>0</v>
      </c>
      <c r="O386" s="8"/>
    </row>
    <row r="387" spans="2:15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2:15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2:15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2:15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2:15">
      <c r="B391" s="7" t="str">
        <f>[8]PCPI_Pre!A361</f>
        <v xml:space="preserve"> EXCLUDE INFLATION EXPECTATIONS- CPI - PRE-CRISIS</v>
      </c>
      <c r="C391" s="8"/>
      <c r="D391" s="8"/>
      <c r="E391" s="8"/>
      <c r="F391" s="8"/>
      <c r="G391" s="8"/>
      <c r="H391" s="8"/>
      <c r="I391" s="8"/>
      <c r="J391" s="7" t="str">
        <f>[8]PCPI_Post!A361</f>
        <v xml:space="preserve"> EXCLUDE INFLATION EXPECTATIONS- CPI - POST-CRISIS</v>
      </c>
      <c r="K391" s="8"/>
      <c r="L391" s="8"/>
      <c r="M391" s="8"/>
      <c r="N391" s="8"/>
      <c r="O391" s="8"/>
    </row>
    <row r="392" spans="2:15">
      <c r="B392" s="8" t="str">
        <f>[8]PCPI_Pre!A362</f>
        <v>R2_w</v>
      </c>
      <c r="C392" s="8">
        <f>[8]PCPI_Pre!B362</f>
        <v>0</v>
      </c>
      <c r="D392" s="8">
        <f>[8]PCPI_Pre!C362</f>
        <v>0</v>
      </c>
      <c r="E392" s="8">
        <f>[8]PCPI_Pre!D362</f>
        <v>0</v>
      </c>
      <c r="F392" s="8"/>
      <c r="G392" s="8"/>
      <c r="H392" s="8"/>
      <c r="I392" s="8"/>
      <c r="J392" s="8" t="str">
        <f>[8]PCPI_Post!A362</f>
        <v>R2_w</v>
      </c>
      <c r="K392" s="8">
        <f>[8]PCPI_Post!B362</f>
        <v>0</v>
      </c>
      <c r="L392" s="8">
        <f>[8]PCPI_Post!C362</f>
        <v>0</v>
      </c>
      <c r="M392" s="8">
        <f>[8]PCPI_Post!D362</f>
        <v>0</v>
      </c>
      <c r="N392" s="8"/>
      <c r="O392" s="8"/>
    </row>
    <row r="393" spans="2:15">
      <c r="B393" s="8" t="str">
        <f>FIXED([8]PCPI_Pre!A363,3)</f>
        <v>0.397</v>
      </c>
      <c r="C393" s="8">
        <f>[8]PCPI_Pre!B363</f>
        <v>1404</v>
      </c>
      <c r="D393" s="8" t="str">
        <f>FIXED([8]PCPI_Pre!C363,1)</f>
        <v>22.8</v>
      </c>
      <c r="E393" s="8">
        <f>([8]PCPI_Pre!D363)</f>
        <v>3.1467214475262673E-9</v>
      </c>
      <c r="F393" s="8" t="str">
        <f>IF(E393&lt;0.01,"***",IF(E393&lt;0.05,"**", IF(E393&lt;0.1,"*","")))</f>
        <v>***</v>
      </c>
      <c r="G393" s="8"/>
      <c r="H393" s="8"/>
      <c r="I393" s="8"/>
      <c r="J393" s="8" t="str">
        <f>FIXED([8]PCPI_Post!A363,3)</f>
        <v>0.418</v>
      </c>
      <c r="K393" s="8">
        <f>[8]PCPI_Post!B363</f>
        <v>1231</v>
      </c>
      <c r="L393" s="8" t="str">
        <f>FIXED([8]PCPI_Post!C363,1)</f>
        <v>72.7</v>
      </c>
      <c r="M393" s="8">
        <f>([8]PCPI_Post!D363)</f>
        <v>7.5153037943842781E-16</v>
      </c>
      <c r="N393" s="8" t="str">
        <f>IF(M393&lt;0.01,"***",IF(M393&lt;0.05,"**", IF(M393&lt;0.1,"*","")))</f>
        <v>***</v>
      </c>
      <c r="O393" s="8"/>
    </row>
    <row r="394" spans="2:15">
      <c r="B394" s="8"/>
      <c r="C394" s="8"/>
      <c r="D394" s="8" t="str">
        <f>[8]PCPI_Pre!C364</f>
        <v>Robust</v>
      </c>
      <c r="E394" s="8"/>
      <c r="F394" s="8"/>
      <c r="G394" s="8"/>
      <c r="H394" s="8"/>
      <c r="I394" s="8"/>
      <c r="J394" s="8"/>
      <c r="K394" s="8"/>
      <c r="L394" s="8" t="str">
        <f>[8]PCPI_Post!C364</f>
        <v>Robust</v>
      </c>
      <c r="M394" s="8"/>
      <c r="N394" s="8"/>
      <c r="O394" s="8"/>
    </row>
    <row r="395" spans="2:15">
      <c r="B395" s="8" t="str">
        <f>[8]PCPI_Pre!A365</f>
        <v>PCPI_qA</v>
      </c>
      <c r="C395" s="8" t="str">
        <f>[8]PCPI_Pre!B365</f>
        <v>Coef.</v>
      </c>
      <c r="D395" s="8" t="str">
        <f>[8]PCPI_Pre!C365</f>
        <v>Std. Err.</v>
      </c>
      <c r="E395" s="8" t="str">
        <f>[8]PCPI_Pre!D365</f>
        <v>t</v>
      </c>
      <c r="F395" s="8" t="str">
        <f>[8]PCPI_Pre!E365</f>
        <v>P&gt;|t|</v>
      </c>
      <c r="G395" s="8"/>
      <c r="H395" s="8"/>
      <c r="I395" s="8"/>
      <c r="J395" s="8" t="str">
        <f>[8]PCPI_Post!A365</f>
        <v>PCPI_qA</v>
      </c>
      <c r="K395" s="8" t="str">
        <f>[8]PCPI_Post!B365</f>
        <v>Coef.</v>
      </c>
      <c r="L395" s="8" t="str">
        <f>[8]PCPI_Post!C365</f>
        <v>Std. Err.</v>
      </c>
      <c r="M395" s="8" t="str">
        <f>[8]PCPI_Post!D365</f>
        <v>t</v>
      </c>
      <c r="N395" s="8" t="str">
        <f>[8]PCPI_Post!E365</f>
        <v>P&gt;|t|</v>
      </c>
      <c r="O395" s="8"/>
    </row>
    <row r="396" spans="2:15">
      <c r="B396" s="8" t="str">
        <f>[8]PCPI_Pre!A366</f>
        <v>PCPI_4lag</v>
      </c>
      <c r="C396" s="8" t="str">
        <f>FIXED([8]PCPI_Pre!B366,3)</f>
        <v>0.697</v>
      </c>
      <c r="D396" s="8" t="str">
        <f>FIXED([8]PCPI_Pre!C366,3)</f>
        <v>0.058</v>
      </c>
      <c r="E396" s="8" t="str">
        <f>IF(F396&lt;0.01,"***",IF(F396&lt;0.05,"**", IF(F396&lt;0.1,"*","")))</f>
        <v>***</v>
      </c>
      <c r="F396" s="8">
        <f>[8]PCPI_Pre!E366</f>
        <v>0</v>
      </c>
      <c r="G396" s="8"/>
      <c r="H396" s="8"/>
      <c r="I396" s="8"/>
      <c r="J396" s="8" t="str">
        <f>[8]PCPI_Post!A366</f>
        <v>PCPI_4lag</v>
      </c>
      <c r="K396" s="8" t="str">
        <f>FIXED([8]PCPI_Post!B366,3)</f>
        <v>0.562</v>
      </c>
      <c r="L396" s="8" t="str">
        <f>FIXED([8]PCPI_Post!C366,3)</f>
        <v>0.039</v>
      </c>
      <c r="M396" s="8" t="str">
        <f t="shared" ref="M396:M406" si="36">IF(N396&lt;0.01,"***",IF(N396&lt;0.05,"**", IF(N396&lt;0.1,"*","")))</f>
        <v>***</v>
      </c>
      <c r="N396" s="8">
        <f>[8]PCPI_Post!E366</f>
        <v>0</v>
      </c>
      <c r="O396" s="8"/>
    </row>
    <row r="397" spans="2:15">
      <c r="B397" s="8" t="str">
        <f>[8]PCPI_Pre!A367</f>
        <v>slack_1</v>
      </c>
      <c r="C397" s="8" t="str">
        <f>FIXED([8]PCPI_Pre!B367,3)</f>
        <v>-0.182</v>
      </c>
      <c r="D397" s="8" t="str">
        <f>FIXED([8]PCPI_Pre!C367,3)</f>
        <v>0.066</v>
      </c>
      <c r="E397" s="8" t="str">
        <f t="shared" ref="E397:E406" si="37">IF(F397&lt;0.01,"***",IF(F397&lt;0.05,"**", IF(F397&lt;0.1,"*","")))</f>
        <v>**</v>
      </c>
      <c r="F397" s="8">
        <f>[8]PCPI_Pre!E367</f>
        <v>0.01</v>
      </c>
      <c r="G397" s="8"/>
      <c r="H397" s="8"/>
      <c r="I397" s="8"/>
      <c r="J397" s="8" t="str">
        <f>[8]PCPI_Post!A367</f>
        <v>slack_1</v>
      </c>
      <c r="K397" s="8" t="str">
        <f>FIXED([8]PCPI_Post!B367,3)</f>
        <v>-0.110</v>
      </c>
      <c r="L397" s="8" t="str">
        <f>FIXED([8]PCPI_Post!C367,3)</f>
        <v>0.041</v>
      </c>
      <c r="M397" s="8" t="str">
        <f t="shared" si="36"/>
        <v>**</v>
      </c>
      <c r="N397" s="8">
        <f>[8]PCPI_Post!E367</f>
        <v>1.2E-2</v>
      </c>
      <c r="O397" s="8"/>
    </row>
    <row r="398" spans="2:15">
      <c r="B398" s="8" t="str">
        <f>[8]PCPI_Pre!A368</f>
        <v>RER_qo8q</v>
      </c>
      <c r="C398" s="8" t="str">
        <f>FIXED([8]PCPI_Pre!B368,3)</f>
        <v>-0.023</v>
      </c>
      <c r="D398" s="8" t="str">
        <f>FIXED([8]PCPI_Pre!C368,3)</f>
        <v>0.010</v>
      </c>
      <c r="E398" s="8" t="str">
        <f t="shared" si="37"/>
        <v>**</v>
      </c>
      <c r="F398" s="8">
        <f>[8]PCPI_Pre!E368</f>
        <v>2.1999999999999999E-2</v>
      </c>
      <c r="G398" s="8"/>
      <c r="H398" s="8"/>
      <c r="I398" s="8"/>
      <c r="J398" s="8" t="str">
        <f>[8]PCPI_Post!A368</f>
        <v>RER_qo8q</v>
      </c>
      <c r="K398" s="8" t="str">
        <f>FIXED([8]PCPI_Post!B368,3)</f>
        <v>-0.039</v>
      </c>
      <c r="L398" s="8" t="str">
        <f>FIXED([8]PCPI_Post!C368,3)</f>
        <v>0.012</v>
      </c>
      <c r="M398" s="8" t="str">
        <f t="shared" si="36"/>
        <v>***</v>
      </c>
      <c r="N398" s="8">
        <f>[8]PCPI_Post!E368</f>
        <v>4.0000000000000001E-3</v>
      </c>
      <c r="O398" s="8"/>
    </row>
    <row r="399" spans="2:15">
      <c r="B399" s="8" t="str">
        <f>[8]PCPI_Pre!A369</f>
        <v>W_Slack</v>
      </c>
      <c r="C399" s="8" t="str">
        <f>FIXED([8]PCPI_Pre!B369,3)</f>
        <v>-0.358</v>
      </c>
      <c r="D399" s="8" t="str">
        <f>FIXED([8]PCPI_Pre!C369,3)</f>
        <v>0.092</v>
      </c>
      <c r="E399" s="8" t="str">
        <f t="shared" si="37"/>
        <v>***</v>
      </c>
      <c r="F399" s="8">
        <f>[8]PCPI_Pre!E369</f>
        <v>1E-3</v>
      </c>
      <c r="G399" s="8"/>
      <c r="H399" s="8"/>
      <c r="I399" s="8"/>
      <c r="J399" s="8" t="str">
        <f>[8]PCPI_Post!A369</f>
        <v>W_Slack</v>
      </c>
      <c r="K399" s="8" t="str">
        <f>FIXED([8]PCPI_Post!B369,3)</f>
        <v>-0.439</v>
      </c>
      <c r="L399" s="8" t="str">
        <f>FIXED([8]PCPI_Post!C369,3)</f>
        <v>0.071</v>
      </c>
      <c r="M399" s="8" t="str">
        <f t="shared" si="36"/>
        <v>***</v>
      </c>
      <c r="N399" s="8">
        <f>[8]PCPI_Post!E369</f>
        <v>0</v>
      </c>
      <c r="O399" s="8"/>
    </row>
    <row r="400" spans="2:15">
      <c r="B400" s="8" t="str">
        <f>[8]PCPI_Pre!A370</f>
        <v>WOil_relPCPI</v>
      </c>
      <c r="C400" s="8" t="str">
        <f>FIXED([8]PCPI_Pre!B370,3)</f>
        <v>0.030</v>
      </c>
      <c r="D400" s="8" t="str">
        <f>FIXED([8]PCPI_Pre!C370,3)</f>
        <v>0.004</v>
      </c>
      <c r="E400" s="8" t="str">
        <f t="shared" si="37"/>
        <v>***</v>
      </c>
      <c r="F400" s="8">
        <f>[8]PCPI_Pre!E370</f>
        <v>0</v>
      </c>
      <c r="G400" s="8"/>
      <c r="H400" s="8"/>
      <c r="I400" s="8"/>
      <c r="J400" s="8" t="str">
        <f>[8]PCPI_Post!A370</f>
        <v>WOil_relPCPI</v>
      </c>
      <c r="K400" s="8" t="str">
        <f>FIXED([8]PCPI_Post!B370,3)</f>
        <v>0.026</v>
      </c>
      <c r="L400" s="8" t="str">
        <f>FIXED([8]PCPI_Post!C370,3)</f>
        <v>0.003</v>
      </c>
      <c r="M400" s="8" t="str">
        <f t="shared" si="36"/>
        <v>***</v>
      </c>
      <c r="N400" s="8">
        <f>[8]PCPI_Post!E370</f>
        <v>0</v>
      </c>
      <c r="O400" s="8"/>
    </row>
    <row r="401" spans="2:15">
      <c r="B401" s="8" t="str">
        <f>[8]PCPI_Pre!A371</f>
        <v>WComXEn_relPCPI~g</v>
      </c>
      <c r="C401" s="8" t="str">
        <f>FIXED([8]PCPI_Pre!B371,3)</f>
        <v>0.004</v>
      </c>
      <c r="D401" s="8" t="str">
        <f>FIXED([8]PCPI_Pre!C371,3)</f>
        <v>0.013</v>
      </c>
      <c r="E401" s="8" t="str">
        <f t="shared" si="37"/>
        <v/>
      </c>
      <c r="F401" s="8">
        <f>[8]PCPI_Pre!E371</f>
        <v>0.79200000000000004</v>
      </c>
      <c r="G401" s="8"/>
      <c r="H401" s="8"/>
      <c r="I401" s="8"/>
      <c r="J401" s="8" t="str">
        <f>[8]PCPI_Post!A371</f>
        <v>WComXEn_relPCPI~g</v>
      </c>
      <c r="K401" s="8" t="str">
        <f>FIXED([8]PCPI_Post!B371,3)</f>
        <v>0.031</v>
      </c>
      <c r="L401" s="8" t="str">
        <f>FIXED([8]PCPI_Post!C371,3)</f>
        <v>0.009</v>
      </c>
      <c r="M401" s="8" t="str">
        <f t="shared" si="36"/>
        <v>***</v>
      </c>
      <c r="N401" s="8">
        <f>[8]PCPI_Post!E371</f>
        <v>1E-3</v>
      </c>
      <c r="O401" s="8"/>
    </row>
    <row r="402" spans="2:15">
      <c r="B402" s="8" t="str">
        <f>[8]PCPI_Pre!A372</f>
        <v>GVC_PC_lag</v>
      </c>
      <c r="C402" s="8" t="str">
        <f>FIXED([8]PCPI_Pre!B372,3)</f>
        <v>-0.295</v>
      </c>
      <c r="D402" s="8" t="str">
        <f>FIXED([8]PCPI_Pre!C372,3)</f>
        <v>0.069</v>
      </c>
      <c r="E402" s="8" t="str">
        <f t="shared" si="37"/>
        <v>***</v>
      </c>
      <c r="F402" s="8">
        <f>[8]PCPI_Pre!E372</f>
        <v>0</v>
      </c>
      <c r="G402" s="8"/>
      <c r="H402" s="8"/>
      <c r="I402" s="8"/>
      <c r="J402" s="8" t="str">
        <f>[8]PCPI_Post!A372</f>
        <v>GVC_PC_lag</v>
      </c>
      <c r="K402" s="8" t="str">
        <f>FIXED([8]PCPI_Post!B372,3)</f>
        <v>-0.362</v>
      </c>
      <c r="L402" s="8" t="str">
        <f>FIXED([8]PCPI_Post!C372,3)</f>
        <v>0.077</v>
      </c>
      <c r="M402" s="8" t="str">
        <f t="shared" si="36"/>
        <v>***</v>
      </c>
      <c r="N402" s="8">
        <f>[8]PCPI_Post!E372</f>
        <v>0</v>
      </c>
      <c r="O402" s="8"/>
    </row>
    <row r="403" spans="2:15">
      <c r="B403" s="8" t="str">
        <f>[8]PCPI_Pre!A373</f>
        <v>_cons</v>
      </c>
      <c r="C403" s="8" t="str">
        <f>FIXED([8]PCPI_Pre!B373,3)</f>
        <v>0.430</v>
      </c>
      <c r="D403" s="8" t="str">
        <f>FIXED([8]PCPI_Pre!C373,3)</f>
        <v>0.180</v>
      </c>
      <c r="E403" s="8" t="str">
        <f t="shared" si="37"/>
        <v>**</v>
      </c>
      <c r="F403" s="8">
        <f>[8]PCPI_Pre!E373</f>
        <v>2.4E-2</v>
      </c>
      <c r="G403" s="8"/>
      <c r="H403" s="8"/>
      <c r="I403" s="8"/>
      <c r="J403" s="8" t="str">
        <f>[8]PCPI_Post!A373</f>
        <v>_cons</v>
      </c>
      <c r="K403" s="8" t="str">
        <f>FIXED([8]PCPI_Post!B373,3)</f>
        <v>1.735</v>
      </c>
      <c r="L403" s="8" t="str">
        <f>FIXED([8]PCPI_Post!C373,3)</f>
        <v>0.132</v>
      </c>
      <c r="M403" s="8" t="str">
        <f t="shared" si="36"/>
        <v>***</v>
      </c>
      <c r="N403" s="8">
        <f>[8]PCPI_Post!E373</f>
        <v>0</v>
      </c>
      <c r="O403" s="8"/>
    </row>
    <row r="404" spans="2:15">
      <c r="B404" s="8">
        <f>[8]PCPI_Pre!A374</f>
        <v>0</v>
      </c>
      <c r="C404" s="8" t="str">
        <f>FIXED([8]PCPI_Pre!B374,3)</f>
        <v>0.000</v>
      </c>
      <c r="D404" s="8" t="str">
        <f>FIXED([8]PCPI_Pre!C374,3)</f>
        <v>0.000</v>
      </c>
      <c r="E404" s="8" t="str">
        <f t="shared" si="37"/>
        <v>***</v>
      </c>
      <c r="F404" s="8">
        <f>[8]PCPI_Pre!E374</f>
        <v>0</v>
      </c>
      <c r="G404" s="8"/>
      <c r="H404" s="8"/>
      <c r="I404" s="8"/>
      <c r="J404" s="8">
        <f>[8]PCPI_Post!A374</f>
        <v>0</v>
      </c>
      <c r="K404" s="8" t="str">
        <f>FIXED([8]PCPI_Post!B374,3)</f>
        <v>0.000</v>
      </c>
      <c r="L404" s="8" t="str">
        <f>FIXED([8]PCPI_Post!C374,3)</f>
        <v>0.000</v>
      </c>
      <c r="M404" s="8" t="str">
        <f t="shared" si="36"/>
        <v>***</v>
      </c>
      <c r="N404" s="8">
        <f>[8]PCPI_Post!E374</f>
        <v>0</v>
      </c>
      <c r="O404" s="8"/>
    </row>
    <row r="405" spans="2:15">
      <c r="B405" s="8">
        <f>[8]PCPI_Pre!A375</f>
        <v>0</v>
      </c>
      <c r="C405" s="8" t="str">
        <f>FIXED([8]PCPI_Pre!B375,3)</f>
        <v>0.000</v>
      </c>
      <c r="D405" s="8" t="str">
        <f>FIXED([8]PCPI_Pre!C375,3)</f>
        <v>0.000</v>
      </c>
      <c r="E405" s="8" t="str">
        <f t="shared" si="37"/>
        <v>***</v>
      </c>
      <c r="F405" s="8">
        <f>[8]PCPI_Pre!E375</f>
        <v>0</v>
      </c>
      <c r="G405" s="8"/>
      <c r="H405" s="8"/>
      <c r="I405" s="8"/>
      <c r="J405" s="8">
        <f>[8]PCPI_Post!A375</f>
        <v>0</v>
      </c>
      <c r="K405" s="8" t="str">
        <f>FIXED([8]PCPI_Post!B375,3)</f>
        <v>0.000</v>
      </c>
      <c r="L405" s="8" t="str">
        <f>FIXED([8]PCPI_Post!C375,3)</f>
        <v>0.000</v>
      </c>
      <c r="M405" s="8" t="str">
        <f t="shared" si="36"/>
        <v>***</v>
      </c>
      <c r="N405" s="8">
        <f>[8]PCPI_Post!E375</f>
        <v>0</v>
      </c>
      <c r="O405" s="8"/>
    </row>
    <row r="406" spans="2:15">
      <c r="B406" s="8">
        <f>[8]PCPI_Pre!A376</f>
        <v>0</v>
      </c>
      <c r="C406" s="8" t="str">
        <f>FIXED([8]PCPI_Pre!B376,3)</f>
        <v>0.000</v>
      </c>
      <c r="D406" s="8" t="str">
        <f>FIXED([8]PCPI_Pre!C376,3)</f>
        <v>0.000</v>
      </c>
      <c r="E406" s="8" t="str">
        <f t="shared" si="37"/>
        <v>***</v>
      </c>
      <c r="F406" s="8">
        <f>[8]PCPI_Pre!E376</f>
        <v>0</v>
      </c>
      <c r="G406" s="8"/>
      <c r="H406" s="8"/>
      <c r="I406" s="8"/>
      <c r="J406" s="8">
        <f>[8]PCPI_Post!A376</f>
        <v>0</v>
      </c>
      <c r="K406" s="8" t="str">
        <f>FIXED([8]PCPI_Post!B376,3)</f>
        <v>0.000</v>
      </c>
      <c r="L406" s="8" t="str">
        <f>FIXED([8]PCPI_Post!C376,3)</f>
        <v>0.000</v>
      </c>
      <c r="M406" s="8" t="str">
        <f t="shared" si="36"/>
        <v>***</v>
      </c>
      <c r="N406" s="8">
        <f>[8]PCPI_Post!E376</f>
        <v>0</v>
      </c>
      <c r="O406" s="8"/>
    </row>
    <row r="407" spans="2:15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2:15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2:15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2:15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2:15">
      <c r="B411" s="7" t="str">
        <f>[8]PCPI_Pre!A381</f>
        <v>OIL &amp; COMM RELATIVE TO 1Y (NOT 1Q) - CPI - PRE-CRISIS</v>
      </c>
      <c r="C411" s="8"/>
      <c r="D411" s="8"/>
      <c r="E411" s="8"/>
      <c r="F411" s="8"/>
      <c r="G411" s="8"/>
      <c r="H411" s="8"/>
      <c r="I411" s="8"/>
      <c r="J411" s="7" t="str">
        <f>[8]PCPI_Post!A381</f>
        <v>OIL &amp; COMM RELATIVE TO 1Y (NOT 1Q) - CPI - POST-CRISIS</v>
      </c>
      <c r="K411" s="8"/>
      <c r="L411" s="8"/>
      <c r="M411" s="8"/>
      <c r="N411" s="8"/>
      <c r="O411" s="8"/>
    </row>
    <row r="412" spans="2:15">
      <c r="B412" s="8" t="str">
        <f>[8]PCPI_Pre!A382</f>
        <v>R2_w</v>
      </c>
      <c r="C412" s="8">
        <f>[8]PCPI_Pre!B382</f>
        <v>0</v>
      </c>
      <c r="D412" s="8">
        <f>[8]PCPI_Pre!C382</f>
        <v>0</v>
      </c>
      <c r="E412" s="8">
        <f>[8]PCPI_Pre!D382</f>
        <v>0</v>
      </c>
      <c r="F412" s="8"/>
      <c r="G412" s="8"/>
      <c r="H412" s="8"/>
      <c r="I412" s="8"/>
      <c r="J412" s="8" t="str">
        <f>[8]PCPI_Post!A382</f>
        <v>R2_w</v>
      </c>
      <c r="K412" s="8">
        <f>[8]PCPI_Post!B382</f>
        <v>0</v>
      </c>
      <c r="L412" s="8">
        <f>[8]PCPI_Post!C382</f>
        <v>0</v>
      </c>
      <c r="M412" s="8">
        <f>[8]PCPI_Post!D382</f>
        <v>0</v>
      </c>
      <c r="N412" s="8"/>
      <c r="O412" s="8"/>
    </row>
    <row r="413" spans="2:15">
      <c r="B413" s="8" t="str">
        <f>FIXED([8]PCPI_Pre!A383,3)</f>
        <v>0.407</v>
      </c>
      <c r="C413" s="8">
        <f>[8]PCPI_Pre!B383</f>
        <v>1404</v>
      </c>
      <c r="D413" s="8" t="str">
        <f>FIXED([8]PCPI_Pre!C383,1)</f>
        <v>21.8</v>
      </c>
      <c r="E413" s="8">
        <f>([8]PCPI_Pre!D383)</f>
        <v>5.0925867209600167E-9</v>
      </c>
      <c r="F413" s="8" t="str">
        <f>IF(E413&lt;0.01,"***",IF(E413&lt;0.05,"**", IF(E413&lt;0.1,"*","")))</f>
        <v>***</v>
      </c>
      <c r="G413" s="8"/>
      <c r="H413" s="8"/>
      <c r="I413" s="8"/>
      <c r="J413" s="8" t="str">
        <f>FIXED([8]PCPI_Post!A383,3)</f>
        <v>0.430</v>
      </c>
      <c r="K413" s="8">
        <f>[8]PCPI_Post!B383</f>
        <v>1231</v>
      </c>
      <c r="L413" s="8" t="str">
        <f>FIXED([8]PCPI_Post!C383,1)</f>
        <v>67.9</v>
      </c>
      <c r="M413" s="8">
        <f>([8]PCPI_Post!D383)</f>
        <v>1.9095015982782334E-15</v>
      </c>
      <c r="N413" s="8" t="str">
        <f>IF(M413&lt;0.01,"***",IF(M413&lt;0.05,"**", IF(M413&lt;0.1,"*","")))</f>
        <v>***</v>
      </c>
      <c r="O413" s="8"/>
    </row>
    <row r="414" spans="2:15">
      <c r="B414" s="8"/>
      <c r="C414" s="8"/>
      <c r="D414" s="8" t="str">
        <f>[8]PCPI_Pre!C384</f>
        <v>Robust</v>
      </c>
      <c r="E414" s="8"/>
      <c r="F414" s="8"/>
      <c r="G414" s="8"/>
      <c r="H414" s="8"/>
      <c r="I414" s="8"/>
      <c r="J414" s="8"/>
      <c r="K414" s="8"/>
      <c r="L414" s="8" t="str">
        <f>[8]PCPI_Post!C384</f>
        <v>Robust</v>
      </c>
      <c r="M414" s="8"/>
      <c r="N414" s="8"/>
      <c r="O414" s="8"/>
    </row>
    <row r="415" spans="2:15">
      <c r="B415" s="8" t="str">
        <f>[8]PCPI_Pre!A385</f>
        <v>PCPI_qA</v>
      </c>
      <c r="C415" s="8" t="str">
        <f>[8]PCPI_Pre!B385</f>
        <v>Coef.</v>
      </c>
      <c r="D415" s="8" t="str">
        <f>[8]PCPI_Pre!C385</f>
        <v>Std. Err.</v>
      </c>
      <c r="E415" s="8" t="str">
        <f>[8]PCPI_Pre!D385</f>
        <v>t</v>
      </c>
      <c r="F415" s="8" t="str">
        <f>[8]PCPI_Pre!E385</f>
        <v>P&gt;|t|</v>
      </c>
      <c r="G415" s="8"/>
      <c r="H415" s="8"/>
      <c r="I415" s="8"/>
      <c r="J415" s="8" t="str">
        <f>[8]PCPI_Post!A385</f>
        <v>PCPI_qA</v>
      </c>
      <c r="K415" s="8" t="str">
        <f>[8]PCPI_Post!B385</f>
        <v>Coef.</v>
      </c>
      <c r="L415" s="8" t="str">
        <f>[8]PCPI_Post!C385</f>
        <v>Std. Err.</v>
      </c>
      <c r="M415" s="8" t="str">
        <f>[8]PCPI_Post!D385</f>
        <v>t</v>
      </c>
      <c r="N415" s="8" t="str">
        <f>[8]PCPI_Post!E385</f>
        <v>P&gt;|t|</v>
      </c>
      <c r="O415" s="8"/>
    </row>
    <row r="416" spans="2:15">
      <c r="B416" s="8" t="str">
        <f>[8]PCPI_Pre!A386</f>
        <v>InfExp</v>
      </c>
      <c r="C416" s="8" t="str">
        <f>FIXED([8]PCPI_Pre!B386,3)</f>
        <v>0.770</v>
      </c>
      <c r="D416" s="8" t="str">
        <f>FIXED([8]PCPI_Pre!C386,3)</f>
        <v>0.166</v>
      </c>
      <c r="E416" s="8" t="str">
        <f>IF(F416&lt;0.01,"***",IF(F416&lt;0.05,"**", IF(F416&lt;0.1,"*","")))</f>
        <v>***</v>
      </c>
      <c r="F416" s="8">
        <f>[8]PCPI_Pre!E386</f>
        <v>0</v>
      </c>
      <c r="G416" s="8"/>
      <c r="H416" s="8"/>
      <c r="I416" s="8"/>
      <c r="J416" s="8" t="str">
        <f>[8]PCPI_Post!A386</f>
        <v>InfExp</v>
      </c>
      <c r="K416" s="8" t="str">
        <f>FIXED([8]PCPI_Post!B386,3)</f>
        <v>0.271</v>
      </c>
      <c r="L416" s="8" t="str">
        <f>FIXED([8]PCPI_Post!C386,3)</f>
        <v>0.223</v>
      </c>
      <c r="M416" s="8" t="str">
        <f t="shared" ref="M416:M426" si="38">IF(N416&lt;0.01,"***",IF(N416&lt;0.05,"**", IF(N416&lt;0.1,"*","")))</f>
        <v/>
      </c>
      <c r="N416" s="8">
        <f>[8]PCPI_Post!E386</f>
        <v>0.23499999999999999</v>
      </c>
      <c r="O416" s="8"/>
    </row>
    <row r="417" spans="2:15">
      <c r="B417" s="8" t="str">
        <f>[8]PCPI_Pre!A387</f>
        <v>PCPI_4lag</v>
      </c>
      <c r="C417" s="8" t="str">
        <f>FIXED([8]PCPI_Pre!B387,3)</f>
        <v>0.573</v>
      </c>
      <c r="D417" s="8" t="str">
        <f>FIXED([8]PCPI_Pre!C387,3)</f>
        <v>0.067</v>
      </c>
      <c r="E417" s="8" t="str">
        <f t="shared" ref="E417:E426" si="39">IF(F417&lt;0.01,"***",IF(F417&lt;0.05,"**", IF(F417&lt;0.1,"*","")))</f>
        <v>***</v>
      </c>
      <c r="F417" s="8">
        <f>[8]PCPI_Pre!E387</f>
        <v>0</v>
      </c>
      <c r="G417" s="8"/>
      <c r="H417" s="8"/>
      <c r="I417" s="8"/>
      <c r="J417" s="8" t="str">
        <f>[8]PCPI_Post!A387</f>
        <v>PCPI_4lag</v>
      </c>
      <c r="K417" s="8" t="str">
        <f>FIXED([8]PCPI_Post!B387,3)</f>
        <v>0.491</v>
      </c>
      <c r="L417" s="8" t="str">
        <f>FIXED([8]PCPI_Post!C387,3)</f>
        <v>0.043</v>
      </c>
      <c r="M417" s="8" t="str">
        <f t="shared" si="38"/>
        <v>***</v>
      </c>
      <c r="N417" s="8">
        <f>[8]PCPI_Post!E387</f>
        <v>0</v>
      </c>
      <c r="O417" s="8"/>
    </row>
    <row r="418" spans="2:15">
      <c r="B418" s="8" t="str">
        <f>[8]PCPI_Pre!A388</f>
        <v>slack_1</v>
      </c>
      <c r="C418" s="8" t="str">
        <f>FIXED([8]PCPI_Pre!B388,3)</f>
        <v>-0.200</v>
      </c>
      <c r="D418" s="8" t="str">
        <f>FIXED([8]PCPI_Pre!C388,3)</f>
        <v>0.061</v>
      </c>
      <c r="E418" s="8" t="str">
        <f t="shared" si="39"/>
        <v>***</v>
      </c>
      <c r="F418" s="8">
        <f>[8]PCPI_Pre!E388</f>
        <v>3.0000000000000001E-3</v>
      </c>
      <c r="G418" s="8"/>
      <c r="H418" s="8"/>
      <c r="I418" s="8"/>
      <c r="J418" s="8" t="str">
        <f>[8]PCPI_Post!A388</f>
        <v>slack_1</v>
      </c>
      <c r="K418" s="8" t="str">
        <f>FIXED([8]PCPI_Post!B388,3)</f>
        <v>-0.126</v>
      </c>
      <c r="L418" s="8" t="str">
        <f>FIXED([8]PCPI_Post!C388,3)</f>
        <v>0.037</v>
      </c>
      <c r="M418" s="8" t="str">
        <f t="shared" si="38"/>
        <v>***</v>
      </c>
      <c r="N418" s="8">
        <f>[8]PCPI_Post!E388</f>
        <v>2E-3</v>
      </c>
      <c r="O418" s="8"/>
    </row>
    <row r="419" spans="2:15">
      <c r="B419" s="8" t="str">
        <f>[8]PCPI_Pre!A389</f>
        <v>RER_qo8q</v>
      </c>
      <c r="C419" s="8" t="str">
        <f>FIXED([8]PCPI_Pre!B389,3)</f>
        <v>-0.028</v>
      </c>
      <c r="D419" s="8" t="str">
        <f>FIXED([8]PCPI_Pre!C389,3)</f>
        <v>0.010</v>
      </c>
      <c r="E419" s="8" t="str">
        <f t="shared" si="39"/>
        <v>**</v>
      </c>
      <c r="F419" s="8">
        <f>[8]PCPI_Pre!E389</f>
        <v>1.2999999999999999E-2</v>
      </c>
      <c r="G419" s="8"/>
      <c r="H419" s="8"/>
      <c r="I419" s="8"/>
      <c r="J419" s="8" t="str">
        <f>[8]PCPI_Post!A389</f>
        <v>RER_qo8q</v>
      </c>
      <c r="K419" s="8" t="str">
        <f>FIXED([8]PCPI_Post!B389,3)</f>
        <v>-0.044</v>
      </c>
      <c r="L419" s="8" t="str">
        <f>FIXED([8]PCPI_Post!C389,3)</f>
        <v>0.014</v>
      </c>
      <c r="M419" s="8" t="str">
        <f t="shared" si="38"/>
        <v>***</v>
      </c>
      <c r="N419" s="8">
        <f>[8]PCPI_Post!E389</f>
        <v>3.0000000000000001E-3</v>
      </c>
      <c r="O419" s="8"/>
    </row>
    <row r="420" spans="2:15">
      <c r="B420" s="8" t="str">
        <f>[8]PCPI_Pre!A390</f>
        <v>W_Slack</v>
      </c>
      <c r="C420" s="8" t="str">
        <f>FIXED([8]PCPI_Pre!B390,3)</f>
        <v>-0.350</v>
      </c>
      <c r="D420" s="8" t="str">
        <f>FIXED([8]PCPI_Pre!C390,3)</f>
        <v>0.096</v>
      </c>
      <c r="E420" s="8" t="str">
        <f t="shared" si="39"/>
        <v>***</v>
      </c>
      <c r="F420" s="8">
        <f>[8]PCPI_Pre!E390</f>
        <v>1E-3</v>
      </c>
      <c r="G420" s="8"/>
      <c r="H420" s="8"/>
      <c r="I420" s="8"/>
      <c r="J420" s="8" t="str">
        <f>[8]PCPI_Post!A390</f>
        <v>W_Slack</v>
      </c>
      <c r="K420" s="8" t="str">
        <f>FIXED([8]PCPI_Post!B390,3)</f>
        <v>-0.296</v>
      </c>
      <c r="L420" s="8" t="str">
        <f>FIXED([8]PCPI_Post!C390,3)</f>
        <v>0.064</v>
      </c>
      <c r="M420" s="8" t="str">
        <f t="shared" si="38"/>
        <v>***</v>
      </c>
      <c r="N420" s="8">
        <f>[8]PCPI_Post!E390</f>
        <v>0</v>
      </c>
      <c r="O420" s="8"/>
    </row>
    <row r="421" spans="2:15">
      <c r="B421" s="8" t="str">
        <f>[8]PCPI_Pre!A391</f>
        <v>WOil_qoA</v>
      </c>
      <c r="C421" s="8" t="str">
        <f>FIXED([8]PCPI_Pre!B391,3)</f>
        <v>0.009</v>
      </c>
      <c r="D421" s="8" t="str">
        <f>FIXED([8]PCPI_Pre!C391,3)</f>
        <v>0.002</v>
      </c>
      <c r="E421" s="8" t="str">
        <f t="shared" si="39"/>
        <v>***</v>
      </c>
      <c r="F421" s="8">
        <f>[8]PCPI_Pre!E391</f>
        <v>0</v>
      </c>
      <c r="G421" s="8"/>
      <c r="H421" s="8"/>
      <c r="I421" s="8"/>
      <c r="J421" s="8" t="str">
        <f>[8]PCPI_Post!A391</f>
        <v>WOil_qoA</v>
      </c>
      <c r="K421" s="8" t="str">
        <f>FIXED([8]PCPI_Post!B391,3)</f>
        <v>0.013</v>
      </c>
      <c r="L421" s="8" t="str">
        <f>FIXED([8]PCPI_Post!C391,3)</f>
        <v>0.003</v>
      </c>
      <c r="M421" s="8" t="str">
        <f t="shared" si="38"/>
        <v>***</v>
      </c>
      <c r="N421" s="8">
        <f>[8]PCPI_Post!E391</f>
        <v>0</v>
      </c>
      <c r="O421" s="8"/>
    </row>
    <row r="422" spans="2:15">
      <c r="B422" s="8" t="str">
        <f>[8]PCPI_Pre!A392</f>
        <v>WComXEn_qoA</v>
      </c>
      <c r="C422" s="8" t="str">
        <f>FIXED([8]PCPI_Pre!B392,3)</f>
        <v>0.019</v>
      </c>
      <c r="D422" s="8" t="str">
        <f>FIXED([8]PCPI_Pre!C392,3)</f>
        <v>0.007</v>
      </c>
      <c r="E422" s="8" t="str">
        <f t="shared" si="39"/>
        <v>**</v>
      </c>
      <c r="F422" s="8">
        <f>[8]PCPI_Pre!E392</f>
        <v>1.4999999999999999E-2</v>
      </c>
      <c r="G422" s="8"/>
      <c r="H422" s="8"/>
      <c r="I422" s="8"/>
      <c r="J422" s="8" t="str">
        <f>[8]PCPI_Post!A392</f>
        <v>WComXEn_qoA</v>
      </c>
      <c r="K422" s="8" t="str">
        <f>FIXED([8]PCPI_Post!B392,3)</f>
        <v>0.022</v>
      </c>
      <c r="L422" s="8" t="str">
        <f>FIXED([8]PCPI_Post!C392,3)</f>
        <v>0.008</v>
      </c>
      <c r="M422" s="8" t="str">
        <f t="shared" si="38"/>
        <v>***</v>
      </c>
      <c r="N422" s="8">
        <f>[8]PCPI_Post!E392</f>
        <v>8.0000000000000002E-3</v>
      </c>
      <c r="O422" s="8"/>
    </row>
    <row r="423" spans="2:15">
      <c r="B423" s="8" t="str">
        <f>[8]PCPI_Pre!A393</f>
        <v>GVC_PC_lag</v>
      </c>
      <c r="C423" s="8" t="str">
        <f>FIXED([8]PCPI_Pre!B393,3)</f>
        <v>-0.296</v>
      </c>
      <c r="D423" s="8" t="str">
        <f>FIXED([8]PCPI_Pre!C393,3)</f>
        <v>0.073</v>
      </c>
      <c r="E423" s="8" t="str">
        <f t="shared" si="39"/>
        <v>***</v>
      </c>
      <c r="F423" s="8">
        <f>[8]PCPI_Pre!E393</f>
        <v>0</v>
      </c>
      <c r="G423" s="8"/>
      <c r="H423" s="8"/>
      <c r="I423" s="8"/>
      <c r="J423" s="8" t="str">
        <f>[8]PCPI_Post!A393</f>
        <v>GVC_PC_lag</v>
      </c>
      <c r="K423" s="8" t="str">
        <f>FIXED([8]PCPI_Post!B393,3)</f>
        <v>-0.086</v>
      </c>
      <c r="L423" s="8" t="str">
        <f>FIXED([8]PCPI_Post!C393,3)</f>
        <v>0.103</v>
      </c>
      <c r="M423" s="8" t="str">
        <f t="shared" si="38"/>
        <v/>
      </c>
      <c r="N423" s="8">
        <f>[8]PCPI_Post!E393</f>
        <v>0.40899999999999997</v>
      </c>
      <c r="O423" s="8"/>
    </row>
    <row r="424" spans="2:15">
      <c r="B424" s="8" t="str">
        <f>[8]PCPI_Pre!A394</f>
        <v>_cons</v>
      </c>
      <c r="C424" s="8" t="str">
        <f>FIXED([8]PCPI_Pre!B394,3)</f>
        <v>-1.066</v>
      </c>
      <c r="D424" s="8" t="str">
        <f>FIXED([8]PCPI_Pre!C394,3)</f>
        <v>0.331</v>
      </c>
      <c r="E424" s="8" t="str">
        <f t="shared" si="39"/>
        <v>***</v>
      </c>
      <c r="F424" s="8">
        <f>[8]PCPI_Pre!E394</f>
        <v>3.0000000000000001E-3</v>
      </c>
      <c r="G424" s="8"/>
      <c r="H424" s="8"/>
      <c r="I424" s="8"/>
      <c r="J424" s="8" t="str">
        <f>[8]PCPI_Post!A394</f>
        <v>_cons</v>
      </c>
      <c r="K424" s="8" t="str">
        <f>FIXED([8]PCPI_Post!B394,3)</f>
        <v>0.826</v>
      </c>
      <c r="L424" s="8" t="str">
        <f>FIXED([8]PCPI_Post!C394,3)</f>
        <v>0.487</v>
      </c>
      <c r="M424" s="8" t="str">
        <f t="shared" si="38"/>
        <v/>
      </c>
      <c r="N424" s="8">
        <f>[8]PCPI_Post!E394</f>
        <v>0.1</v>
      </c>
      <c r="O424" s="8"/>
    </row>
    <row r="425" spans="2:15">
      <c r="B425" s="8">
        <f>[8]PCPI_Pre!A395</f>
        <v>0</v>
      </c>
      <c r="C425" s="8" t="str">
        <f>FIXED([8]PCPI_Pre!B395,3)</f>
        <v>0.000</v>
      </c>
      <c r="D425" s="8" t="str">
        <f>FIXED([8]PCPI_Pre!C395,3)</f>
        <v>0.000</v>
      </c>
      <c r="E425" s="8" t="str">
        <f t="shared" si="39"/>
        <v>***</v>
      </c>
      <c r="F425" s="8">
        <f>[8]PCPI_Pre!E395</f>
        <v>0</v>
      </c>
      <c r="G425" s="8"/>
      <c r="H425" s="8"/>
      <c r="I425" s="8"/>
      <c r="J425" s="8">
        <f>[8]PCPI_Post!A395</f>
        <v>0</v>
      </c>
      <c r="K425" s="8" t="str">
        <f>FIXED([8]PCPI_Post!B395,3)</f>
        <v>0.000</v>
      </c>
      <c r="L425" s="8" t="str">
        <f>FIXED([8]PCPI_Post!C395,3)</f>
        <v>0.000</v>
      </c>
      <c r="M425" s="8" t="str">
        <f t="shared" si="38"/>
        <v>***</v>
      </c>
      <c r="N425" s="8">
        <f>[8]PCPI_Post!E395</f>
        <v>0</v>
      </c>
      <c r="O425" s="8"/>
    </row>
    <row r="426" spans="2:15">
      <c r="B426" s="8">
        <f>[8]PCPI_Pre!A396</f>
        <v>0</v>
      </c>
      <c r="C426" s="8" t="str">
        <f>FIXED([8]PCPI_Pre!B396,3)</f>
        <v>0.000</v>
      </c>
      <c r="D426" s="8" t="str">
        <f>FIXED([8]PCPI_Pre!C396,3)</f>
        <v>0.000</v>
      </c>
      <c r="E426" s="8" t="str">
        <f t="shared" si="39"/>
        <v>***</v>
      </c>
      <c r="F426" s="8">
        <f>[8]PCPI_Pre!E396</f>
        <v>0</v>
      </c>
      <c r="G426" s="8"/>
      <c r="H426" s="8"/>
      <c r="I426" s="8"/>
      <c r="J426" s="8">
        <f>[8]PCPI_Post!A396</f>
        <v>0</v>
      </c>
      <c r="K426" s="8" t="str">
        <f>FIXED([8]PCPI_Post!B396,3)</f>
        <v>0.000</v>
      </c>
      <c r="L426" s="8" t="str">
        <f>FIXED([8]PCPI_Post!C396,3)</f>
        <v>0.000</v>
      </c>
      <c r="M426" s="8" t="str">
        <f t="shared" si="38"/>
        <v>***</v>
      </c>
      <c r="N426" s="8">
        <f>[8]PCPI_Post!E396</f>
        <v>0</v>
      </c>
      <c r="O426" s="8"/>
    </row>
    <row r="427" spans="2:15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2:15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2:15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2:15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2:15">
      <c r="B431" s="7" t="str">
        <f>[8]PCPI_Pre!A401</f>
        <v>RANDOM EFFECTS -- CPI INFLATION, PRE-CRISIS</v>
      </c>
      <c r="C431" s="8"/>
      <c r="D431" s="8"/>
      <c r="E431" s="8"/>
      <c r="F431" s="8"/>
      <c r="G431" s="8"/>
      <c r="H431" s="8"/>
      <c r="I431" s="8"/>
      <c r="J431" s="7" t="str">
        <f>[8]PCPI_Post!A401</f>
        <v>RANDOM EFFECTS- CPI - POST-CRISIS</v>
      </c>
      <c r="K431" s="8"/>
      <c r="L431" s="8"/>
      <c r="M431" s="8"/>
      <c r="N431" s="8"/>
      <c r="O431" s="8"/>
    </row>
    <row r="432" spans="2:15">
      <c r="B432" s="8" t="str">
        <f>[8]PCPI_Pre!A402</f>
        <v>R2_o</v>
      </c>
      <c r="C432" s="8">
        <f>[8]PCPI_Pre!B402</f>
        <v>0</v>
      </c>
      <c r="D432" s="8">
        <f>[8]PCPI_Pre!C402</f>
        <v>0</v>
      </c>
      <c r="E432" s="8">
        <f>[8]PCPI_Pre!D402</f>
        <v>0</v>
      </c>
      <c r="F432" s="8"/>
      <c r="G432" s="8"/>
      <c r="H432" s="8"/>
      <c r="I432" s="8"/>
      <c r="J432" s="8" t="str">
        <f>[8]PCPI_Post!A402</f>
        <v>R2_o</v>
      </c>
      <c r="K432" s="8">
        <f>[8]PCPI_Post!B402</f>
        <v>0</v>
      </c>
      <c r="L432" s="8">
        <f>[8]PCPI_Post!C402</f>
        <v>0</v>
      </c>
      <c r="M432" s="8">
        <f>[8]PCPI_Post!D402</f>
        <v>0</v>
      </c>
      <c r="N432" s="8"/>
      <c r="O432" s="8"/>
    </row>
    <row r="433" spans="2:15">
      <c r="B433" s="8" t="str">
        <f>FIXED([8]PCPI_Pre!A403,3)</f>
        <v>0.642</v>
      </c>
      <c r="C433" s="8">
        <f>[8]PCPI_Pre!B403</f>
        <v>1404</v>
      </c>
      <c r="D433" s="8" t="str">
        <f>FIXED([8]PCPI_Pre!C403,1)</f>
        <v>154.7</v>
      </c>
      <c r="E433" s="8">
        <f>([8]PCPI_Pre!D403)</f>
        <v>1.3151894058569657E-31</v>
      </c>
      <c r="F433" s="8" t="str">
        <f>IF(E433&lt;0.01,"***",IF(E433&lt;0.05,"**", IF(E433&lt;0.1,"*","")))</f>
        <v>***</v>
      </c>
      <c r="G433" s="8"/>
      <c r="H433" s="8"/>
      <c r="I433" s="8"/>
      <c r="J433" s="8" t="str">
        <f>FIXED([8]PCPI_Post!A403,3)</f>
        <v>0.513</v>
      </c>
      <c r="K433" s="8">
        <f>[8]PCPI_Post!B403</f>
        <v>1231</v>
      </c>
      <c r="L433" s="8" t="str">
        <f>FIXED([8]PCPI_Post!C403,1)</f>
        <v>361.1</v>
      </c>
      <c r="M433" s="8">
        <f>([8]PCPI_Post!D403)</f>
        <v>7.2349673847919066E-76</v>
      </c>
      <c r="N433" s="8" t="str">
        <f>IF(M433&lt;0.01,"***",IF(M433&lt;0.05,"**", IF(M433&lt;0.1,"*","")))</f>
        <v>***</v>
      </c>
      <c r="O433" s="8"/>
    </row>
    <row r="434" spans="2:15">
      <c r="B434" s="8"/>
      <c r="C434" s="8"/>
      <c r="D434" s="8" t="str">
        <f>[8]PCPI_Pre!C404</f>
        <v>Robust</v>
      </c>
      <c r="E434" s="8"/>
      <c r="F434" s="8"/>
      <c r="G434" s="8"/>
      <c r="H434" s="8"/>
      <c r="I434" s="8"/>
      <c r="J434" s="8"/>
      <c r="K434" s="8"/>
      <c r="L434" s="8" t="str">
        <f>[8]PCPI_Post!C404</f>
        <v>Robust</v>
      </c>
      <c r="M434" s="8"/>
      <c r="N434" s="8"/>
      <c r="O434" s="8"/>
    </row>
    <row r="435" spans="2:15">
      <c r="B435" s="8" t="str">
        <f>[8]PCPI_Pre!A405</f>
        <v>PCPI_qA</v>
      </c>
      <c r="C435" s="8" t="str">
        <f>[8]PCPI_Pre!B405</f>
        <v>Coef.</v>
      </c>
      <c r="D435" s="8" t="str">
        <f>[8]PCPI_Pre!C405</f>
        <v>Std. Err.</v>
      </c>
      <c r="E435" s="8" t="str">
        <f>[8]PCPI_Pre!D405</f>
        <v>z</v>
      </c>
      <c r="F435" s="8" t="str">
        <f>[8]PCPI_Pre!E405</f>
        <v>P&gt;|z|</v>
      </c>
      <c r="G435" s="8"/>
      <c r="H435" s="8"/>
      <c r="I435" s="8"/>
      <c r="J435" s="8" t="str">
        <f>[8]PCPI_Post!A405</f>
        <v>PCPI_qA</v>
      </c>
      <c r="K435" s="8" t="str">
        <f>[8]PCPI_Post!B405</f>
        <v>Coef.</v>
      </c>
      <c r="L435" s="8" t="str">
        <f>[8]PCPI_Post!C405</f>
        <v>Std. Err.</v>
      </c>
      <c r="M435" s="8" t="str">
        <f>[8]PCPI_Post!D405</f>
        <v>z</v>
      </c>
      <c r="N435" s="8" t="str">
        <f>[8]PCPI_Post!E405</f>
        <v>P&gt;|z|</v>
      </c>
      <c r="O435" s="8"/>
    </row>
    <row r="436" spans="2:15">
      <c r="B436" s="8" t="str">
        <f>[8]PCPI_Pre!A406</f>
        <v>InfExp</v>
      </c>
      <c r="C436" s="8" t="str">
        <f>FIXED([8]PCPI_Pre!B406,3)</f>
        <v>0.693</v>
      </c>
      <c r="D436" s="8" t="str">
        <f>FIXED([8]PCPI_Pre!C406,3)</f>
        <v>0.084</v>
      </c>
      <c r="E436" s="8" t="str">
        <f>IF(F436&lt;0.01,"***",IF(F436&lt;0.05,"**", IF(F436&lt;0.1,"*","")))</f>
        <v>***</v>
      </c>
      <c r="F436" s="8">
        <f>[8]PCPI_Pre!E406</f>
        <v>0</v>
      </c>
      <c r="G436" s="8"/>
      <c r="H436" s="8"/>
      <c r="I436" s="8"/>
      <c r="J436" s="8" t="str">
        <f>[8]PCPI_Post!A406</f>
        <v>InfExp</v>
      </c>
      <c r="K436" s="8" t="str">
        <f>FIXED([8]PCPI_Post!B406,3)</f>
        <v>0.596</v>
      </c>
      <c r="L436" s="8" t="str">
        <f>FIXED([8]PCPI_Post!C406,3)</f>
        <v>0.105</v>
      </c>
      <c r="M436" s="8" t="str">
        <f t="shared" ref="M436:M446" si="40">IF(N436&lt;0.01,"***",IF(N436&lt;0.05,"**", IF(N436&lt;0.1,"*","")))</f>
        <v>***</v>
      </c>
      <c r="N436" s="8">
        <f>[8]PCPI_Post!E406</f>
        <v>0</v>
      </c>
      <c r="O436" s="8"/>
    </row>
    <row r="437" spans="2:15">
      <c r="B437" s="8" t="str">
        <f>[8]PCPI_Pre!A407</f>
        <v>PCPI_4lag</v>
      </c>
      <c r="C437" s="8" t="str">
        <f>FIXED([8]PCPI_Pre!B407,3)</f>
        <v>0.709</v>
      </c>
      <c r="D437" s="8" t="str">
        <f>FIXED([8]PCPI_Pre!C407,3)</f>
        <v>0.041</v>
      </c>
      <c r="E437" s="8" t="str">
        <f t="shared" ref="E437:E446" si="41">IF(F437&lt;0.01,"***",IF(F437&lt;0.05,"**", IF(F437&lt;0.1,"*","")))</f>
        <v>***</v>
      </c>
      <c r="F437" s="8">
        <f>[8]PCPI_Pre!E407</f>
        <v>0</v>
      </c>
      <c r="G437" s="8"/>
      <c r="H437" s="8"/>
      <c r="I437" s="8"/>
      <c r="J437" s="8" t="str">
        <f>[8]PCPI_Post!A407</f>
        <v>PCPI_4lag</v>
      </c>
      <c r="K437" s="8" t="str">
        <f>FIXED([8]PCPI_Post!B407,3)</f>
        <v>0.623</v>
      </c>
      <c r="L437" s="8" t="str">
        <f>FIXED([8]PCPI_Post!C407,3)</f>
        <v>0.043</v>
      </c>
      <c r="M437" s="8" t="str">
        <f t="shared" si="40"/>
        <v>***</v>
      </c>
      <c r="N437" s="8">
        <f>[8]PCPI_Post!E407</f>
        <v>0</v>
      </c>
      <c r="O437" s="8"/>
    </row>
    <row r="438" spans="2:15">
      <c r="B438" s="8" t="str">
        <f>[8]PCPI_Pre!A408</f>
        <v>slack_1</v>
      </c>
      <c r="C438" s="8" t="str">
        <f>FIXED([8]PCPI_Pre!B408,3)</f>
        <v>-0.103</v>
      </c>
      <c r="D438" s="8" t="str">
        <f>FIXED([8]PCPI_Pre!C408,3)</f>
        <v>0.036</v>
      </c>
      <c r="E438" s="8" t="str">
        <f t="shared" si="41"/>
        <v>***</v>
      </c>
      <c r="F438" s="8">
        <f>[8]PCPI_Pre!E408</f>
        <v>5.0000000000000001E-3</v>
      </c>
      <c r="G438" s="8"/>
      <c r="H438" s="8"/>
      <c r="I438" s="8"/>
      <c r="J438" s="8" t="str">
        <f>[8]PCPI_Post!A408</f>
        <v>slack_1</v>
      </c>
      <c r="K438" s="8" t="str">
        <f>FIXED([8]PCPI_Post!B408,3)</f>
        <v>-0.045</v>
      </c>
      <c r="L438" s="8" t="str">
        <f>FIXED([8]PCPI_Post!C408,3)</f>
        <v>0.027</v>
      </c>
      <c r="M438" s="8" t="str">
        <f t="shared" si="40"/>
        <v>*</v>
      </c>
      <c r="N438" s="8">
        <f>[8]PCPI_Post!E408</f>
        <v>9.6000000000000002E-2</v>
      </c>
      <c r="O438" s="8"/>
    </row>
    <row r="439" spans="2:15">
      <c r="B439" s="8" t="str">
        <f>[8]PCPI_Pre!A409</f>
        <v>RER_qo8q</v>
      </c>
      <c r="C439" s="8" t="str">
        <f>FIXED([8]PCPI_Pre!B409,3)</f>
        <v>-0.020</v>
      </c>
      <c r="D439" s="8" t="str">
        <f>FIXED([8]PCPI_Pre!C409,3)</f>
        <v>0.009</v>
      </c>
      <c r="E439" s="8" t="str">
        <f t="shared" si="41"/>
        <v>**</v>
      </c>
      <c r="F439" s="8">
        <f>[8]PCPI_Pre!E409</f>
        <v>3.2000000000000001E-2</v>
      </c>
      <c r="G439" s="8"/>
      <c r="H439" s="8"/>
      <c r="I439" s="8"/>
      <c r="J439" s="8" t="str">
        <f>[8]PCPI_Post!A409</f>
        <v>RER_qo8q</v>
      </c>
      <c r="K439" s="8" t="str">
        <f>FIXED([8]PCPI_Post!B409,3)</f>
        <v>-0.035</v>
      </c>
      <c r="L439" s="8" t="str">
        <f>FIXED([8]PCPI_Post!C409,3)</f>
        <v>0.010</v>
      </c>
      <c r="M439" s="8" t="str">
        <f t="shared" si="40"/>
        <v>***</v>
      </c>
      <c r="N439" s="8">
        <f>[8]PCPI_Post!E409</f>
        <v>0</v>
      </c>
      <c r="O439" s="8"/>
    </row>
    <row r="440" spans="2:15">
      <c r="B440" s="8" t="str">
        <f>[8]PCPI_Pre!A410</f>
        <v>W_Slack</v>
      </c>
      <c r="C440" s="8" t="str">
        <f>FIXED([8]PCPI_Pre!B410,3)</f>
        <v>-0.469</v>
      </c>
      <c r="D440" s="8" t="str">
        <f>FIXED([8]PCPI_Pre!C410,3)</f>
        <v>0.083</v>
      </c>
      <c r="E440" s="8" t="str">
        <f t="shared" si="41"/>
        <v>***</v>
      </c>
      <c r="F440" s="8">
        <f>[8]PCPI_Pre!E410</f>
        <v>0</v>
      </c>
      <c r="G440" s="8"/>
      <c r="H440" s="8"/>
      <c r="I440" s="8"/>
      <c r="J440" s="8" t="str">
        <f>[8]PCPI_Post!A410</f>
        <v>W_Slack</v>
      </c>
      <c r="K440" s="8" t="str">
        <f>FIXED([8]PCPI_Post!B410,3)</f>
        <v>-0.455</v>
      </c>
      <c r="L440" s="8" t="str">
        <f>FIXED([8]PCPI_Post!C410,3)</f>
        <v>0.072</v>
      </c>
      <c r="M440" s="8" t="str">
        <f t="shared" si="40"/>
        <v>***</v>
      </c>
      <c r="N440" s="8">
        <f>[8]PCPI_Post!E410</f>
        <v>0</v>
      </c>
      <c r="O440" s="8"/>
    </row>
    <row r="441" spans="2:15">
      <c r="B441" s="8" t="str">
        <f>[8]PCPI_Pre!A411</f>
        <v>WOil_relPCPI</v>
      </c>
      <c r="C441" s="8" t="str">
        <f>FIXED([8]PCPI_Pre!B411,3)</f>
        <v>0.032</v>
      </c>
      <c r="D441" s="8" t="str">
        <f>FIXED([8]PCPI_Pre!C411,3)</f>
        <v>0.004</v>
      </c>
      <c r="E441" s="8" t="str">
        <f t="shared" si="41"/>
        <v>***</v>
      </c>
      <c r="F441" s="8">
        <f>[8]PCPI_Pre!E411</f>
        <v>0</v>
      </c>
      <c r="G441" s="8"/>
      <c r="H441" s="8"/>
      <c r="I441" s="8"/>
      <c r="J441" s="8" t="str">
        <f>[8]PCPI_Post!A411</f>
        <v>WOil_relPCPI</v>
      </c>
      <c r="K441" s="8" t="str">
        <f>FIXED([8]PCPI_Post!B411,3)</f>
        <v>0.026</v>
      </c>
      <c r="L441" s="8" t="str">
        <f>FIXED([8]PCPI_Post!C411,3)</f>
        <v>0.003</v>
      </c>
      <c r="M441" s="8" t="str">
        <f t="shared" si="40"/>
        <v>***</v>
      </c>
      <c r="N441" s="8">
        <f>[8]PCPI_Post!E411</f>
        <v>0</v>
      </c>
      <c r="O441" s="8"/>
    </row>
    <row r="442" spans="2:15">
      <c r="B442" s="8" t="str">
        <f>[8]PCPI_Pre!A412</f>
        <v>WComXEn_relPCPI~g</v>
      </c>
      <c r="C442" s="8" t="str">
        <f>FIXED([8]PCPI_Pre!B412,3)</f>
        <v>0.005</v>
      </c>
      <c r="D442" s="8" t="str">
        <f>FIXED([8]PCPI_Pre!C412,3)</f>
        <v>0.014</v>
      </c>
      <c r="E442" s="8" t="str">
        <f t="shared" si="41"/>
        <v/>
      </c>
      <c r="F442" s="8">
        <f>[8]PCPI_Pre!E412</f>
        <v>0.73599999999999999</v>
      </c>
      <c r="G442" s="8"/>
      <c r="H442" s="8"/>
      <c r="I442" s="8"/>
      <c r="J442" s="8" t="str">
        <f>[8]PCPI_Post!A412</f>
        <v>WComXEn_relPCPI~g</v>
      </c>
      <c r="K442" s="8" t="str">
        <f>FIXED([8]PCPI_Post!B412,3)</f>
        <v>0.029</v>
      </c>
      <c r="L442" s="8" t="str">
        <f>FIXED([8]PCPI_Post!C412,3)</f>
        <v>0.009</v>
      </c>
      <c r="M442" s="8" t="str">
        <f t="shared" si="40"/>
        <v>***</v>
      </c>
      <c r="N442" s="8">
        <f>[8]PCPI_Post!E412</f>
        <v>1E-3</v>
      </c>
      <c r="O442" s="8"/>
    </row>
    <row r="443" spans="2:15">
      <c r="B443" s="8" t="str">
        <f>[8]PCPI_Pre!A413</f>
        <v>GVC_PC_lag</v>
      </c>
      <c r="C443" s="8" t="str">
        <f>FIXED([8]PCPI_Pre!B413,3)</f>
        <v>-0.239</v>
      </c>
      <c r="D443" s="8" t="str">
        <f>FIXED([8]PCPI_Pre!C413,3)</f>
        <v>0.059</v>
      </c>
      <c r="E443" s="8" t="str">
        <f t="shared" si="41"/>
        <v>***</v>
      </c>
      <c r="F443" s="8">
        <f>[8]PCPI_Pre!E413</f>
        <v>0</v>
      </c>
      <c r="G443" s="8"/>
      <c r="H443" s="8"/>
      <c r="I443" s="8"/>
      <c r="J443" s="8" t="str">
        <f>[8]PCPI_Post!A413</f>
        <v>GVC_PC_lag</v>
      </c>
      <c r="K443" s="8" t="str">
        <f>FIXED([8]PCPI_Post!B413,3)</f>
        <v>-0.371</v>
      </c>
      <c r="L443" s="8" t="str">
        <f>FIXED([8]PCPI_Post!C413,3)</f>
        <v>0.078</v>
      </c>
      <c r="M443" s="8" t="str">
        <f t="shared" si="40"/>
        <v>***</v>
      </c>
      <c r="N443" s="8">
        <f>[8]PCPI_Post!E413</f>
        <v>0</v>
      </c>
      <c r="O443" s="8"/>
    </row>
    <row r="444" spans="2:15">
      <c r="B444" s="8" t="str">
        <f>[8]PCPI_Pre!A414</f>
        <v>_cons</v>
      </c>
      <c r="C444" s="8" t="str">
        <f>FIXED([8]PCPI_Pre!B414,3)</f>
        <v>-1.178</v>
      </c>
      <c r="D444" s="8" t="str">
        <f>FIXED([8]PCPI_Pre!C414,3)</f>
        <v>0.146</v>
      </c>
      <c r="E444" s="8" t="str">
        <f t="shared" si="41"/>
        <v>***</v>
      </c>
      <c r="F444" s="8">
        <f>[8]PCPI_Pre!E414</f>
        <v>0</v>
      </c>
      <c r="G444" s="8"/>
      <c r="H444" s="8"/>
      <c r="I444" s="8"/>
      <c r="J444" s="8" t="str">
        <f>[8]PCPI_Post!A414</f>
        <v>_cons</v>
      </c>
      <c r="K444" s="8" t="str">
        <f>FIXED([8]PCPI_Post!B414,3)</f>
        <v>0.338</v>
      </c>
      <c r="L444" s="8" t="str">
        <f>FIXED([8]PCPI_Post!C414,3)</f>
        <v>0.273</v>
      </c>
      <c r="M444" s="8" t="str">
        <f t="shared" si="40"/>
        <v/>
      </c>
      <c r="N444" s="8">
        <f>[8]PCPI_Post!E414</f>
        <v>0.217</v>
      </c>
      <c r="O444" s="8"/>
    </row>
    <row r="445" spans="2:15">
      <c r="B445" s="8">
        <f>[8]PCPI_Pre!A415</f>
        <v>0</v>
      </c>
      <c r="C445" s="8" t="str">
        <f>FIXED([8]PCPI_Pre!B415,3)</f>
        <v>0.000</v>
      </c>
      <c r="D445" s="8" t="str">
        <f>FIXED([8]PCPI_Pre!C415,3)</f>
        <v>0.000</v>
      </c>
      <c r="E445" s="8" t="str">
        <f t="shared" si="41"/>
        <v>***</v>
      </c>
      <c r="F445" s="8">
        <f>[8]PCPI_Pre!E415</f>
        <v>0</v>
      </c>
      <c r="G445" s="8"/>
      <c r="H445" s="8"/>
      <c r="I445" s="8"/>
      <c r="J445" s="8">
        <f>[8]PCPI_Post!A415</f>
        <v>0</v>
      </c>
      <c r="K445" s="8" t="str">
        <f>FIXED([8]PCPI_Post!B415,3)</f>
        <v>0.000</v>
      </c>
      <c r="L445" s="8" t="str">
        <f>FIXED([8]PCPI_Post!C415,3)</f>
        <v>0.000</v>
      </c>
      <c r="M445" s="8" t="str">
        <f t="shared" si="40"/>
        <v>***</v>
      </c>
      <c r="N445" s="8">
        <f>[8]PCPI_Post!E415</f>
        <v>0</v>
      </c>
      <c r="O445" s="8"/>
    </row>
    <row r="446" spans="2:15">
      <c r="B446" s="8">
        <f>[8]PCPI_Pre!A416</f>
        <v>0</v>
      </c>
      <c r="C446" s="8" t="str">
        <f>FIXED([8]PCPI_Pre!B416,3)</f>
        <v>0.000</v>
      </c>
      <c r="D446" s="8" t="str">
        <f>FIXED([8]PCPI_Pre!C416,3)</f>
        <v>0.000</v>
      </c>
      <c r="E446" s="8" t="str">
        <f t="shared" si="41"/>
        <v>***</v>
      </c>
      <c r="F446" s="8">
        <f>[8]PCPI_Pre!E416</f>
        <v>0</v>
      </c>
      <c r="G446" s="8"/>
      <c r="H446" s="8"/>
      <c r="I446" s="8"/>
      <c r="J446" s="8">
        <f>[8]PCPI_Post!A416</f>
        <v>0</v>
      </c>
      <c r="K446" s="8" t="str">
        <f>FIXED([8]PCPI_Post!B416,3)</f>
        <v>0.000</v>
      </c>
      <c r="L446" s="8" t="str">
        <f>FIXED([8]PCPI_Post!C416,3)</f>
        <v>0.000</v>
      </c>
      <c r="M446" s="8" t="str">
        <f t="shared" si="40"/>
        <v>***</v>
      </c>
      <c r="N446" s="8">
        <f>[8]PCPI_Post!E416</f>
        <v>0</v>
      </c>
      <c r="O446" s="8"/>
    </row>
    <row r="447" spans="2:15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2:15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2:15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2:15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2:15">
      <c r="B451" s="7" t="str">
        <f>[8]PCPI_Pre!A421</f>
        <v xml:space="preserve"> RER LAGGED 4Q (NOT 8Q)- CPI - PRE-CRISIS</v>
      </c>
      <c r="C451" s="8"/>
      <c r="D451" s="8"/>
      <c r="E451" s="8"/>
      <c r="F451" s="8"/>
      <c r="G451" s="8"/>
      <c r="H451" s="8"/>
      <c r="I451" s="8"/>
      <c r="J451" s="7" t="str">
        <f>[8]PCPI_Post!A421</f>
        <v xml:space="preserve"> RER LAGGED 4Q (NOT 8Q)- CPI - POST-CRISIS</v>
      </c>
      <c r="K451" s="8"/>
      <c r="L451" s="8"/>
      <c r="M451" s="8"/>
      <c r="N451" s="8"/>
      <c r="O451" s="8"/>
    </row>
    <row r="452" spans="2:15">
      <c r="B452" s="8" t="str">
        <f>[8]PCPI_Pre!A422</f>
        <v>R2_w</v>
      </c>
      <c r="C452" s="8">
        <f>[8]PCPI_Pre!B422</f>
        <v>0</v>
      </c>
      <c r="D452" s="8">
        <f>[8]PCPI_Pre!C422</f>
        <v>0</v>
      </c>
      <c r="E452" s="8">
        <f>[8]PCPI_Pre!D422</f>
        <v>0</v>
      </c>
      <c r="F452" s="8"/>
      <c r="G452" s="8"/>
      <c r="H452" s="8"/>
      <c r="I452" s="8"/>
      <c r="J452" s="8" t="str">
        <f>[8]PCPI_Post!A422</f>
        <v>R2_w</v>
      </c>
      <c r="K452" s="8">
        <f>[8]PCPI_Post!B422</f>
        <v>0</v>
      </c>
      <c r="L452" s="8">
        <f>[8]PCPI_Post!C422</f>
        <v>0</v>
      </c>
      <c r="M452" s="8">
        <f>[8]PCPI_Post!D422</f>
        <v>0</v>
      </c>
      <c r="N452" s="8"/>
      <c r="O452" s="8"/>
    </row>
    <row r="453" spans="2:15">
      <c r="B453" s="8" t="str">
        <f>FIXED([8]PCPI_Pre!A423,3)</f>
        <v>0.416</v>
      </c>
      <c r="C453" s="8">
        <f>[8]PCPI_Pre!B423</f>
        <v>1404</v>
      </c>
      <c r="D453" s="8" t="str">
        <f>FIXED([8]PCPI_Pre!C423,1)</f>
        <v>35.3</v>
      </c>
      <c r="E453" s="8">
        <f>([8]PCPI_Pre!D423)</f>
        <v>1.7579980194004618E-11</v>
      </c>
      <c r="F453" s="8" t="str">
        <f>IF(E453&lt;0.01,"***",IF(E453&lt;0.05,"**", IF(E453&lt;0.1,"*","")))</f>
        <v>***</v>
      </c>
      <c r="G453" s="8"/>
      <c r="H453" s="8"/>
      <c r="I453" s="8"/>
      <c r="J453" s="8" t="str">
        <f>FIXED([8]PCPI_Post!A423,3)</f>
        <v>0.425</v>
      </c>
      <c r="K453" s="8">
        <f>[8]PCPI_Post!B423</f>
        <v>1231</v>
      </c>
      <c r="L453" s="8" t="str">
        <f>FIXED([8]PCPI_Post!C423,1)</f>
        <v>59.4</v>
      </c>
      <c r="M453" s="8">
        <f>([8]PCPI_Post!D423)</f>
        <v>1.1728480903545362E-14</v>
      </c>
      <c r="N453" s="8" t="str">
        <f>IF(M453&lt;0.01,"***",IF(M453&lt;0.05,"**", IF(M453&lt;0.1,"*","")))</f>
        <v>***</v>
      </c>
      <c r="O453" s="8"/>
    </row>
    <row r="454" spans="2:15">
      <c r="B454" s="8"/>
      <c r="C454" s="8"/>
      <c r="D454" s="8" t="str">
        <f>[8]PCPI_Pre!C424</f>
        <v>Robust</v>
      </c>
      <c r="E454" s="8"/>
      <c r="F454" s="8"/>
      <c r="G454" s="8"/>
      <c r="H454" s="8"/>
      <c r="I454" s="8"/>
      <c r="J454" s="8"/>
      <c r="K454" s="8"/>
      <c r="L454" s="8" t="str">
        <f>[8]PCPI_Post!C424</f>
        <v>Robust</v>
      </c>
      <c r="M454" s="8"/>
      <c r="N454" s="8"/>
      <c r="O454" s="8"/>
    </row>
    <row r="455" spans="2:15">
      <c r="B455" s="8" t="str">
        <f>[8]PCPI_Pre!A425</f>
        <v>PCPI_qA</v>
      </c>
      <c r="C455" s="8" t="str">
        <f>[8]PCPI_Pre!B425</f>
        <v>Coef.</v>
      </c>
      <c r="D455" s="8" t="str">
        <f>[8]PCPI_Pre!C425</f>
        <v>Std. Err.</v>
      </c>
      <c r="E455" s="8" t="str">
        <f>[8]PCPI_Pre!D425</f>
        <v>t</v>
      </c>
      <c r="F455" s="8" t="str">
        <f>[8]PCPI_Pre!E425</f>
        <v>P&gt;|t|</v>
      </c>
      <c r="G455" s="8"/>
      <c r="H455" s="8"/>
      <c r="I455" s="8"/>
      <c r="J455" s="8" t="str">
        <f>[8]PCPI_Post!A425</f>
        <v>PCPI_qA</v>
      </c>
      <c r="K455" s="8" t="str">
        <f>[8]PCPI_Post!B425</f>
        <v>Coef.</v>
      </c>
      <c r="L455" s="8" t="str">
        <f>[8]PCPI_Post!C425</f>
        <v>Std. Err.</v>
      </c>
      <c r="M455" s="8" t="str">
        <f>[8]PCPI_Post!D425</f>
        <v>t</v>
      </c>
      <c r="N455" s="8" t="str">
        <f>[8]PCPI_Post!E425</f>
        <v>P&gt;|t|</v>
      </c>
      <c r="O455" s="8"/>
    </row>
    <row r="456" spans="2:15">
      <c r="B456" s="8" t="str">
        <f>[8]PCPI_Pre!A426</f>
        <v>InfExp</v>
      </c>
      <c r="C456" s="8" t="str">
        <f>FIXED([8]PCPI_Pre!B426,3)</f>
        <v>0.717</v>
      </c>
      <c r="D456" s="8" t="str">
        <f>FIXED([8]PCPI_Pre!C426,3)</f>
        <v>0.160</v>
      </c>
      <c r="E456" s="8" t="str">
        <f>IF(F456&lt;0.01,"***",IF(F456&lt;0.05,"**", IF(F456&lt;0.1,"*","")))</f>
        <v>***</v>
      </c>
      <c r="F456" s="8">
        <f>[8]PCPI_Pre!E426</f>
        <v>0</v>
      </c>
      <c r="G456" s="8"/>
      <c r="H456" s="8"/>
      <c r="I456" s="8"/>
      <c r="J456" s="8" t="str">
        <f>[8]PCPI_Post!A426</f>
        <v>InfExp</v>
      </c>
      <c r="K456" s="8" t="str">
        <f>FIXED([8]PCPI_Post!B426,3)</f>
        <v>0.308</v>
      </c>
      <c r="L456" s="8" t="str">
        <f>FIXED([8]PCPI_Post!C426,3)</f>
        <v>0.240</v>
      </c>
      <c r="M456" s="8" t="str">
        <f t="shared" ref="M456:M466" si="42">IF(N456&lt;0.01,"***",IF(N456&lt;0.05,"**", IF(N456&lt;0.1,"*","")))</f>
        <v/>
      </c>
      <c r="N456" s="8">
        <f>[8]PCPI_Post!E426</f>
        <v>0.20799999999999999</v>
      </c>
      <c r="O456" s="8"/>
    </row>
    <row r="457" spans="2:15">
      <c r="B457" s="8" t="str">
        <f>[8]PCPI_Pre!A427</f>
        <v>PCPI_4lag</v>
      </c>
      <c r="C457" s="8" t="str">
        <f>FIXED([8]PCPI_Pre!B427,3)</f>
        <v>0.607</v>
      </c>
      <c r="D457" s="8" t="str">
        <f>FIXED([8]PCPI_Pre!C427,3)</f>
        <v>0.065</v>
      </c>
      <c r="E457" s="8" t="str">
        <f t="shared" ref="E457:E466" si="43">IF(F457&lt;0.01,"***",IF(F457&lt;0.05,"**", IF(F457&lt;0.1,"*","")))</f>
        <v>***</v>
      </c>
      <c r="F457" s="8">
        <f>[8]PCPI_Pre!E427</f>
        <v>0</v>
      </c>
      <c r="G457" s="8"/>
      <c r="H457" s="8"/>
      <c r="I457" s="8"/>
      <c r="J457" s="8" t="str">
        <f>[8]PCPI_Post!A427</f>
        <v>PCPI_4lag</v>
      </c>
      <c r="K457" s="8" t="str">
        <f>FIXED([8]PCPI_Post!B427,3)</f>
        <v>0.566</v>
      </c>
      <c r="L457" s="8" t="str">
        <f>FIXED([8]PCPI_Post!C427,3)</f>
        <v>0.044</v>
      </c>
      <c r="M457" s="8" t="str">
        <f t="shared" si="42"/>
        <v>***</v>
      </c>
      <c r="N457" s="8">
        <f>[8]PCPI_Post!E427</f>
        <v>0</v>
      </c>
      <c r="O457" s="8"/>
    </row>
    <row r="458" spans="2:15">
      <c r="B458" s="8" t="str">
        <f>[8]PCPI_Pre!A428</f>
        <v>slack_1</v>
      </c>
      <c r="C458" s="8" t="str">
        <f>FIXED([8]PCPI_Pre!B428,3)</f>
        <v>-0.180</v>
      </c>
      <c r="D458" s="8" t="str">
        <f>FIXED([8]PCPI_Pre!C428,3)</f>
        <v>0.057</v>
      </c>
      <c r="E458" s="8" t="str">
        <f t="shared" si="43"/>
        <v>***</v>
      </c>
      <c r="F458" s="8">
        <f>[8]PCPI_Pre!E428</f>
        <v>4.0000000000000001E-3</v>
      </c>
      <c r="G458" s="8"/>
      <c r="H458" s="8"/>
      <c r="I458" s="8"/>
      <c r="J458" s="8" t="str">
        <f>[8]PCPI_Post!A428</f>
        <v>slack_1</v>
      </c>
      <c r="K458" s="8" t="str">
        <f>FIXED([8]PCPI_Post!B428,3)</f>
        <v>-0.090</v>
      </c>
      <c r="L458" s="8" t="str">
        <f>FIXED([8]PCPI_Post!C428,3)</f>
        <v>0.039</v>
      </c>
      <c r="M458" s="8" t="str">
        <f t="shared" si="42"/>
        <v>**</v>
      </c>
      <c r="N458" s="8">
        <f>[8]PCPI_Post!E428</f>
        <v>2.8000000000000001E-2</v>
      </c>
      <c r="O458" s="8"/>
    </row>
    <row r="459" spans="2:15">
      <c r="B459" s="8" t="str">
        <f>[8]PCPI_Pre!A429</f>
        <v>RER_qoA</v>
      </c>
      <c r="C459" s="8" t="str">
        <f>FIXED([8]PCPI_Pre!B429,3)</f>
        <v>-0.053</v>
      </c>
      <c r="D459" s="8" t="str">
        <f>FIXED([8]PCPI_Pre!C429,3)</f>
        <v>0.021</v>
      </c>
      <c r="E459" s="8" t="str">
        <f t="shared" si="43"/>
        <v>**</v>
      </c>
      <c r="F459" s="8">
        <f>[8]PCPI_Pre!E429</f>
        <v>1.6E-2</v>
      </c>
      <c r="G459" s="8"/>
      <c r="H459" s="8"/>
      <c r="I459" s="8"/>
      <c r="J459" s="8" t="str">
        <f>[8]PCPI_Post!A429</f>
        <v>RER_qoA</v>
      </c>
      <c r="K459" s="8" t="str">
        <f>FIXED([8]PCPI_Post!B429,3)</f>
        <v>-0.075</v>
      </c>
      <c r="L459" s="8" t="str">
        <f>FIXED([8]PCPI_Post!C429,3)</f>
        <v>0.027</v>
      </c>
      <c r="M459" s="8" t="str">
        <f t="shared" si="42"/>
        <v>***</v>
      </c>
      <c r="N459" s="8">
        <f>[8]PCPI_Post!E429</f>
        <v>8.9999999999999993E-3</v>
      </c>
      <c r="O459" s="8"/>
    </row>
    <row r="460" spans="2:15">
      <c r="B460" s="8" t="str">
        <f>[8]PCPI_Pre!A430</f>
        <v>W_Slack</v>
      </c>
      <c r="C460" s="8" t="str">
        <f>FIXED([8]PCPI_Pre!B430,3)</f>
        <v>-0.429</v>
      </c>
      <c r="D460" s="8" t="str">
        <f>FIXED([8]PCPI_Pre!C430,3)</f>
        <v>0.092</v>
      </c>
      <c r="E460" s="8" t="str">
        <f t="shared" si="43"/>
        <v>***</v>
      </c>
      <c r="F460" s="8">
        <f>[8]PCPI_Pre!E430</f>
        <v>0</v>
      </c>
      <c r="G460" s="8"/>
      <c r="H460" s="8"/>
      <c r="I460" s="8"/>
      <c r="J460" s="8" t="str">
        <f>[8]PCPI_Post!A430</f>
        <v>W_Slack</v>
      </c>
      <c r="K460" s="8" t="str">
        <f>FIXED([8]PCPI_Post!B430,3)</f>
        <v>-0.434</v>
      </c>
      <c r="L460" s="8" t="str">
        <f>FIXED([8]PCPI_Post!C430,3)</f>
        <v>0.077</v>
      </c>
      <c r="M460" s="8" t="str">
        <f t="shared" si="42"/>
        <v>***</v>
      </c>
      <c r="N460" s="8">
        <f>[8]PCPI_Post!E430</f>
        <v>0</v>
      </c>
      <c r="O460" s="8"/>
    </row>
    <row r="461" spans="2:15">
      <c r="B461" s="8" t="str">
        <f>[8]PCPI_Pre!A431</f>
        <v>WOil_relPCPI</v>
      </c>
      <c r="C461" s="8" t="str">
        <f>FIXED([8]PCPI_Pre!B431,3)</f>
        <v>0.030</v>
      </c>
      <c r="D461" s="8" t="str">
        <f>FIXED([8]PCPI_Pre!C431,3)</f>
        <v>0.004</v>
      </c>
      <c r="E461" s="8" t="str">
        <f t="shared" si="43"/>
        <v>***</v>
      </c>
      <c r="F461" s="8">
        <f>[8]PCPI_Pre!E431</f>
        <v>0</v>
      </c>
      <c r="G461" s="8"/>
      <c r="H461" s="8"/>
      <c r="I461" s="8"/>
      <c r="J461" s="8" t="str">
        <f>[8]PCPI_Post!A431</f>
        <v>WOil_relPCPI</v>
      </c>
      <c r="K461" s="8" t="str">
        <f>FIXED([8]PCPI_Post!B431,3)</f>
        <v>0.027</v>
      </c>
      <c r="L461" s="8" t="str">
        <f>FIXED([8]PCPI_Post!C431,3)</f>
        <v>0.003</v>
      </c>
      <c r="M461" s="8" t="str">
        <f t="shared" si="42"/>
        <v>***</v>
      </c>
      <c r="N461" s="8">
        <f>[8]PCPI_Post!E431</f>
        <v>0</v>
      </c>
      <c r="O461" s="8"/>
    </row>
    <row r="462" spans="2:15">
      <c r="B462" s="8" t="str">
        <f>[8]PCPI_Pre!A432</f>
        <v>WComXEn_relPCPI~g</v>
      </c>
      <c r="C462" s="8" t="str">
        <f>FIXED([8]PCPI_Pre!B432,3)</f>
        <v>0.004</v>
      </c>
      <c r="D462" s="8" t="str">
        <f>FIXED([8]PCPI_Pre!C432,3)</f>
        <v>0.014</v>
      </c>
      <c r="E462" s="8" t="str">
        <f t="shared" si="43"/>
        <v/>
      </c>
      <c r="F462" s="8">
        <f>[8]PCPI_Pre!E432</f>
        <v>0.79100000000000004</v>
      </c>
      <c r="G462" s="8"/>
      <c r="H462" s="8"/>
      <c r="I462" s="8"/>
      <c r="J462" s="8" t="str">
        <f>[8]PCPI_Post!A432</f>
        <v>WComXEn_relPCPI~g</v>
      </c>
      <c r="K462" s="8" t="str">
        <f>FIXED([8]PCPI_Post!B432,3)</f>
        <v>0.036</v>
      </c>
      <c r="L462" s="8" t="str">
        <f>FIXED([8]PCPI_Post!C432,3)</f>
        <v>0.009</v>
      </c>
      <c r="M462" s="8" t="str">
        <f t="shared" si="42"/>
        <v>***</v>
      </c>
      <c r="N462" s="8">
        <f>[8]PCPI_Post!E432</f>
        <v>0</v>
      </c>
      <c r="O462" s="8"/>
    </row>
    <row r="463" spans="2:15">
      <c r="B463" s="8" t="str">
        <f>[8]PCPI_Pre!A433</f>
        <v>GVC_PC_lag</v>
      </c>
      <c r="C463" s="8" t="str">
        <f>FIXED([8]PCPI_Pre!B433,3)</f>
        <v>-0.258</v>
      </c>
      <c r="D463" s="8" t="str">
        <f>FIXED([8]PCPI_Pre!C433,3)</f>
        <v>0.071</v>
      </c>
      <c r="E463" s="8" t="str">
        <f t="shared" si="43"/>
        <v>***</v>
      </c>
      <c r="F463" s="8">
        <f>[8]PCPI_Pre!E433</f>
        <v>1E-3</v>
      </c>
      <c r="G463" s="8"/>
      <c r="H463" s="8"/>
      <c r="I463" s="8"/>
      <c r="J463" s="8" t="str">
        <f>[8]PCPI_Post!A433</f>
        <v>GVC_PC_lag</v>
      </c>
      <c r="K463" s="8" t="str">
        <f>FIXED([8]PCPI_Post!B433,3)</f>
        <v>-0.375</v>
      </c>
      <c r="L463" s="8" t="str">
        <f>FIXED([8]PCPI_Post!C433,3)</f>
        <v>0.075</v>
      </c>
      <c r="M463" s="8" t="str">
        <f t="shared" si="42"/>
        <v>***</v>
      </c>
      <c r="N463" s="8">
        <f>[8]PCPI_Post!E433</f>
        <v>0</v>
      </c>
      <c r="O463" s="8"/>
    </row>
    <row r="464" spans="2:15">
      <c r="B464" s="8" t="str">
        <f>[8]PCPI_Pre!A434</f>
        <v>_cons</v>
      </c>
      <c r="C464" s="8" t="str">
        <f>FIXED([8]PCPI_Pre!B434,3)</f>
        <v>-0.944</v>
      </c>
      <c r="D464" s="8" t="str">
        <f>FIXED([8]PCPI_Pre!C434,3)</f>
        <v>0.324</v>
      </c>
      <c r="E464" s="8" t="str">
        <f t="shared" si="43"/>
        <v>***</v>
      </c>
      <c r="F464" s="8">
        <f>[8]PCPI_Pre!E434</f>
        <v>7.0000000000000001E-3</v>
      </c>
      <c r="G464" s="8"/>
      <c r="H464" s="8"/>
      <c r="I464" s="8"/>
      <c r="J464" s="8" t="str">
        <f>[8]PCPI_Post!A434</f>
        <v>_cons</v>
      </c>
      <c r="K464" s="8" t="str">
        <f>FIXED([8]PCPI_Post!B434,3)</f>
        <v>1.080</v>
      </c>
      <c r="L464" s="8" t="str">
        <f>FIXED([8]PCPI_Post!C434,3)</f>
        <v>0.545</v>
      </c>
      <c r="M464" s="8" t="str">
        <f t="shared" si="42"/>
        <v>*</v>
      </c>
      <c r="N464" s="8">
        <f>[8]PCPI_Post!E434</f>
        <v>5.7000000000000002E-2</v>
      </c>
      <c r="O464" s="8"/>
    </row>
    <row r="465" spans="2:15">
      <c r="B465" s="8">
        <f>[8]PCPI_Pre!A435</f>
        <v>0</v>
      </c>
      <c r="C465" s="8" t="str">
        <f>FIXED([8]PCPI_Pre!B435,3)</f>
        <v>0.000</v>
      </c>
      <c r="D465" s="8" t="str">
        <f>FIXED([8]PCPI_Pre!C435,3)</f>
        <v>0.000</v>
      </c>
      <c r="E465" s="8" t="str">
        <f t="shared" si="43"/>
        <v>***</v>
      </c>
      <c r="F465" s="8">
        <f>[8]PCPI_Pre!E435</f>
        <v>0</v>
      </c>
      <c r="G465" s="8"/>
      <c r="H465" s="8"/>
      <c r="I465" s="8"/>
      <c r="J465" s="8">
        <f>[8]PCPI_Post!A435</f>
        <v>0</v>
      </c>
      <c r="K465" s="8" t="str">
        <f>FIXED([8]PCPI_Post!B435,3)</f>
        <v>0.000</v>
      </c>
      <c r="L465" s="8" t="str">
        <f>FIXED([8]PCPI_Post!C435,3)</f>
        <v>0.000</v>
      </c>
      <c r="M465" s="8" t="str">
        <f t="shared" si="42"/>
        <v>***</v>
      </c>
      <c r="N465" s="8">
        <f>[8]PCPI_Post!E435</f>
        <v>0</v>
      </c>
      <c r="O465" s="8"/>
    </row>
    <row r="466" spans="2:15">
      <c r="B466" s="8">
        <f>[8]PCPI_Pre!A436</f>
        <v>0</v>
      </c>
      <c r="C466" s="8" t="str">
        <f>FIXED([8]PCPI_Pre!B436,3)</f>
        <v>0.000</v>
      </c>
      <c r="D466" s="8" t="str">
        <f>FIXED([8]PCPI_Pre!C436,3)</f>
        <v>0.000</v>
      </c>
      <c r="E466" s="8" t="str">
        <f t="shared" si="43"/>
        <v>***</v>
      </c>
      <c r="F466" s="8">
        <f>[8]PCPI_Pre!E436</f>
        <v>0</v>
      </c>
      <c r="G466" s="8"/>
      <c r="H466" s="8"/>
      <c r="I466" s="8"/>
      <c r="J466" s="8">
        <f>[8]PCPI_Post!A436</f>
        <v>0</v>
      </c>
      <c r="K466" s="8" t="str">
        <f>FIXED([8]PCPI_Post!B436,3)</f>
        <v>0.000</v>
      </c>
      <c r="L466" s="8" t="str">
        <f>FIXED([8]PCPI_Post!C436,3)</f>
        <v>0.000</v>
      </c>
      <c r="M466" s="8" t="str">
        <f t="shared" si="42"/>
        <v>***</v>
      </c>
      <c r="N466" s="8">
        <f>[8]PCPI_Post!E436</f>
        <v>0</v>
      </c>
      <c r="O466" s="8"/>
    </row>
    <row r="467" spans="2:15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2:15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2:15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2:15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2:15">
      <c r="B471" s="7" t="str">
        <f>[8]PCPI_Pre!A441</f>
        <v>ONLY W SLACK FOR GLOBAL VARS  - CPI - PRE-CRISIS</v>
      </c>
      <c r="C471" s="8"/>
      <c r="D471" s="8"/>
      <c r="E471" s="8"/>
      <c r="F471" s="8"/>
      <c r="G471" s="8"/>
      <c r="H471" s="8"/>
      <c r="I471" s="8"/>
      <c r="J471" s="7" t="str">
        <f>[8]PCPI_Post!A441</f>
        <v>ONLY W SLACK FOR GLOBAL VARS  - CPI - POST-CRISIS</v>
      </c>
      <c r="K471" s="8"/>
      <c r="L471" s="8"/>
      <c r="M471" s="8"/>
      <c r="N471" s="8"/>
      <c r="O471" s="8"/>
    </row>
    <row r="472" spans="2:15">
      <c r="B472" s="8" t="str">
        <f>[8]PCPI_Pre!A442</f>
        <v>R2_w</v>
      </c>
      <c r="C472" s="8">
        <f>[8]PCPI_Pre!B442</f>
        <v>0</v>
      </c>
      <c r="D472" s="8">
        <f>[8]PCPI_Pre!C442</f>
        <v>0</v>
      </c>
      <c r="E472" s="8">
        <f>[8]PCPI_Pre!D442</f>
        <v>0</v>
      </c>
      <c r="F472" s="8"/>
      <c r="G472" s="8"/>
      <c r="H472" s="8"/>
      <c r="I472" s="8"/>
      <c r="J472" s="8" t="str">
        <f>[8]PCPI_Post!A442</f>
        <v>R2_w</v>
      </c>
      <c r="K472" s="8">
        <f>[8]PCPI_Post!B442</f>
        <v>0</v>
      </c>
      <c r="L472" s="8">
        <f>[8]PCPI_Post!C442</f>
        <v>0</v>
      </c>
      <c r="M472" s="8">
        <f>[8]PCPI_Post!D442</f>
        <v>0</v>
      </c>
      <c r="N472" s="8"/>
      <c r="O472" s="8"/>
    </row>
    <row r="473" spans="2:15">
      <c r="B473" s="8" t="str">
        <f>FIXED([8]PCPI_Pre!A443,3)</f>
        <v>0.365</v>
      </c>
      <c r="C473" s="8">
        <f>[8]PCPI_Pre!B443</f>
        <v>1404</v>
      </c>
      <c r="D473" s="8" t="str">
        <f>FIXED([8]PCPI_Pre!C443,1)</f>
        <v>6.6</v>
      </c>
      <c r="E473" s="8">
        <f>([8]PCPI_Pre!D443)</f>
        <v>1.52681281931779E-2</v>
      </c>
      <c r="F473" s="8" t="str">
        <f>IF(E473&lt;0.01,"***",IF(E473&lt;0.05,"**", IF(E473&lt;0.1,"*","")))</f>
        <v>**</v>
      </c>
      <c r="G473" s="8"/>
      <c r="H473" s="8"/>
      <c r="I473" s="8"/>
      <c r="J473" s="8" t="str">
        <f>FIXED([8]PCPI_Post!A443,3)</f>
        <v>0.260</v>
      </c>
      <c r="K473" s="8">
        <f>[8]PCPI_Post!B443</f>
        <v>1231</v>
      </c>
      <c r="L473" s="8" t="str">
        <f>FIXED([8]PCPI_Post!C443,1)</f>
        <v>10.1</v>
      </c>
      <c r="M473" s="8">
        <f>([8]PCPI_Post!D443)</f>
        <v>3.4423443224482608E-3</v>
      </c>
      <c r="N473" s="8" t="str">
        <f>IF(M473&lt;0.01,"***",IF(M473&lt;0.05,"**", IF(M473&lt;0.1,"*","")))</f>
        <v>***</v>
      </c>
      <c r="O473" s="8"/>
    </row>
    <row r="474" spans="2:15">
      <c r="B474" s="8"/>
      <c r="C474" s="8"/>
      <c r="D474" s="8" t="str">
        <f>[8]PCPI_Pre!C444</f>
        <v>Robust</v>
      </c>
      <c r="E474" s="8"/>
      <c r="F474" s="8"/>
      <c r="G474" s="8"/>
      <c r="H474" s="8"/>
      <c r="I474" s="8"/>
      <c r="J474" s="8"/>
      <c r="K474" s="8"/>
      <c r="L474" s="8" t="str">
        <f>[8]PCPI_Post!C444</f>
        <v>Robust</v>
      </c>
      <c r="M474" s="8"/>
      <c r="N474" s="8"/>
      <c r="O474" s="8"/>
    </row>
    <row r="475" spans="2:15">
      <c r="B475" s="8" t="str">
        <f>[8]PCPI_Pre!A445</f>
        <v>PCPI_qA</v>
      </c>
      <c r="C475" s="8" t="str">
        <f>[8]PCPI_Pre!B445</f>
        <v>Coef.</v>
      </c>
      <c r="D475" s="8" t="str">
        <f>[8]PCPI_Pre!C445</f>
        <v>Std. Err.</v>
      </c>
      <c r="E475" s="8" t="str">
        <f>[8]PCPI_Pre!D445</f>
        <v>t</v>
      </c>
      <c r="F475" s="8" t="str">
        <f>[8]PCPI_Pre!E445</f>
        <v>P&gt;|t|</v>
      </c>
      <c r="G475" s="8"/>
      <c r="H475" s="8"/>
      <c r="I475" s="8"/>
      <c r="J475" s="8" t="str">
        <f>[8]PCPI_Post!A445</f>
        <v>PCPI_qA</v>
      </c>
      <c r="K475" s="8" t="str">
        <f>[8]PCPI_Post!B445</f>
        <v>Coef.</v>
      </c>
      <c r="L475" s="8" t="str">
        <f>[8]PCPI_Post!C445</f>
        <v>Std. Err.</v>
      </c>
      <c r="M475" s="8" t="str">
        <f>[8]PCPI_Post!D445</f>
        <v>t</v>
      </c>
      <c r="N475" s="8" t="str">
        <f>[8]PCPI_Post!E445</f>
        <v>P&gt;|t|</v>
      </c>
      <c r="O475" s="8"/>
    </row>
    <row r="476" spans="2:15">
      <c r="B476" s="8" t="str">
        <f>[8]PCPI_Pre!A446</f>
        <v>InfExp</v>
      </c>
      <c r="C476" s="8" t="str">
        <f>FIXED([8]PCPI_Pre!B446,3)</f>
        <v>0.761</v>
      </c>
      <c r="D476" s="8" t="str">
        <f>FIXED([8]PCPI_Pre!C446,3)</f>
        <v>0.173</v>
      </c>
      <c r="E476" s="8" t="str">
        <f>IF(F476&lt;0.01,"***",IF(F476&lt;0.05,"**", IF(F476&lt;0.1,"*","")))</f>
        <v>***</v>
      </c>
      <c r="F476" s="8">
        <f>[8]PCPI_Pre!E446</f>
        <v>0</v>
      </c>
      <c r="G476" s="8"/>
      <c r="H476" s="8"/>
      <c r="I476" s="8"/>
      <c r="J476" s="8" t="str">
        <f>[8]PCPI_Post!A446</f>
        <v>InfExp</v>
      </c>
      <c r="K476" s="8" t="str">
        <f>FIXED([8]PCPI_Post!B446,3)</f>
        <v>0.645</v>
      </c>
      <c r="L476" s="8" t="str">
        <f>FIXED([8]PCPI_Post!C446,3)</f>
        <v>0.435</v>
      </c>
      <c r="M476" s="8" t="str">
        <f t="shared" ref="M476:M486" si="44">IF(N476&lt;0.01,"***",IF(N476&lt;0.05,"**", IF(N476&lt;0.1,"*","")))</f>
        <v/>
      </c>
      <c r="N476" s="8">
        <f>[8]PCPI_Post!E446</f>
        <v>0.14899999999999999</v>
      </c>
      <c r="O476" s="8"/>
    </row>
    <row r="477" spans="2:15">
      <c r="B477" s="8" t="str">
        <f>[8]PCPI_Pre!A447</f>
        <v>PCPI_4lag</v>
      </c>
      <c r="C477" s="8" t="str">
        <f>FIXED([8]PCPI_Pre!B447,3)</f>
        <v>0.560</v>
      </c>
      <c r="D477" s="8" t="str">
        <f>FIXED([8]PCPI_Pre!C447,3)</f>
        <v>0.069</v>
      </c>
      <c r="E477" s="8" t="str">
        <f t="shared" ref="E477:E486" si="45">IF(F477&lt;0.01,"***",IF(F477&lt;0.05,"**", IF(F477&lt;0.1,"*","")))</f>
        <v>***</v>
      </c>
      <c r="F477" s="8">
        <f>[8]PCPI_Pre!E447</f>
        <v>0</v>
      </c>
      <c r="G477" s="8"/>
      <c r="H477" s="8"/>
      <c r="I477" s="8"/>
      <c r="J477" s="8" t="str">
        <f>[8]PCPI_Post!A447</f>
        <v>PCPI_4lag</v>
      </c>
      <c r="K477" s="8" t="str">
        <f>FIXED([8]PCPI_Post!B447,3)</f>
        <v>0.496</v>
      </c>
      <c r="L477" s="8" t="str">
        <f>FIXED([8]PCPI_Post!C447,3)</f>
        <v>0.055</v>
      </c>
      <c r="M477" s="8" t="str">
        <f t="shared" si="44"/>
        <v>***</v>
      </c>
      <c r="N477" s="8">
        <f>[8]PCPI_Post!E447</f>
        <v>0</v>
      </c>
      <c r="O477" s="8"/>
    </row>
    <row r="478" spans="2:15">
      <c r="B478" s="8" t="str">
        <f>[8]PCPI_Pre!A448</f>
        <v>slack_1</v>
      </c>
      <c r="C478" s="8" t="str">
        <f>FIXED([8]PCPI_Pre!B448,3)</f>
        <v>-0.163</v>
      </c>
      <c r="D478" s="8" t="str">
        <f>FIXED([8]PCPI_Pre!C448,3)</f>
        <v>0.056</v>
      </c>
      <c r="E478" s="8" t="str">
        <f t="shared" si="45"/>
        <v>***</v>
      </c>
      <c r="F478" s="8">
        <f>[8]PCPI_Pre!E448</f>
        <v>7.0000000000000001E-3</v>
      </c>
      <c r="G478" s="8"/>
      <c r="H478" s="8"/>
      <c r="I478" s="8"/>
      <c r="J478" s="8" t="str">
        <f>[8]PCPI_Post!A448</f>
        <v>slack_1</v>
      </c>
      <c r="K478" s="8" t="str">
        <f>FIXED([8]PCPI_Post!B448,3)</f>
        <v>-0.103</v>
      </c>
      <c r="L478" s="8" t="str">
        <f>FIXED([8]PCPI_Post!C448,3)</f>
        <v>0.040</v>
      </c>
      <c r="M478" s="8" t="str">
        <f t="shared" si="44"/>
        <v>**</v>
      </c>
      <c r="N478" s="8">
        <f>[8]PCPI_Post!E448</f>
        <v>1.4E-2</v>
      </c>
      <c r="O478" s="8"/>
    </row>
    <row r="479" spans="2:15">
      <c r="B479" s="8" t="str">
        <f>[8]PCPI_Pre!A449</f>
        <v>W_Slack</v>
      </c>
      <c r="C479" s="8" t="str">
        <f>FIXED([8]PCPI_Pre!B449,3)</f>
        <v>-0.178</v>
      </c>
      <c r="D479" s="8" t="str">
        <f>FIXED([8]PCPI_Pre!C449,3)</f>
        <v>0.069</v>
      </c>
      <c r="E479" s="8" t="str">
        <f t="shared" si="45"/>
        <v>**</v>
      </c>
      <c r="F479" s="8">
        <f>[8]PCPI_Pre!E449</f>
        <v>1.4999999999999999E-2</v>
      </c>
      <c r="G479" s="8"/>
      <c r="H479" s="8"/>
      <c r="I479" s="8"/>
      <c r="J479" s="8" t="str">
        <f>[8]PCPI_Post!A449</f>
        <v>W_Slack</v>
      </c>
      <c r="K479" s="8" t="str">
        <f>FIXED([8]PCPI_Post!B449,3)</f>
        <v>-0.205</v>
      </c>
      <c r="L479" s="8" t="str">
        <f>FIXED([8]PCPI_Post!C449,3)</f>
        <v>0.065</v>
      </c>
      <c r="M479" s="8" t="str">
        <f t="shared" si="44"/>
        <v>***</v>
      </c>
      <c r="N479" s="8">
        <f>[8]PCPI_Post!E449</f>
        <v>3.0000000000000001E-3</v>
      </c>
      <c r="O479" s="8"/>
    </row>
    <row r="480" spans="2:15">
      <c r="B480" s="8" t="str">
        <f>[8]PCPI_Pre!A450</f>
        <v>_cons</v>
      </c>
      <c r="C480" s="8" t="str">
        <f>FIXED([8]PCPI_Pre!B450,3)</f>
        <v>-0.537</v>
      </c>
      <c r="D480" s="8" t="str">
        <f>FIXED([8]PCPI_Pre!C450,3)</f>
        <v>0.355</v>
      </c>
      <c r="E480" s="8" t="str">
        <f t="shared" si="45"/>
        <v/>
      </c>
      <c r="F480" s="8">
        <f>[8]PCPI_Pre!E450</f>
        <v>0.14000000000000001</v>
      </c>
      <c r="G480" s="8"/>
      <c r="H480" s="8"/>
      <c r="I480" s="8"/>
      <c r="J480" s="8" t="str">
        <f>[8]PCPI_Post!A450</f>
        <v>_cons</v>
      </c>
      <c r="K480" s="8" t="str">
        <f>FIXED([8]PCPI_Post!B450,3)</f>
        <v>-0.118</v>
      </c>
      <c r="L480" s="8" t="str">
        <f>FIXED([8]PCPI_Post!C450,3)</f>
        <v>0.887</v>
      </c>
      <c r="M480" s="8" t="str">
        <f t="shared" si="44"/>
        <v/>
      </c>
      <c r="N480" s="8">
        <f>[8]PCPI_Post!E450</f>
        <v>0.89500000000000002</v>
      </c>
      <c r="O480" s="8"/>
    </row>
    <row r="481" spans="2:15">
      <c r="B481" s="8">
        <f>[8]PCPI_Pre!A451</f>
        <v>0</v>
      </c>
      <c r="C481" s="8" t="str">
        <f>FIXED([8]PCPI_Pre!B451,3)</f>
        <v>0.000</v>
      </c>
      <c r="D481" s="8" t="str">
        <f>FIXED([8]PCPI_Pre!C451,3)</f>
        <v>0.000</v>
      </c>
      <c r="E481" s="8" t="str">
        <f t="shared" si="45"/>
        <v>***</v>
      </c>
      <c r="F481" s="8">
        <f>[8]PCPI_Pre!E451</f>
        <v>0</v>
      </c>
      <c r="G481" s="8"/>
      <c r="H481" s="8"/>
      <c r="I481" s="8"/>
      <c r="J481" s="8">
        <f>[8]PCPI_Post!A451</f>
        <v>0</v>
      </c>
      <c r="K481" s="8" t="str">
        <f>FIXED([8]PCPI_Post!B451,3)</f>
        <v>0.000</v>
      </c>
      <c r="L481" s="8" t="str">
        <f>FIXED([8]PCPI_Post!C451,3)</f>
        <v>0.000</v>
      </c>
      <c r="M481" s="8" t="str">
        <f t="shared" si="44"/>
        <v>***</v>
      </c>
      <c r="N481" s="8">
        <f>[8]PCPI_Post!E451</f>
        <v>0</v>
      </c>
      <c r="O481" s="8"/>
    </row>
    <row r="482" spans="2:15">
      <c r="B482" s="8">
        <f>[8]PCPI_Pre!A452</f>
        <v>0</v>
      </c>
      <c r="C482" s="8" t="str">
        <f>FIXED([8]PCPI_Pre!B452,3)</f>
        <v>0.000</v>
      </c>
      <c r="D482" s="8" t="str">
        <f>FIXED([8]PCPI_Pre!C452,3)</f>
        <v>0.000</v>
      </c>
      <c r="E482" s="8" t="str">
        <f t="shared" si="45"/>
        <v>***</v>
      </c>
      <c r="F482" s="8">
        <f>[8]PCPI_Pre!E452</f>
        <v>0</v>
      </c>
      <c r="G482" s="8"/>
      <c r="H482" s="8"/>
      <c r="I482" s="8"/>
      <c r="J482" s="8">
        <f>[8]PCPI_Post!A452</f>
        <v>0</v>
      </c>
      <c r="K482" s="8" t="str">
        <f>FIXED([8]PCPI_Post!B452,3)</f>
        <v>0.000</v>
      </c>
      <c r="L482" s="8" t="str">
        <f>FIXED([8]PCPI_Post!C452,3)</f>
        <v>0.000</v>
      </c>
      <c r="M482" s="8" t="str">
        <f t="shared" si="44"/>
        <v>***</v>
      </c>
      <c r="N482" s="8">
        <f>[8]PCPI_Post!E452</f>
        <v>0</v>
      </c>
      <c r="O482" s="8"/>
    </row>
    <row r="483" spans="2:15">
      <c r="B483" s="8">
        <f>[8]PCPI_Pre!A453</f>
        <v>0</v>
      </c>
      <c r="C483" s="8" t="str">
        <f>FIXED([8]PCPI_Pre!B453,3)</f>
        <v>0.000</v>
      </c>
      <c r="D483" s="8" t="str">
        <f>FIXED([8]PCPI_Pre!C453,3)</f>
        <v>0.000</v>
      </c>
      <c r="E483" s="8" t="str">
        <f t="shared" si="45"/>
        <v>***</v>
      </c>
      <c r="F483" s="8">
        <f>[8]PCPI_Pre!E453</f>
        <v>0</v>
      </c>
      <c r="G483" s="8"/>
      <c r="H483" s="8"/>
      <c r="I483" s="8"/>
      <c r="J483" s="8">
        <f>[8]PCPI_Post!A453</f>
        <v>0</v>
      </c>
      <c r="K483" s="8" t="str">
        <f>FIXED([8]PCPI_Post!B453,3)</f>
        <v>0.000</v>
      </c>
      <c r="L483" s="8" t="str">
        <f>FIXED([8]PCPI_Post!C453,3)</f>
        <v>0.000</v>
      </c>
      <c r="M483" s="8" t="str">
        <f t="shared" si="44"/>
        <v>***</v>
      </c>
      <c r="N483" s="8">
        <f>[8]PCPI_Post!E453</f>
        <v>0</v>
      </c>
      <c r="O483" s="8"/>
    </row>
    <row r="484" spans="2:15">
      <c r="B484" s="8">
        <f>[8]PCPI_Pre!A454</f>
        <v>0</v>
      </c>
      <c r="C484" s="8" t="str">
        <f>FIXED([8]PCPI_Pre!B454,3)</f>
        <v>0.000</v>
      </c>
      <c r="D484" s="8" t="str">
        <f>FIXED([8]PCPI_Pre!C454,3)</f>
        <v>0.000</v>
      </c>
      <c r="E484" s="8" t="str">
        <f t="shared" si="45"/>
        <v>***</v>
      </c>
      <c r="F484" s="8">
        <f>[8]PCPI_Pre!E454</f>
        <v>0</v>
      </c>
      <c r="G484" s="8"/>
      <c r="H484" s="8"/>
      <c r="I484" s="8"/>
      <c r="J484" s="8">
        <f>[8]PCPI_Post!A454</f>
        <v>0</v>
      </c>
      <c r="K484" s="8" t="str">
        <f>FIXED([8]PCPI_Post!B454,3)</f>
        <v>0.000</v>
      </c>
      <c r="L484" s="8" t="str">
        <f>FIXED([8]PCPI_Post!C454,3)</f>
        <v>0.000</v>
      </c>
      <c r="M484" s="8" t="str">
        <f t="shared" si="44"/>
        <v>***</v>
      </c>
      <c r="N484" s="8">
        <f>[8]PCPI_Post!E454</f>
        <v>0</v>
      </c>
      <c r="O484" s="8"/>
    </row>
    <row r="485" spans="2:15">
      <c r="B485" s="8">
        <f>[8]PCPI_Pre!A455</f>
        <v>0</v>
      </c>
      <c r="C485" s="8" t="str">
        <f>FIXED([8]PCPI_Pre!B455,3)</f>
        <v>0.000</v>
      </c>
      <c r="D485" s="8" t="str">
        <f>FIXED([8]PCPI_Pre!C455,3)</f>
        <v>0.000</v>
      </c>
      <c r="E485" s="8" t="str">
        <f t="shared" si="45"/>
        <v>***</v>
      </c>
      <c r="F485" s="8">
        <f>[8]PCPI_Pre!E455</f>
        <v>0</v>
      </c>
      <c r="G485" s="8"/>
      <c r="H485" s="8"/>
      <c r="I485" s="8"/>
      <c r="J485" s="8">
        <f>[8]PCPI_Post!A455</f>
        <v>0</v>
      </c>
      <c r="K485" s="8" t="str">
        <f>FIXED([8]PCPI_Post!B455,3)</f>
        <v>0.000</v>
      </c>
      <c r="L485" s="8" t="str">
        <f>FIXED([8]PCPI_Post!C455,3)</f>
        <v>0.000</v>
      </c>
      <c r="M485" s="8" t="str">
        <f t="shared" si="44"/>
        <v>***</v>
      </c>
      <c r="N485" s="8">
        <f>[8]PCPI_Post!E455</f>
        <v>0</v>
      </c>
      <c r="O485" s="8"/>
    </row>
    <row r="486" spans="2:15">
      <c r="B486" s="8">
        <f>[8]PCPI_Pre!A456</f>
        <v>0</v>
      </c>
      <c r="C486" s="8" t="str">
        <f>FIXED([8]PCPI_Pre!B456,3)</f>
        <v>0.000</v>
      </c>
      <c r="D486" s="8" t="str">
        <f>FIXED([8]PCPI_Pre!C456,3)</f>
        <v>0.000</v>
      </c>
      <c r="E486" s="8" t="str">
        <f t="shared" si="45"/>
        <v>***</v>
      </c>
      <c r="F486" s="8">
        <f>[8]PCPI_Pre!E456</f>
        <v>0</v>
      </c>
      <c r="G486" s="8"/>
      <c r="H486" s="8"/>
      <c r="I486" s="8"/>
      <c r="J486" s="8">
        <f>[8]PCPI_Post!A456</f>
        <v>0</v>
      </c>
      <c r="K486" s="8" t="str">
        <f>FIXED([8]PCPI_Post!B456,3)</f>
        <v>0.000</v>
      </c>
      <c r="L486" s="8" t="str">
        <f>FIXED([8]PCPI_Post!C456,3)</f>
        <v>0.000</v>
      </c>
      <c r="M486" s="8" t="str">
        <f t="shared" si="44"/>
        <v>***</v>
      </c>
      <c r="N486" s="8">
        <f>[8]PCPI_Post!E456</f>
        <v>0</v>
      </c>
      <c r="O486" s="8"/>
    </row>
  </sheetData>
  <mergeCells count="8">
    <mergeCell ref="B3:H3"/>
    <mergeCell ref="J3:P3"/>
    <mergeCell ref="G4:H4"/>
    <mergeCell ref="E4:F4"/>
    <mergeCell ref="B4:D4"/>
    <mergeCell ref="J4:L4"/>
    <mergeCell ref="M4:N4"/>
    <mergeCell ref="O4:P4"/>
  </mergeCells>
  <pageMargins left="0.7" right="0.7" top="0.75" bottom="0.75" header="0.3" footer="0.3"/>
  <pageSetup orientation="portrait" horizontalDpi="4294967295" verticalDpi="4294967295"/>
  <ignoredErrors>
    <ignoredError sqref="B6:H6 J6:P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0"/>
  <sheetViews>
    <sheetView workbookViewId="0">
      <selection activeCell="A3" sqref="A3"/>
    </sheetView>
  </sheetViews>
  <sheetFormatPr baseColWidth="10" defaultColWidth="8.83203125" defaultRowHeight="14" x14ac:dyDescent="0"/>
  <cols>
    <col min="3" max="3" width="2.5" customWidth="1"/>
    <col min="4" max="4" width="8.5" customWidth="1"/>
    <col min="6" max="6" width="2" customWidth="1"/>
    <col min="9" max="9" width="3.1640625" customWidth="1"/>
    <col min="12" max="12" width="2" customWidth="1"/>
  </cols>
  <sheetData>
    <row r="1" spans="1:14">
      <c r="A1" s="75" t="s">
        <v>202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3" spans="1:14" ht="15" thickBot="1">
      <c r="E3" s="1" t="s">
        <v>203</v>
      </c>
      <c r="F3" s="1"/>
    </row>
    <row r="4" spans="1:14" ht="33" customHeight="1" thickTop="1" thickBot="1">
      <c r="B4" s="34"/>
      <c r="C4" s="34"/>
      <c r="D4" s="178" t="s">
        <v>204</v>
      </c>
      <c r="E4" s="178"/>
      <c r="F4" s="100"/>
      <c r="G4" s="178" t="s">
        <v>205</v>
      </c>
      <c r="H4" s="178"/>
      <c r="I4" s="101"/>
      <c r="J4" s="172" t="s">
        <v>206</v>
      </c>
      <c r="K4" s="172"/>
      <c r="L4" s="101"/>
      <c r="M4" s="178" t="s">
        <v>207</v>
      </c>
      <c r="N4" s="178"/>
    </row>
    <row r="5" spans="1:14">
      <c r="B5" s="32"/>
      <c r="C5" s="32"/>
      <c r="D5" s="102" t="s">
        <v>6</v>
      </c>
      <c r="E5" s="102" t="s">
        <v>7</v>
      </c>
      <c r="F5" s="103"/>
      <c r="G5" s="102" t="s">
        <v>6</v>
      </c>
      <c r="H5" s="102" t="s">
        <v>7</v>
      </c>
      <c r="I5" s="103"/>
      <c r="J5" s="102" t="s">
        <v>6</v>
      </c>
      <c r="K5" s="102" t="s">
        <v>7</v>
      </c>
      <c r="L5" s="103"/>
      <c r="M5" s="102" t="s">
        <v>6</v>
      </c>
      <c r="N5" s="102" t="s">
        <v>7</v>
      </c>
    </row>
    <row r="6" spans="1:14" ht="15" thickBot="1">
      <c r="B6" s="32"/>
      <c r="C6" s="32"/>
      <c r="D6" s="35" t="s">
        <v>45</v>
      </c>
      <c r="E6" s="35" t="s">
        <v>46</v>
      </c>
      <c r="F6" s="104"/>
      <c r="G6" s="35" t="s">
        <v>47</v>
      </c>
      <c r="H6" s="35" t="s">
        <v>48</v>
      </c>
      <c r="I6" s="104"/>
      <c r="J6" s="35" t="s">
        <v>49</v>
      </c>
      <c r="K6" s="35" t="s">
        <v>50</v>
      </c>
      <c r="L6" s="104"/>
      <c r="M6" s="35" t="s">
        <v>51</v>
      </c>
      <c r="N6" s="35" t="s">
        <v>52</v>
      </c>
    </row>
    <row r="7" spans="1:14">
      <c r="B7" s="46" t="s">
        <v>109</v>
      </c>
      <c r="C7" s="44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14">
      <c r="B8" s="46" t="s">
        <v>208</v>
      </c>
      <c r="C8" s="44"/>
      <c r="D8" s="48">
        <f>ApTable2!O79</f>
        <v>0.9537177</v>
      </c>
      <c r="E8" s="48">
        <f>ApTable2!P79</f>
        <v>0.70784630000000004</v>
      </c>
      <c r="F8" s="48"/>
      <c r="G8" s="48">
        <f>ApTable2!Q79</f>
        <v>0.38157260000000004</v>
      </c>
      <c r="H8" s="48">
        <f>ApTable2!R79</f>
        <v>0.31083440000000001</v>
      </c>
      <c r="I8" s="48"/>
      <c r="J8" s="48">
        <f>ApTable2!S79</f>
        <v>1.5037699999999998</v>
      </c>
      <c r="K8" s="48">
        <f>ApTable2!T79</f>
        <v>0.7098392</v>
      </c>
      <c r="L8" s="48"/>
      <c r="M8" s="110">
        <f>ApTable2!U79</f>
        <v>0.30619245</v>
      </c>
      <c r="N8" s="110">
        <f>ApTable2!V79</f>
        <v>0.55393800000000004</v>
      </c>
    </row>
    <row r="9" spans="1:14">
      <c r="B9" s="46"/>
      <c r="C9" s="44"/>
      <c r="D9" s="48"/>
      <c r="E9" s="48"/>
      <c r="F9" s="48"/>
      <c r="G9" s="48"/>
      <c r="H9" s="48"/>
      <c r="I9" s="48"/>
      <c r="J9" s="48"/>
      <c r="K9" s="48"/>
      <c r="L9" s="48"/>
      <c r="M9" s="110"/>
      <c r="N9" s="110"/>
    </row>
    <row r="10" spans="1:14">
      <c r="B10" s="36" t="s">
        <v>209</v>
      </c>
      <c r="C10" s="32"/>
      <c r="D10" s="38"/>
      <c r="E10" s="38"/>
      <c r="F10" s="38"/>
      <c r="G10" s="38"/>
      <c r="H10" s="38"/>
      <c r="I10" s="38"/>
      <c r="J10" s="38"/>
      <c r="K10" s="38"/>
      <c r="L10" s="38"/>
      <c r="M10" s="105"/>
      <c r="N10" s="105"/>
    </row>
    <row r="11" spans="1:14">
      <c r="B11" s="106" t="s">
        <v>210</v>
      </c>
      <c r="C11" s="32"/>
      <c r="D11" s="37">
        <f>ApTable2!O81</f>
        <v>0.9142614</v>
      </c>
      <c r="E11" s="37">
        <f>ApTable2!P81</f>
        <v>0.76794899999999999</v>
      </c>
      <c r="F11" s="37"/>
      <c r="G11" s="37">
        <f>ApTable2!Q81</f>
        <v>0.26179140000000001</v>
      </c>
      <c r="H11" s="37">
        <f>ApTable2!R81</f>
        <v>0.30546459999999998</v>
      </c>
      <c r="I11" s="37"/>
      <c r="J11" s="37">
        <f>ApTable2!S81</f>
        <v>1.3292375000000001</v>
      </c>
      <c r="K11" s="37">
        <f>ApTable2!T81</f>
        <v>0.84050480000000005</v>
      </c>
      <c r="L11" s="37"/>
      <c r="M11" s="105">
        <f>ApTable2!U81</f>
        <v>0.18939655</v>
      </c>
      <c r="N11" s="105">
        <f>ApTable2!V81</f>
        <v>0.40096880000000001</v>
      </c>
    </row>
    <row r="12" spans="1:14">
      <c r="B12" s="106"/>
      <c r="C12" s="32"/>
      <c r="D12" s="37"/>
      <c r="E12" s="37"/>
      <c r="F12" s="37"/>
      <c r="G12" s="37"/>
      <c r="H12" s="37"/>
      <c r="I12" s="37"/>
      <c r="J12" s="37"/>
      <c r="K12" s="37"/>
      <c r="L12" s="37"/>
      <c r="M12" s="105"/>
      <c r="N12" s="105"/>
    </row>
    <row r="13" spans="1:14">
      <c r="B13" s="36" t="s">
        <v>211</v>
      </c>
      <c r="C13" s="32"/>
      <c r="D13" s="38"/>
      <c r="E13" s="38"/>
      <c r="F13" s="38"/>
      <c r="G13" s="38"/>
      <c r="H13" s="38"/>
      <c r="I13" s="38"/>
      <c r="J13" s="38"/>
      <c r="K13" s="38"/>
      <c r="L13" s="38"/>
      <c r="M13" s="105"/>
      <c r="N13" s="105"/>
    </row>
    <row r="14" spans="1:14" ht="15" thickBot="1">
      <c r="B14" s="107" t="s">
        <v>212</v>
      </c>
      <c r="C14" s="42"/>
      <c r="D14" s="108">
        <f>ApTable2!O83</f>
        <v>1.0392275</v>
      </c>
      <c r="E14" s="108">
        <f>ApTable2!P83</f>
        <v>0.64802760000000004</v>
      </c>
      <c r="F14" s="108"/>
      <c r="G14" s="108">
        <f>ApTable2!Q83</f>
        <v>0.16972330000000002</v>
      </c>
      <c r="H14" s="108">
        <f>ApTable2!R83</f>
        <v>9.68001E-2</v>
      </c>
      <c r="I14" s="108"/>
      <c r="J14" s="108">
        <f>ApTable2!S83</f>
        <v>1.5038909999999999</v>
      </c>
      <c r="K14" s="108">
        <f>ApTable2!T83</f>
        <v>0.64219190000000004</v>
      </c>
      <c r="L14" s="108"/>
      <c r="M14" s="109">
        <f>ApTable2!U83</f>
        <v>0.39902530000000003</v>
      </c>
      <c r="N14" s="109">
        <f>ApTable2!V83</f>
        <v>0.67525120000000005</v>
      </c>
    </row>
    <row r="15" spans="1:14" ht="15" thickTop="1">
      <c r="B15" s="99"/>
      <c r="C15" s="5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7" spans="2:14">
      <c r="D17" s="1" t="s">
        <v>213</v>
      </c>
    </row>
    <row r="18" spans="2:14" ht="15" thickBot="1">
      <c r="E18" t="s">
        <v>214</v>
      </c>
    </row>
    <row r="19" spans="2:14" ht="16" thickTop="1" thickBot="1">
      <c r="B19" s="4"/>
      <c r="C19" s="4"/>
      <c r="D19" s="177" t="s">
        <v>204</v>
      </c>
      <c r="E19" s="177"/>
      <c r="F19" s="97"/>
      <c r="G19" s="173" t="s">
        <v>205</v>
      </c>
      <c r="H19" s="173"/>
      <c r="I19" s="164"/>
      <c r="J19" s="173" t="s">
        <v>206</v>
      </c>
      <c r="K19" s="173"/>
      <c r="L19" s="164"/>
      <c r="M19" s="177" t="s">
        <v>207</v>
      </c>
      <c r="N19" s="177"/>
    </row>
    <row r="20" spans="2:14">
      <c r="B20" s="5"/>
      <c r="C20" s="5"/>
      <c r="D20" s="96" t="s">
        <v>6</v>
      </c>
      <c r="E20" s="96" t="s">
        <v>7</v>
      </c>
      <c r="F20" s="96"/>
      <c r="G20" s="96" t="s">
        <v>6</v>
      </c>
      <c r="H20" s="96" t="s">
        <v>7</v>
      </c>
      <c r="I20" s="96"/>
      <c r="J20" s="96" t="s">
        <v>6</v>
      </c>
      <c r="K20" s="96" t="s">
        <v>7</v>
      </c>
      <c r="L20" s="96"/>
      <c r="M20" s="96" t="s">
        <v>6</v>
      </c>
      <c r="N20" s="96" t="s">
        <v>7</v>
      </c>
    </row>
    <row r="21" spans="2:14" ht="15" thickBot="1">
      <c r="D21" s="93" t="s">
        <v>45</v>
      </c>
      <c r="E21" s="93" t="s">
        <v>46</v>
      </c>
      <c r="F21" s="95"/>
      <c r="G21" s="93" t="s">
        <v>47</v>
      </c>
      <c r="H21" s="93" t="s">
        <v>48</v>
      </c>
      <c r="I21" s="94"/>
      <c r="J21" s="93" t="s">
        <v>49</v>
      </c>
      <c r="K21" s="93" t="s">
        <v>50</v>
      </c>
      <c r="L21" s="94"/>
      <c r="M21" s="93" t="s">
        <v>51</v>
      </c>
      <c r="N21" s="93" t="s">
        <v>52</v>
      </c>
    </row>
    <row r="22" spans="2:14">
      <c r="B22" t="str">
        <f>ApTable2!B66</f>
        <v>Australia</v>
      </c>
      <c r="D22" s="89">
        <f>ApTable2!C66</f>
        <v>0.9541231</v>
      </c>
      <c r="E22" s="89">
        <f>ApTable2!D66</f>
        <v>0.70784630000000004</v>
      </c>
      <c r="F22" s="89"/>
      <c r="G22" s="89">
        <f>ApTable2!E66</f>
        <v>6.6294400000000003E-2</v>
      </c>
      <c r="H22" s="89">
        <f>ApTable2!F66</f>
        <v>4.7380800000000001E-2</v>
      </c>
      <c r="I22" s="89"/>
      <c r="J22" s="89">
        <f>ApTable2!G66</f>
        <v>1.906846</v>
      </c>
      <c r="K22" s="89">
        <f>ApTable2!H66</f>
        <v>1.0147679999999999</v>
      </c>
      <c r="L22" s="89"/>
      <c r="M22" s="88">
        <f>ApTable2!I66</f>
        <v>4.8492500000000001E-2</v>
      </c>
      <c r="N22" s="88">
        <f>ApTable2!J66</f>
        <v>5.7214300000000003E-2</v>
      </c>
    </row>
    <row r="23" spans="2:14">
      <c r="B23" t="str">
        <f>ApTable2!B67</f>
        <v>Austria</v>
      </c>
      <c r="D23" s="89">
        <f>ApTable2!C67</f>
        <v>0.9533123</v>
      </c>
      <c r="E23" s="89">
        <f>ApTable2!D67</f>
        <v>0.62202979999999997</v>
      </c>
      <c r="F23" s="89"/>
      <c r="G23" s="89">
        <f>ApTable2!E67</f>
        <v>0.14665790000000001</v>
      </c>
      <c r="H23" s="89">
        <f>ApTable2!F67</f>
        <v>0.18300669999999999</v>
      </c>
      <c r="I23" s="89"/>
      <c r="J23" s="89">
        <f>ApTable2!G67</f>
        <v>1.0115419999999999</v>
      </c>
      <c r="K23" s="89">
        <f>ApTable2!H67</f>
        <v>0.53449360000000001</v>
      </c>
      <c r="L23" s="89"/>
      <c r="M23" s="88">
        <f>ApTable2!I67</f>
        <v>0.1319652</v>
      </c>
      <c r="N23" s="88">
        <f>ApTable2!J67</f>
        <v>0.23126150000000001</v>
      </c>
    </row>
    <row r="24" spans="2:14">
      <c r="B24" t="str">
        <f>ApTable2!B68</f>
        <v>Belgium</v>
      </c>
      <c r="D24" s="89">
        <f>ApTable2!C68</f>
        <v>1.110757</v>
      </c>
      <c r="E24" s="89">
        <f>ApTable2!D68</f>
        <v>0.34591270000000002</v>
      </c>
      <c r="F24" s="89"/>
      <c r="G24" s="89">
        <f>ApTable2!E68</f>
        <v>0.5939875</v>
      </c>
      <c r="H24" s="89">
        <f>ApTable2!F68</f>
        <v>4.7466800000000003E-2</v>
      </c>
      <c r="I24" s="89"/>
      <c r="J24" s="89">
        <f>ApTable2!G68</f>
        <v>1.075642</v>
      </c>
      <c r="K24" s="89">
        <f>ApTable2!H68</f>
        <v>0.47440759999999998</v>
      </c>
      <c r="L24" s="89"/>
      <c r="M24" s="88">
        <f>ApTable2!I68</f>
        <v>0.2935837</v>
      </c>
      <c r="N24" s="88">
        <f>ApTable2!J68</f>
        <v>0.15610479999999999</v>
      </c>
    </row>
    <row r="25" spans="2:14">
      <c r="B25" t="str">
        <f>ApTable2!B69</f>
        <v>Canada</v>
      </c>
      <c r="D25" s="89">
        <f>ApTable2!C69</f>
        <v>0.86841710000000005</v>
      </c>
      <c r="E25" s="89">
        <f>ApTable2!D69</f>
        <v>0.41108099999999997</v>
      </c>
      <c r="F25" s="89"/>
      <c r="G25" s="89">
        <f>ApTable2!E69</f>
        <v>6.1529300000000002E-2</v>
      </c>
      <c r="H25" s="89">
        <f>ApTable2!F69</f>
        <v>2.8865000000000002E-3</v>
      </c>
      <c r="I25" s="89"/>
      <c r="J25" s="89">
        <f>ApTable2!G69</f>
        <v>1.712261</v>
      </c>
      <c r="K25" s="89">
        <f>ApTable2!H69</f>
        <v>0.70558390000000004</v>
      </c>
      <c r="L25" s="89"/>
      <c r="M25" s="88">
        <f>ApTable2!I69</f>
        <v>8.0743300000000004E-2</v>
      </c>
      <c r="N25" s="88">
        <f>ApTable2!J69</f>
        <v>7.5259000000000006E-2</v>
      </c>
    </row>
    <row r="26" spans="2:14">
      <c r="B26" s="92" t="str">
        <f>ApTable2!B70</f>
        <v>Czech Republic</v>
      </c>
      <c r="C26" s="92"/>
      <c r="D26" s="91" t="str">
        <f>ApTable2!C70</f>
        <v>.</v>
      </c>
      <c r="E26" s="91">
        <f>ApTable2!D70</f>
        <v>0.84060610000000002</v>
      </c>
      <c r="F26" s="91"/>
      <c r="G26" s="91" t="str">
        <f>ApTable2!E70</f>
        <v>.</v>
      </c>
      <c r="H26" s="91">
        <f>ApTable2!F70</f>
        <v>0.40135179999999998</v>
      </c>
      <c r="I26" s="91"/>
      <c r="J26" s="91" t="str">
        <f>ApTable2!G70</f>
        <v>.</v>
      </c>
      <c r="K26" s="91">
        <f>ApTable2!H70</f>
        <v>1.3169109999999999</v>
      </c>
      <c r="L26" s="91"/>
      <c r="M26" s="90" t="str">
        <f>ApTable2!I70</f>
        <v>.</v>
      </c>
      <c r="N26" s="90">
        <f>ApTable2!J70</f>
        <v>0.63156369999999995</v>
      </c>
    </row>
    <row r="27" spans="2:14">
      <c r="B27" t="str">
        <f>ApTable2!B71</f>
        <v>Denmark</v>
      </c>
      <c r="D27" s="89">
        <f>ApTable2!C71</f>
        <v>0.33035330000000002</v>
      </c>
      <c r="E27" s="89">
        <f>ApTable2!D71</f>
        <v>0.422321</v>
      </c>
      <c r="F27" s="89"/>
      <c r="G27" s="89">
        <f>ApTable2!E71</f>
        <v>1.8489999999999999E-4</v>
      </c>
      <c r="H27" s="89">
        <f>ApTable2!F71</f>
        <v>0.1104936</v>
      </c>
      <c r="I27" s="89"/>
      <c r="J27" s="89">
        <f>ApTable2!G71</f>
        <v>1.264362</v>
      </c>
      <c r="K27" s="89">
        <f>ApTable2!H71</f>
        <v>0.33476790000000001</v>
      </c>
      <c r="L27" s="89"/>
      <c r="M27" s="88">
        <f>ApTable2!I71</f>
        <v>2.408E-3</v>
      </c>
      <c r="N27" s="88">
        <f>ApTable2!J71</f>
        <v>0.22809570000000001</v>
      </c>
    </row>
    <row r="28" spans="2:14">
      <c r="B28" t="str">
        <f>ApTable2!B72</f>
        <v>Estonia</v>
      </c>
      <c r="D28" s="89">
        <f>ApTable2!C72</f>
        <v>3.3412500000000001</v>
      </c>
      <c r="E28" s="89">
        <f>ApTable2!D72</f>
        <v>1.0051950000000001</v>
      </c>
      <c r="F28" s="89"/>
      <c r="G28" s="89">
        <f>ApTable2!E72</f>
        <v>12.08915</v>
      </c>
      <c r="H28" s="89">
        <f>ApTable2!F72</f>
        <v>2.6843349999999999</v>
      </c>
      <c r="I28" s="89"/>
      <c r="J28" s="89">
        <f>ApTable2!G72</f>
        <v>8.6104730000000007</v>
      </c>
      <c r="K28" s="89">
        <f>ApTable2!H72</f>
        <v>0.42586679999999999</v>
      </c>
      <c r="L28" s="89"/>
      <c r="M28" s="88">
        <f>ApTable2!I72</f>
        <v>0.97543530000000001</v>
      </c>
      <c r="N28" s="88">
        <f>ApTable2!J72</f>
        <v>0.85000419999999999</v>
      </c>
    </row>
    <row r="29" spans="2:14">
      <c r="B29" t="str">
        <f>ApTable2!B73</f>
        <v>Finland</v>
      </c>
      <c r="D29" s="89">
        <f>ApTable2!C73</f>
        <v>1.0548299999999999</v>
      </c>
      <c r="E29" s="89">
        <f>ApTable2!D73</f>
        <v>1.018003</v>
      </c>
      <c r="F29" s="89"/>
      <c r="G29" s="89">
        <f>ApTable2!E73</f>
        <v>0.27673399999999998</v>
      </c>
      <c r="H29" s="89">
        <f>ApTable2!F73</f>
        <v>0.14426600000000001</v>
      </c>
      <c r="I29" s="89"/>
      <c r="J29" s="89">
        <f>ApTable2!G73</f>
        <v>1.0854680000000001</v>
      </c>
      <c r="K29" s="89">
        <f>ApTable2!H73</f>
        <v>0.78852979999999995</v>
      </c>
      <c r="L29" s="89"/>
      <c r="M29" s="88">
        <f>ApTable2!I73</f>
        <v>0.2247035</v>
      </c>
      <c r="N29" s="88">
        <f>ApTable2!J73</f>
        <v>0.24257280000000001</v>
      </c>
    </row>
    <row r="30" spans="2:14">
      <c r="B30" t="str">
        <f>ApTable2!B74</f>
        <v>France</v>
      </c>
      <c r="D30" s="89">
        <f>ApTable2!C74</f>
        <v>0.55126719999999996</v>
      </c>
      <c r="E30" s="89">
        <f>ApTable2!D74</f>
        <v>0.42134719999999998</v>
      </c>
      <c r="F30" s="89"/>
      <c r="G30" s="89">
        <f>ApTable2!E74</f>
        <v>8.7391700000000003E-2</v>
      </c>
      <c r="H30" s="89">
        <f>ApTable2!F74</f>
        <v>0.21483949999999999</v>
      </c>
      <c r="I30" s="89"/>
      <c r="J30" s="89">
        <f>ApTable2!G74</f>
        <v>0.82004109999999997</v>
      </c>
      <c r="K30" s="89">
        <f>ApTable2!H74</f>
        <v>0.1875231</v>
      </c>
      <c r="L30" s="89"/>
      <c r="M30" s="88">
        <f>ApTable2!I74</f>
        <v>0.1233876</v>
      </c>
      <c r="N30" s="88">
        <f>ApTable2!J74</f>
        <v>0.48752060000000003</v>
      </c>
    </row>
    <row r="31" spans="2:14">
      <c r="B31" s="92" t="str">
        <f>ApTable2!B75</f>
        <v>Germany</v>
      </c>
      <c r="C31" s="92"/>
      <c r="D31" s="91">
        <f>ApTable2!C75</f>
        <v>0.75458040000000004</v>
      </c>
      <c r="E31" s="91" t="str">
        <f>ApTable2!D75</f>
        <v>.</v>
      </c>
      <c r="F31" s="91"/>
      <c r="G31" s="91">
        <f>ApTable2!E75</f>
        <v>8.2681500000000005E-2</v>
      </c>
      <c r="H31" s="91" t="str">
        <f>ApTable2!F75</f>
        <v>.</v>
      </c>
      <c r="I31" s="91"/>
      <c r="J31" s="91">
        <f>ApTable2!G75</f>
        <v>0.7673141</v>
      </c>
      <c r="K31" s="91" t="str">
        <f>ApTable2!H75</f>
        <v>.</v>
      </c>
      <c r="L31" s="91"/>
      <c r="M31" s="90">
        <f>ApTable2!I75</f>
        <v>0.19716539999999999</v>
      </c>
      <c r="N31" s="90" t="str">
        <f>ApTable2!J75</f>
        <v>.</v>
      </c>
    </row>
    <row r="32" spans="2:14">
      <c r="B32" t="str">
        <f>ApTable2!B76</f>
        <v>Greece</v>
      </c>
      <c r="D32" s="89">
        <f>ApTable2!C76</f>
        <v>1.6474519999999999</v>
      </c>
      <c r="E32" s="89">
        <f>ApTable2!D76</f>
        <v>1.3652280000000001</v>
      </c>
      <c r="F32" s="89"/>
      <c r="G32" s="89">
        <f>ApTable2!E76</f>
        <v>10.69318</v>
      </c>
      <c r="H32" s="89">
        <f>ApTable2!F76</f>
        <v>13.58287</v>
      </c>
      <c r="I32" s="89"/>
      <c r="J32" s="89">
        <f>ApTable2!G76</f>
        <v>1.282861</v>
      </c>
      <c r="K32" s="89">
        <f>ApTable2!H76</f>
        <v>2.8886910000000001</v>
      </c>
      <c r="L32" s="89"/>
      <c r="M32" s="88">
        <f>ApTable2!I76</f>
        <v>1.057175</v>
      </c>
      <c r="N32" s="88">
        <f>ApTable2!J76</f>
        <v>2.1062409999999998</v>
      </c>
    </row>
    <row r="33" spans="2:14">
      <c r="B33" t="str">
        <f>ApTable2!B77</f>
        <v>Iceland</v>
      </c>
      <c r="D33" s="89">
        <f>ApTable2!C77</f>
        <v>1.88707</v>
      </c>
      <c r="E33" s="89">
        <f>ApTable2!D77</f>
        <v>1.2695110000000001</v>
      </c>
      <c r="F33" s="89"/>
      <c r="G33" s="89">
        <f>ApTable2!E77</f>
        <v>0.90236240000000001</v>
      </c>
      <c r="H33" s="89">
        <f>ApTable2!F77</f>
        <v>0.1352487</v>
      </c>
      <c r="I33" s="89"/>
      <c r="J33" s="89">
        <f>ApTable2!G77</f>
        <v>7.6386070000000004</v>
      </c>
      <c r="K33" s="89">
        <f>ApTable2!H77</f>
        <v>4.5118070000000001</v>
      </c>
      <c r="L33" s="89"/>
      <c r="M33" s="88">
        <f>ApTable2!I77</f>
        <v>0.1566264</v>
      </c>
      <c r="N33" s="88">
        <f>ApTable2!J77</f>
        <v>0.1256719</v>
      </c>
    </row>
    <row r="34" spans="2:14">
      <c r="B34" t="str">
        <f>ApTable2!B78</f>
        <v>Ireland</v>
      </c>
      <c r="D34" s="89">
        <f>ApTable2!C78</f>
        <v>1.0424949999999999</v>
      </c>
      <c r="E34" s="89">
        <f>ApTable2!D78</f>
        <v>1.247633</v>
      </c>
      <c r="F34" s="89"/>
      <c r="G34" s="89">
        <f>ApTable2!E78</f>
        <v>5.8718190000000003</v>
      </c>
      <c r="H34" s="89">
        <f>ApTable2!F78</f>
        <v>5.4419959999999996</v>
      </c>
      <c r="I34" s="89"/>
      <c r="J34" s="89">
        <f>ApTable2!G78</f>
        <v>2.209085</v>
      </c>
      <c r="K34" s="89">
        <f>ApTable2!H78</f>
        <v>2.731951</v>
      </c>
      <c r="L34" s="89"/>
      <c r="M34" s="88">
        <f>ApTable2!I78</f>
        <v>1.5896380000000001</v>
      </c>
      <c r="N34" s="88">
        <f>ApTable2!J78</f>
        <v>1.522222</v>
      </c>
    </row>
    <row r="35" spans="2:14">
      <c r="B35" t="str">
        <f>ApTable2!B79</f>
        <v>Israel</v>
      </c>
      <c r="D35" s="89">
        <f>ApTable2!C79</f>
        <v>2.142817</v>
      </c>
      <c r="E35" s="89">
        <f>ApTable2!D79</f>
        <v>2.1178810000000001</v>
      </c>
      <c r="F35" s="89"/>
      <c r="G35" s="89">
        <f>ApTable2!E79</f>
        <v>12.14357</v>
      </c>
      <c r="H35" s="89">
        <f>ApTable2!F79</f>
        <v>14.29593</v>
      </c>
      <c r="I35" s="89"/>
      <c r="J35" s="89">
        <f>ApTable2!G79</f>
        <v>5.7481460000000002</v>
      </c>
      <c r="K35" s="89">
        <f>ApTable2!H79</f>
        <v>5.4479340000000001</v>
      </c>
      <c r="L35" s="89"/>
      <c r="M35" s="88">
        <f>ApTable2!I79</f>
        <v>0.76493359999999999</v>
      </c>
      <c r="N35" s="88">
        <f>ApTable2!J79</f>
        <v>1.7448840000000001</v>
      </c>
    </row>
    <row r="36" spans="2:14">
      <c r="B36" s="92" t="str">
        <f>ApTable2!B80</f>
        <v>Italy</v>
      </c>
      <c r="C36" s="92"/>
      <c r="D36" s="91">
        <f>ApTable2!C80</f>
        <v>0.9124892</v>
      </c>
      <c r="E36" s="91">
        <f>ApTable2!D80</f>
        <v>0.57551850000000004</v>
      </c>
      <c r="F36" s="91"/>
      <c r="G36" s="91">
        <f>ApTable2!E80</f>
        <v>0.75968720000000001</v>
      </c>
      <c r="H36" s="91">
        <f>ApTable2!F80</f>
        <v>1.2224330000000001</v>
      </c>
      <c r="I36" s="91"/>
      <c r="J36" s="91">
        <f>ApTable2!G80</f>
        <v>0.99623139999999999</v>
      </c>
      <c r="K36" s="91">
        <f>ApTable2!H80</f>
        <v>0.29889690000000002</v>
      </c>
      <c r="L36" s="91"/>
      <c r="M36" s="90">
        <f>ApTable2!I80</f>
        <v>0.37721480000000002</v>
      </c>
      <c r="N36" s="90">
        <f>ApTable2!J80</f>
        <v>0.75342549999999997</v>
      </c>
    </row>
    <row r="37" spans="2:14">
      <c r="B37" t="str">
        <f>ApTable2!B81</f>
        <v>Japan</v>
      </c>
      <c r="D37" s="89">
        <f>ApTable2!C81</f>
        <v>0.64237549999999999</v>
      </c>
      <c r="E37" s="89">
        <f>ApTable2!D81</f>
        <v>0.50303880000000001</v>
      </c>
      <c r="F37" s="89"/>
      <c r="G37" s="89">
        <f>ApTable2!E81</f>
        <v>0.11845260000000001</v>
      </c>
      <c r="H37" s="89">
        <f>ApTable2!F81</f>
        <v>0.1941399</v>
      </c>
      <c r="I37" s="89"/>
      <c r="J37" s="89">
        <f>ApTable2!G81</f>
        <v>0.59626769999999996</v>
      </c>
      <c r="K37" s="89">
        <f>ApTable2!H81</f>
        <v>0.13438839999999999</v>
      </c>
      <c r="L37" s="89"/>
      <c r="M37" s="88">
        <f>ApTable2!I81</f>
        <v>0.87326150000000002</v>
      </c>
      <c r="N37" s="88">
        <f>ApTable2!J81</f>
        <v>3.6120239999999999</v>
      </c>
    </row>
    <row r="38" spans="2:14">
      <c r="B38" t="str">
        <f>ApTable2!B82</f>
        <v>Korea</v>
      </c>
      <c r="D38" s="89">
        <f>ApTable2!C82</f>
        <v>0.99127220000000005</v>
      </c>
      <c r="E38" s="89">
        <f>ApTable2!D82</f>
        <v>0.85721860000000005</v>
      </c>
      <c r="F38" s="89"/>
      <c r="G38" s="89">
        <f>ApTable2!E82</f>
        <v>1.6768179999999999</v>
      </c>
      <c r="H38" s="89">
        <f>ApTable2!F82</f>
        <v>1.354803</v>
      </c>
      <c r="I38" s="89"/>
      <c r="J38" s="89">
        <f>ApTable2!G82</f>
        <v>3.1241680000000001</v>
      </c>
      <c r="K38" s="89">
        <f>ApTable2!H82</f>
        <v>1.0908500000000001</v>
      </c>
      <c r="L38" s="89"/>
      <c r="M38" s="88">
        <f>ApTable2!I82</f>
        <v>0.38214130000000002</v>
      </c>
      <c r="N38" s="88">
        <f>ApTable2!J82</f>
        <v>0.55393800000000004</v>
      </c>
    </row>
    <row r="39" spans="2:14">
      <c r="B39" t="str">
        <f>ApTable2!B83</f>
        <v>Latvia</v>
      </c>
      <c r="D39" s="89">
        <f>ApTable2!C83</f>
        <v>3.3969369999999999</v>
      </c>
      <c r="E39" s="89">
        <f>ApTable2!D83</f>
        <v>2.3361909999999999</v>
      </c>
      <c r="F39" s="89"/>
      <c r="G39" s="89">
        <f>ApTable2!E83</f>
        <v>63.537849999999999</v>
      </c>
      <c r="H39" s="89">
        <f>ApTable2!F83</f>
        <v>2.8830260000000001</v>
      </c>
      <c r="I39" s="89"/>
      <c r="J39" s="89">
        <f>ApTable2!G83</f>
        <v>25.871099999999998</v>
      </c>
      <c r="K39" s="89">
        <f>ApTable2!H83</f>
        <v>1.500259</v>
      </c>
      <c r="L39" s="89"/>
      <c r="M39" s="88">
        <f>ApTable2!I83</f>
        <v>3.4737589999999998</v>
      </c>
      <c r="N39" s="88">
        <f>ApTable2!J83</f>
        <v>0.58500209999999997</v>
      </c>
    </row>
    <row r="40" spans="2:14">
      <c r="B40" t="str">
        <f>ApTable2!B84</f>
        <v>Lithuania</v>
      </c>
      <c r="D40" s="89" t="str">
        <f>ApTable2!C84</f>
        <v>.</v>
      </c>
      <c r="E40" s="89">
        <f>ApTable2!D84</f>
        <v>2.2094</v>
      </c>
      <c r="F40" s="89"/>
      <c r="G40" s="89" t="str">
        <f>ApTable2!E84</f>
        <v>.</v>
      </c>
      <c r="H40" s="89">
        <f>ApTable2!F84</f>
        <v>0.7437918</v>
      </c>
      <c r="I40" s="89"/>
      <c r="J40" s="89" t="str">
        <f>ApTable2!G84</f>
        <v>.</v>
      </c>
      <c r="K40" s="89">
        <f>ApTable2!H84</f>
        <v>2.6411530000000001</v>
      </c>
      <c r="L40" s="89"/>
      <c r="M40" s="88" t="str">
        <f>ApTable2!I84</f>
        <v>.</v>
      </c>
      <c r="N40" s="88">
        <f>ApTable2!J84</f>
        <v>0.39491949999999998</v>
      </c>
    </row>
    <row r="41" spans="2:14">
      <c r="B41" s="92" t="str">
        <f>ApTable2!B85</f>
        <v>Luxembourg</v>
      </c>
      <c r="C41" s="92"/>
      <c r="D41" s="91">
        <f>ApTable2!C85</f>
        <v>0.62175480000000005</v>
      </c>
      <c r="E41" s="91">
        <f>ApTable2!D85</f>
        <v>0.39449919999999999</v>
      </c>
      <c r="F41" s="91"/>
      <c r="G41" s="91">
        <f>ApTable2!E85</f>
        <v>7.3604299999999998E-2</v>
      </c>
      <c r="H41" s="91">
        <f>ApTable2!F85</f>
        <v>3.1023700000000001E-2</v>
      </c>
      <c r="I41" s="91"/>
      <c r="J41" s="91">
        <f>ApTable2!G85</f>
        <v>1.4043129999999999</v>
      </c>
      <c r="K41" s="91">
        <f>ApTable2!H85</f>
        <v>0.6727976</v>
      </c>
      <c r="L41" s="91"/>
      <c r="M41" s="90">
        <f>ApTable2!I85</f>
        <v>6.6970699999999994E-2</v>
      </c>
      <c r="N41" s="90">
        <f>ApTable2!J85</f>
        <v>4.6659699999999998E-2</v>
      </c>
    </row>
    <row r="42" spans="2:14">
      <c r="B42" t="str">
        <f>ApTable2!B86</f>
        <v>Netherlands</v>
      </c>
      <c r="D42" s="89">
        <f>ApTable2!C86</f>
        <v>0.80422020000000005</v>
      </c>
      <c r="E42" s="89">
        <f>ApTable2!D86</f>
        <v>0.60522849999999995</v>
      </c>
      <c r="F42" s="89"/>
      <c r="G42" s="89">
        <f>ApTable2!E86</f>
        <v>0.36199160000000002</v>
      </c>
      <c r="H42" s="89">
        <f>ApTable2!F86</f>
        <v>0.24258070000000001</v>
      </c>
      <c r="I42" s="89"/>
      <c r="J42" s="89">
        <f>ApTable2!G86</f>
        <v>0.74728039999999996</v>
      </c>
      <c r="K42" s="89">
        <f>ApTable2!H86</f>
        <v>0.60419630000000002</v>
      </c>
      <c r="L42" s="89"/>
      <c r="M42" s="88">
        <f>ApTable2!I86</f>
        <v>0.30798540000000002</v>
      </c>
      <c r="N42" s="88">
        <f>ApTable2!J86</f>
        <v>0.25729059999999998</v>
      </c>
    </row>
    <row r="43" spans="2:14">
      <c r="B43" t="str">
        <f>ApTable2!B87</f>
        <v>New Zealand</v>
      </c>
      <c r="D43" s="89">
        <f>ApTable2!C87</f>
        <v>0.823882</v>
      </c>
      <c r="E43" s="89">
        <f>ApTable2!D87</f>
        <v>0.65831150000000005</v>
      </c>
      <c r="F43" s="89"/>
      <c r="G43" s="89">
        <f>ApTable2!E87</f>
        <v>0.11913890000000001</v>
      </c>
      <c r="H43" s="89">
        <f>ApTable2!F87</f>
        <v>0.1168257</v>
      </c>
      <c r="I43" s="89"/>
      <c r="J43" s="89">
        <f>ApTable2!G87</f>
        <v>1.907324</v>
      </c>
      <c r="K43" s="89">
        <f>ApTable2!H87</f>
        <v>1.304219</v>
      </c>
      <c r="L43" s="89"/>
      <c r="M43" s="88">
        <f>ApTable2!I87</f>
        <v>6.2742800000000001E-2</v>
      </c>
      <c r="N43" s="88">
        <f>ApTable2!J87</f>
        <v>7.70816E-2</v>
      </c>
    </row>
    <row r="44" spans="2:14">
      <c r="B44" t="str">
        <f>ApTable2!B88</f>
        <v>Norway</v>
      </c>
      <c r="D44" s="89">
        <f>ApTable2!C88</f>
        <v>0.67930869999999999</v>
      </c>
      <c r="E44" s="89">
        <f>ApTable2!D88</f>
        <v>0.57812830000000004</v>
      </c>
      <c r="F44" s="89"/>
      <c r="G44" s="89">
        <f>ApTable2!E88</f>
        <v>1.9840900000000002E-2</v>
      </c>
      <c r="H44" s="89">
        <f>ApTable2!F88</f>
        <v>5.3857299999999997E-2</v>
      </c>
      <c r="I44" s="89"/>
      <c r="J44" s="89">
        <f>ApTable2!G88</f>
        <v>2.6566960000000002</v>
      </c>
      <c r="K44" s="89">
        <f>ApTable2!H88</f>
        <v>0.71946339999999998</v>
      </c>
      <c r="L44" s="89"/>
      <c r="M44" s="88">
        <f>ApTable2!I88</f>
        <v>1.9632500000000001E-2</v>
      </c>
      <c r="N44" s="88">
        <f>ApTable2!J88</f>
        <v>8.6883299999999997E-2</v>
      </c>
    </row>
    <row r="45" spans="2:14">
      <c r="B45" t="str">
        <f>ApTable2!B89</f>
        <v>Portugal</v>
      </c>
      <c r="D45" s="89">
        <f>ApTable2!C89</f>
        <v>1.196218</v>
      </c>
      <c r="E45" s="89">
        <f>ApTable2!D89</f>
        <v>0.93159239999999999</v>
      </c>
      <c r="F45" s="89"/>
      <c r="G45" s="89">
        <f>ApTable2!E89</f>
        <v>1.336557</v>
      </c>
      <c r="H45" s="89">
        <f>ApTable2!F89</f>
        <v>3.230051</v>
      </c>
      <c r="I45" s="89"/>
      <c r="J45" s="89">
        <f>ApTable2!G89</f>
        <v>1.7145570000000001</v>
      </c>
      <c r="K45" s="89">
        <f>ApTable2!H89</f>
        <v>0.77048159999999999</v>
      </c>
      <c r="L45" s="89"/>
      <c r="M45" s="88">
        <f>ApTable2!I89</f>
        <v>0.5250011</v>
      </c>
      <c r="N45" s="88">
        <f>ApTable2!J89</f>
        <v>0.89837149999999999</v>
      </c>
    </row>
    <row r="46" spans="2:14">
      <c r="B46" s="92" t="str">
        <f>ApTable2!B91</f>
        <v>Slovenia</v>
      </c>
      <c r="C46" s="92"/>
      <c r="D46" s="91">
        <f>ApTable2!C91</f>
        <v>2.0999810000000001</v>
      </c>
      <c r="E46" s="91">
        <f>ApTable2!D91</f>
        <v>0.96633740000000001</v>
      </c>
      <c r="F46" s="91"/>
      <c r="G46" s="91">
        <f>ApTable2!E91</f>
        <v>10.707929999999999</v>
      </c>
      <c r="H46" s="91">
        <f>ApTable2!F91</f>
        <v>1.5845260000000001</v>
      </c>
      <c r="I46" s="91"/>
      <c r="J46" s="91">
        <f>ApTable2!G91</f>
        <v>2.7200540000000002</v>
      </c>
      <c r="K46" s="91">
        <f>ApTable2!H91</f>
        <v>0.67445250000000001</v>
      </c>
      <c r="L46" s="91"/>
      <c r="M46" s="90">
        <f>ApTable2!I91</f>
        <v>0.92604039999999999</v>
      </c>
      <c r="N46" s="90">
        <f>ApTable2!J91</f>
        <v>0.75608810000000004</v>
      </c>
    </row>
    <row r="47" spans="2:14">
      <c r="B47" t="str">
        <f>ApTable2!B92</f>
        <v>Spain</v>
      </c>
      <c r="D47" s="89">
        <f>ApTable2!C92</f>
        <v>1.1476459999999999</v>
      </c>
      <c r="E47" s="89">
        <f>ApTable2!D92</f>
        <v>0.64470340000000004</v>
      </c>
      <c r="F47" s="89"/>
      <c r="G47" s="89">
        <f>ApTable2!E92</f>
        <v>0.83558239999999995</v>
      </c>
      <c r="H47" s="89">
        <f>ApTable2!F92</f>
        <v>1.523255</v>
      </c>
      <c r="I47" s="89"/>
      <c r="J47" s="89">
        <f>ApTable2!G92</f>
        <v>1.7302690000000001</v>
      </c>
      <c r="K47" s="89">
        <f>ApTable2!H92</f>
        <v>0.7098392</v>
      </c>
      <c r="L47" s="89"/>
      <c r="M47" s="88">
        <f>ApTable2!I92</f>
        <v>0.30439949999999999</v>
      </c>
      <c r="N47" s="88">
        <f>ApTable2!J92</f>
        <v>0.75228550000000005</v>
      </c>
    </row>
    <row r="48" spans="2:14">
      <c r="B48" t="str">
        <f>ApTable2!B93</f>
        <v>Sweden</v>
      </c>
      <c r="D48" s="89">
        <f>ApTable2!C93</f>
        <v>1.3184610000000001</v>
      </c>
      <c r="E48" s="89">
        <f>ApTable2!D93</f>
        <v>0.97899239999999998</v>
      </c>
      <c r="F48" s="89"/>
      <c r="G48" s="89">
        <f>ApTable2!E93</f>
        <v>0.4011536</v>
      </c>
      <c r="H48" s="89">
        <f>ApTable2!F93</f>
        <v>0.41537069999999998</v>
      </c>
      <c r="I48" s="89"/>
      <c r="J48" s="89">
        <f>ApTable2!G93</f>
        <v>1.318543</v>
      </c>
      <c r="K48" s="89">
        <f>ApTable2!H93</f>
        <v>1.6674040000000001</v>
      </c>
      <c r="L48" s="89"/>
      <c r="M48" s="88">
        <f>ApTable2!I93</f>
        <v>0.48852319999999999</v>
      </c>
      <c r="N48" s="88">
        <f>ApTable2!J93</f>
        <v>0.57133299999999998</v>
      </c>
    </row>
    <row r="49" spans="1:14">
      <c r="B49" t="str">
        <f>ApTable2!B94</f>
        <v>Switzerland</v>
      </c>
      <c r="D49" s="89">
        <f>ApTable2!C94</f>
        <v>0.80145080000000002</v>
      </c>
      <c r="E49" s="89">
        <f>ApTable2!D94</f>
        <v>0.66925159999999995</v>
      </c>
      <c r="F49" s="89"/>
      <c r="G49" s="89">
        <f>ApTable2!E94</f>
        <v>0.3088439</v>
      </c>
      <c r="H49" s="89">
        <f>ApTable2!F94</f>
        <v>0.31083440000000001</v>
      </c>
      <c r="I49" s="89"/>
      <c r="J49" s="89">
        <f>ApTable2!G94</f>
        <v>0.71761730000000001</v>
      </c>
      <c r="K49" s="89">
        <f>ApTable2!H94</f>
        <v>0.29686279999999998</v>
      </c>
      <c r="L49" s="89"/>
      <c r="M49" s="88">
        <f>ApTable2!I94</f>
        <v>0.64775590000000005</v>
      </c>
      <c r="N49" s="88">
        <f>ApTable2!J94</f>
        <v>0.84650530000000002</v>
      </c>
    </row>
    <row r="50" spans="1:14">
      <c r="B50" t="str">
        <f>ApTable2!B95</f>
        <v>United Kingdom</v>
      </c>
      <c r="D50" s="89">
        <f>ApTable2!C95</f>
        <v>0.91462699999999997</v>
      </c>
      <c r="E50" s="89">
        <f>ApTable2!D95</f>
        <v>0.76850529999999995</v>
      </c>
      <c r="F50" s="89"/>
      <c r="G50" s="89">
        <f>ApTable2!E95</f>
        <v>0.58815680000000004</v>
      </c>
      <c r="H50" s="89">
        <f>ApTable2!F95</f>
        <v>0.48430299999999998</v>
      </c>
      <c r="I50" s="89"/>
      <c r="J50" s="89">
        <f>ApTable2!G95</f>
        <v>0.78859619999999997</v>
      </c>
      <c r="K50" s="89">
        <f>ApTable2!H95</f>
        <v>0.38964840000000001</v>
      </c>
      <c r="L50" s="89"/>
      <c r="M50" s="88">
        <f>ApTable2!I95</f>
        <v>0.45348500000000003</v>
      </c>
      <c r="N50" s="88">
        <f>ApTable2!J95</f>
        <v>0.57787630000000001</v>
      </c>
    </row>
    <row r="51" spans="1:14" ht="15" thickBot="1">
      <c r="B51" s="6" t="str">
        <f>ApTable2!B96</f>
        <v>United States</v>
      </c>
      <c r="C51" s="6"/>
      <c r="D51" s="87">
        <f>ApTable2!C96</f>
        <v>0.90433520000000001</v>
      </c>
      <c r="E51" s="87">
        <f>ApTable2!D96</f>
        <v>0.45707710000000001</v>
      </c>
      <c r="F51" s="87"/>
      <c r="G51" s="87">
        <f>ApTable2!E96</f>
        <v>0.14021600000000001</v>
      </c>
      <c r="H51" s="87">
        <f>ApTable2!F96</f>
        <v>0.14459649999999999</v>
      </c>
      <c r="I51" s="87"/>
      <c r="J51" s="87">
        <f>ApTable2!G96</f>
        <v>1.603227</v>
      </c>
      <c r="K51" s="87">
        <f>ApTable2!H96</f>
        <v>0.17209730000000001</v>
      </c>
      <c r="L51" s="87"/>
      <c r="M51" s="86">
        <f>ApTable2!I96</f>
        <v>0.10941910000000001</v>
      </c>
      <c r="N51" s="86">
        <f>ApTable2!J96</f>
        <v>0.41614220000000002</v>
      </c>
    </row>
    <row r="52" spans="1:14" ht="15" thickTop="1">
      <c r="B52" s="84" t="s">
        <v>215</v>
      </c>
      <c r="C52" s="84"/>
      <c r="D52" s="83">
        <f>ApTable2!O79</f>
        <v>0.9537177</v>
      </c>
      <c r="E52" s="83">
        <f>ApTable2!P79</f>
        <v>0.70784630000000004</v>
      </c>
      <c r="F52" s="83"/>
      <c r="G52" s="83">
        <f>ApTable2!Q79</f>
        <v>0.38157260000000004</v>
      </c>
      <c r="H52" s="83">
        <f>ApTable2!R79</f>
        <v>0.31083440000000001</v>
      </c>
      <c r="I52" s="83"/>
      <c r="J52" s="83">
        <f>ApTable2!S79</f>
        <v>1.5037699999999998</v>
      </c>
      <c r="K52" s="83">
        <f>ApTable2!T79</f>
        <v>0.7098392</v>
      </c>
      <c r="L52" s="83"/>
      <c r="M52" s="82">
        <f>ApTable2!U79</f>
        <v>0.30619245</v>
      </c>
      <c r="N52" s="82">
        <f>ApTable2!V79</f>
        <v>0.55393800000000004</v>
      </c>
    </row>
    <row r="53" spans="1:14">
      <c r="B53" s="84" t="s">
        <v>216</v>
      </c>
      <c r="C53" s="84"/>
      <c r="D53" s="83">
        <f>ApTable2!O71</f>
        <v>1.2104889999999999</v>
      </c>
      <c r="E53" s="83">
        <f>ApTable2!P71</f>
        <v>0.89408929999999998</v>
      </c>
      <c r="F53" s="83"/>
      <c r="G53" s="83">
        <f>ApTable2!Q71</f>
        <v>4.4286199999999996</v>
      </c>
      <c r="H53" s="83">
        <f>ApTable2!R71</f>
        <v>1.787155</v>
      </c>
      <c r="I53" s="83"/>
      <c r="J53" s="83">
        <f>ApTable2!S71</f>
        <v>2.9653179999999999</v>
      </c>
      <c r="K53" s="83">
        <f>ApTable2!T71</f>
        <v>1.2072499999999999</v>
      </c>
      <c r="L53" s="83"/>
      <c r="M53" s="82">
        <f>ApTable2!U71</f>
        <v>0.52373539999999996</v>
      </c>
      <c r="N53" s="82">
        <f>ApTable2!V71</f>
        <v>0.67739459999999996</v>
      </c>
    </row>
    <row r="54" spans="1:14" ht="15" thickBot="1">
      <c r="B54" s="81" t="s">
        <v>217</v>
      </c>
      <c r="C54" s="81"/>
      <c r="D54" s="85">
        <f>ApTable2!C98</f>
        <v>28</v>
      </c>
      <c r="E54" s="85">
        <f>ApTable2!D98</f>
        <v>29</v>
      </c>
      <c r="F54" s="85"/>
      <c r="G54" s="85">
        <f>ApTable2!E98</f>
        <v>28</v>
      </c>
      <c r="H54" s="85">
        <f>ApTable2!F98</f>
        <v>29</v>
      </c>
      <c r="I54" s="85"/>
      <c r="J54" s="85">
        <f>ApTable2!G98</f>
        <v>28</v>
      </c>
      <c r="K54" s="85">
        <f>ApTable2!H98</f>
        <v>29</v>
      </c>
      <c r="L54" s="85"/>
      <c r="M54" s="85">
        <f>ApTable2!I98</f>
        <v>28</v>
      </c>
      <c r="N54" s="85">
        <f>ApTable2!J98</f>
        <v>29</v>
      </c>
    </row>
    <row r="55" spans="1:14" ht="15" thickTop="1">
      <c r="B55" s="84" t="s">
        <v>218</v>
      </c>
      <c r="C55" s="84"/>
      <c r="D55" s="83">
        <f>MIN(D22:D51)</f>
        <v>0.33035330000000002</v>
      </c>
      <c r="E55" s="83">
        <f>MIN(E22:E51)</f>
        <v>0.34591270000000002</v>
      </c>
      <c r="F55" s="83"/>
      <c r="G55" s="83">
        <f>MIN(G22:G51)</f>
        <v>1.8489999999999999E-4</v>
      </c>
      <c r="H55" s="83">
        <f>MIN(H22:H51)</f>
        <v>2.8865000000000002E-3</v>
      </c>
      <c r="I55" s="83">
        <f>MIN(I22:I51)</f>
        <v>0</v>
      </c>
      <c r="J55" s="83">
        <f>MIN(J22:J51)</f>
        <v>0.59626769999999996</v>
      </c>
      <c r="K55" s="83">
        <f>MIN(K22:K51)</f>
        <v>0.13438839999999999</v>
      </c>
      <c r="L55" s="83"/>
      <c r="M55" s="82">
        <f>MIN(M22:M51)</f>
        <v>2.408E-3</v>
      </c>
      <c r="N55" s="82">
        <f>MIN(N22:N51)</f>
        <v>4.6659699999999998E-2</v>
      </c>
    </row>
    <row r="56" spans="1:14">
      <c r="B56" s="84" t="s">
        <v>219</v>
      </c>
      <c r="C56" s="84"/>
      <c r="D56" s="83">
        <f>MAX(D22:D51)</f>
        <v>3.3969369999999999</v>
      </c>
      <c r="E56" s="83">
        <f>MAX(E22:E51)</f>
        <v>2.3361909999999999</v>
      </c>
      <c r="F56" s="83"/>
      <c r="G56" s="83">
        <f>MAX(G22:G51)</f>
        <v>63.537849999999999</v>
      </c>
      <c r="H56" s="83">
        <f>MAX(H22:H51)</f>
        <v>14.29593</v>
      </c>
      <c r="I56" s="83">
        <f>MAX(I22:I51)</f>
        <v>0</v>
      </c>
      <c r="J56" s="83">
        <f>MAX(J22:J51)</f>
        <v>25.871099999999998</v>
      </c>
      <c r="K56" s="83">
        <f>MAX(K22:K51)</f>
        <v>5.4479340000000001</v>
      </c>
      <c r="L56" s="83"/>
      <c r="M56" s="82">
        <f>MAX(M22:M51)</f>
        <v>3.4737589999999998</v>
      </c>
      <c r="N56" s="82">
        <f>MAX(N22:N51)</f>
        <v>3.6120239999999999</v>
      </c>
    </row>
    <row r="57" spans="1:14" ht="15" thickBot="1">
      <c r="B57" s="81" t="s">
        <v>220</v>
      </c>
      <c r="C57" s="81"/>
      <c r="D57" s="80">
        <f>STDEV(D22:D51)</f>
        <v>0.7484662613330969</v>
      </c>
      <c r="E57" s="80">
        <f>STDEV(E22:E51)</f>
        <v>0.53425285335081296</v>
      </c>
      <c r="F57" s="80"/>
      <c r="G57" s="80">
        <f>STDEV(G22:G51)</f>
        <v>12.251904782560146</v>
      </c>
      <c r="H57" s="80">
        <f>STDEV(H22:H51)</f>
        <v>3.592947278148491</v>
      </c>
      <c r="I57" s="80"/>
      <c r="J57" s="80">
        <f>STDEV(J22:J51)</f>
        <v>4.9105381333213511</v>
      </c>
      <c r="K57" s="80">
        <f>STDEV(K22:K51)</f>
        <v>1.2881839314888277</v>
      </c>
      <c r="L57" s="80"/>
      <c r="M57" s="79">
        <f>STDEV(M22:M51)</f>
        <v>0.69563929683122949</v>
      </c>
      <c r="N57" s="79">
        <f>STDEV(N22:N51)</f>
        <v>0.75733441792305445</v>
      </c>
    </row>
    <row r="58" spans="1:14" ht="15" thickTop="1"/>
    <row r="61" spans="1:14">
      <c r="A61" s="78" t="s">
        <v>221</v>
      </c>
      <c r="B61" s="78"/>
      <c r="C61" s="78"/>
      <c r="D61" s="78"/>
      <c r="E61" s="78"/>
      <c r="F61" s="78"/>
      <c r="G61" s="78"/>
      <c r="H61" s="78"/>
      <c r="I61" s="78"/>
      <c r="J61" s="78"/>
      <c r="K61" s="1"/>
    </row>
    <row r="62" spans="1:14">
      <c r="A62" s="12" t="s">
        <v>222</v>
      </c>
      <c r="B62" s="12"/>
      <c r="C62" s="12" t="s">
        <v>223</v>
      </c>
      <c r="D62" s="12"/>
      <c r="E62" s="12" t="s">
        <v>224</v>
      </c>
      <c r="F62" s="12"/>
      <c r="G62" s="12" t="s">
        <v>224</v>
      </c>
      <c r="H62" s="12"/>
      <c r="I62" s="12" t="s">
        <v>225</v>
      </c>
      <c r="J62" s="12"/>
    </row>
    <row r="63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M64" s="1" t="s">
        <v>226</v>
      </c>
    </row>
    <row r="65" spans="1:23">
      <c r="A65" s="12"/>
      <c r="B65" s="12" t="s">
        <v>227</v>
      </c>
      <c r="C65" s="12" t="s">
        <v>228</v>
      </c>
      <c r="D65" s="12" t="s">
        <v>229</v>
      </c>
      <c r="E65" s="12" t="s">
        <v>228</v>
      </c>
      <c r="F65" s="12" t="s">
        <v>229</v>
      </c>
      <c r="G65" s="12" t="s">
        <v>230</v>
      </c>
      <c r="H65" s="12" t="s">
        <v>231</v>
      </c>
      <c r="I65" s="12" t="s">
        <v>232</v>
      </c>
      <c r="J65" s="12" t="s">
        <v>232</v>
      </c>
    </row>
    <row r="66" spans="1:23">
      <c r="A66" s="12">
        <v>95</v>
      </c>
      <c r="B66" s="12" t="s">
        <v>233</v>
      </c>
      <c r="C66" s="12">
        <v>0.9541231</v>
      </c>
      <c r="D66" s="12">
        <v>0.70784630000000004</v>
      </c>
      <c r="E66" s="12">
        <v>6.6294400000000003E-2</v>
      </c>
      <c r="F66" s="12">
        <v>4.7380800000000001E-2</v>
      </c>
      <c r="G66" s="12">
        <v>1.906846</v>
      </c>
      <c r="H66" s="12">
        <v>1.0147679999999999</v>
      </c>
      <c r="I66" s="12">
        <v>4.8492500000000001E-2</v>
      </c>
      <c r="J66" s="12">
        <v>5.7214300000000003E-2</v>
      </c>
      <c r="O66" t="s">
        <v>223</v>
      </c>
      <c r="Q66" t="s">
        <v>224</v>
      </c>
      <c r="S66" t="s">
        <v>224</v>
      </c>
      <c r="U66" t="s">
        <v>225</v>
      </c>
    </row>
    <row r="67" spans="1:23">
      <c r="A67" s="12">
        <v>190</v>
      </c>
      <c r="B67" s="12" t="s">
        <v>234</v>
      </c>
      <c r="C67" s="12">
        <v>0.9533123</v>
      </c>
      <c r="D67" s="12">
        <v>0.62202979999999997</v>
      </c>
      <c r="E67" s="12">
        <v>0.14665790000000001</v>
      </c>
      <c r="F67" s="12">
        <v>0.18300669999999999</v>
      </c>
      <c r="G67" s="12">
        <v>1.0115419999999999</v>
      </c>
      <c r="H67" s="12">
        <v>0.53449360000000001</v>
      </c>
      <c r="I67" s="12">
        <v>0.1319652</v>
      </c>
      <c r="J67" s="12">
        <v>0.23126150000000001</v>
      </c>
      <c r="O67" t="s">
        <v>6</v>
      </c>
      <c r="P67" t="s">
        <v>7</v>
      </c>
      <c r="Q67" t="s">
        <v>6</v>
      </c>
      <c r="R67" t="s">
        <v>7</v>
      </c>
      <c r="S67" t="s">
        <v>6</v>
      </c>
      <c r="T67" t="s">
        <v>7</v>
      </c>
      <c r="U67" t="s">
        <v>6</v>
      </c>
      <c r="V67" t="s">
        <v>7</v>
      </c>
      <c r="W67" s="77"/>
    </row>
    <row r="68" spans="1:23">
      <c r="A68" s="12">
        <v>292</v>
      </c>
      <c r="B68" s="12" t="s">
        <v>235</v>
      </c>
      <c r="C68" s="12">
        <v>1.110757</v>
      </c>
      <c r="D68" s="12">
        <v>0.34591270000000002</v>
      </c>
      <c r="E68" s="12">
        <v>0.5939875</v>
      </c>
      <c r="F68" s="12">
        <v>4.7466800000000003E-2</v>
      </c>
      <c r="G68" s="12">
        <v>1.075642</v>
      </c>
      <c r="H68" s="12">
        <v>0.47440759999999998</v>
      </c>
      <c r="I68" s="12">
        <v>0.2935837</v>
      </c>
      <c r="J68" s="12">
        <v>0.15610479999999999</v>
      </c>
    </row>
    <row r="69" spans="1:23">
      <c r="A69" s="12">
        <v>460</v>
      </c>
      <c r="B69" s="12" t="s">
        <v>236</v>
      </c>
      <c r="C69" s="12">
        <v>0.86841710000000005</v>
      </c>
      <c r="D69" s="12">
        <v>0.41108099999999997</v>
      </c>
      <c r="E69" s="12">
        <v>6.1529300000000002E-2</v>
      </c>
      <c r="F69" s="12">
        <v>2.8865000000000002E-3</v>
      </c>
      <c r="G69" s="12">
        <v>1.712261</v>
      </c>
      <c r="H69" s="12">
        <v>0.70558390000000004</v>
      </c>
      <c r="I69" s="12">
        <v>8.0743300000000004E-2</v>
      </c>
      <c r="J69" s="12">
        <v>7.5259000000000006E-2</v>
      </c>
      <c r="O69" s="77"/>
      <c r="P69" s="77"/>
      <c r="Q69" s="77"/>
      <c r="R69" s="77"/>
      <c r="S69" s="77"/>
      <c r="T69" s="77"/>
      <c r="U69" s="77"/>
      <c r="V69" s="77"/>
      <c r="W69" s="77"/>
    </row>
    <row r="70" spans="1:23">
      <c r="A70" s="12">
        <v>870</v>
      </c>
      <c r="B70" s="12" t="s">
        <v>237</v>
      </c>
      <c r="C70" s="12" t="s">
        <v>16</v>
      </c>
      <c r="D70" s="12">
        <v>0.84060610000000002</v>
      </c>
      <c r="E70" s="12" t="s">
        <v>16</v>
      </c>
      <c r="F70" s="12">
        <v>0.40135179999999998</v>
      </c>
      <c r="G70" s="12" t="s">
        <v>16</v>
      </c>
      <c r="H70" s="12">
        <v>1.3169109999999999</v>
      </c>
      <c r="I70" s="12" t="s">
        <v>16</v>
      </c>
      <c r="J70" s="12">
        <v>0.63156369999999995</v>
      </c>
      <c r="M70" s="1" t="s">
        <v>238</v>
      </c>
      <c r="O70" s="77"/>
      <c r="P70" s="77"/>
      <c r="Q70" s="77"/>
      <c r="R70" s="77"/>
      <c r="S70" s="77"/>
      <c r="T70" s="77"/>
      <c r="U70" s="77"/>
      <c r="V70" s="77"/>
      <c r="W70" s="77"/>
    </row>
    <row r="71" spans="1:23">
      <c r="A71" s="12">
        <v>994</v>
      </c>
      <c r="B71" s="12" t="s">
        <v>239</v>
      </c>
      <c r="C71" s="12">
        <v>0.33035330000000002</v>
      </c>
      <c r="D71" s="12">
        <v>0.422321</v>
      </c>
      <c r="E71" s="12">
        <v>1.8489999999999999E-4</v>
      </c>
      <c r="F71" s="12">
        <v>0.1104936</v>
      </c>
      <c r="G71" s="12">
        <v>1.264362</v>
      </c>
      <c r="H71" s="12">
        <v>0.33476790000000001</v>
      </c>
      <c r="I71" s="12">
        <v>2.408E-3</v>
      </c>
      <c r="J71" s="12">
        <v>0.22809570000000001</v>
      </c>
      <c r="M71" t="s">
        <v>240</v>
      </c>
      <c r="O71" s="76">
        <f t="shared" ref="O71:V71" si="0">C97</f>
        <v>1.2104889999999999</v>
      </c>
      <c r="P71" s="76">
        <f t="shared" si="0"/>
        <v>0.89408929999999998</v>
      </c>
      <c r="Q71" s="76">
        <f t="shared" si="0"/>
        <v>4.4286199999999996</v>
      </c>
      <c r="R71" s="76">
        <f t="shared" si="0"/>
        <v>1.787155</v>
      </c>
      <c r="S71" s="76">
        <f t="shared" si="0"/>
        <v>2.9653179999999999</v>
      </c>
      <c r="T71" s="76">
        <f t="shared" si="0"/>
        <v>1.2072499999999999</v>
      </c>
      <c r="U71" s="76">
        <f t="shared" si="0"/>
        <v>0.52373539999999996</v>
      </c>
      <c r="V71" s="76">
        <f t="shared" si="0"/>
        <v>0.67739459999999996</v>
      </c>
    </row>
    <row r="72" spans="1:23">
      <c r="A72" s="12">
        <v>1145</v>
      </c>
      <c r="B72" s="12" t="s">
        <v>241</v>
      </c>
      <c r="C72" s="12">
        <v>3.3412500000000001</v>
      </c>
      <c r="D72" s="12">
        <v>1.0051950000000001</v>
      </c>
      <c r="E72" s="12">
        <v>12.08915</v>
      </c>
      <c r="F72" s="12">
        <v>2.6843349999999999</v>
      </c>
      <c r="G72" s="12">
        <v>8.6104730000000007</v>
      </c>
      <c r="H72" s="12">
        <v>0.42586679999999999</v>
      </c>
      <c r="I72" s="12">
        <v>0.97543530000000001</v>
      </c>
      <c r="J72" s="12">
        <v>0.85000419999999999</v>
      </c>
      <c r="O72" s="2"/>
      <c r="P72" s="2"/>
      <c r="Q72" s="2"/>
      <c r="R72" s="2"/>
      <c r="S72" s="2"/>
      <c r="T72" s="2"/>
      <c r="U72" s="2"/>
      <c r="V72" s="2"/>
    </row>
    <row r="73" spans="1:23">
      <c r="A73" s="12">
        <v>1231</v>
      </c>
      <c r="B73" s="12" t="s">
        <v>242</v>
      </c>
      <c r="C73" s="12">
        <v>1.0548299999999999</v>
      </c>
      <c r="D73" s="12">
        <v>1.018003</v>
      </c>
      <c r="E73" s="12">
        <v>0.27673399999999998</v>
      </c>
      <c r="F73" s="12">
        <v>0.14426600000000001</v>
      </c>
      <c r="G73" s="12">
        <v>1.0854680000000001</v>
      </c>
      <c r="H73" s="12">
        <v>0.78852979999999995</v>
      </c>
      <c r="I73" s="12">
        <v>0.2247035</v>
      </c>
      <c r="J73" s="12">
        <v>0.24257280000000001</v>
      </c>
      <c r="M73" s="2" t="s">
        <v>243</v>
      </c>
      <c r="O73" s="76">
        <f t="shared" ref="O73:V73" si="1">C133</f>
        <v>1.2544299999999999</v>
      </c>
      <c r="P73" s="76">
        <f t="shared" si="1"/>
        <v>0.95439529999999995</v>
      </c>
      <c r="Q73" s="76">
        <f t="shared" si="1"/>
        <v>4.7458929999999997</v>
      </c>
      <c r="R73" s="76">
        <f t="shared" si="1"/>
        <v>1.5999350000000001</v>
      </c>
      <c r="S73" s="76">
        <f t="shared" si="1"/>
        <v>3.628841</v>
      </c>
      <c r="T73" s="76">
        <f t="shared" si="1"/>
        <v>1.2088380000000001</v>
      </c>
      <c r="U73" s="76">
        <f t="shared" si="1"/>
        <v>0.48994179999999998</v>
      </c>
      <c r="V73" s="76">
        <f t="shared" si="1"/>
        <v>0.59396409999999999</v>
      </c>
    </row>
    <row r="74" spans="1:23">
      <c r="A74" s="12">
        <v>1332</v>
      </c>
      <c r="B74" s="12" t="s">
        <v>244</v>
      </c>
      <c r="C74" s="12">
        <v>0.55126719999999996</v>
      </c>
      <c r="D74" s="12">
        <v>0.42134719999999998</v>
      </c>
      <c r="E74" s="12">
        <v>8.7391700000000003E-2</v>
      </c>
      <c r="F74" s="12">
        <v>0.21483949999999999</v>
      </c>
      <c r="G74" s="12">
        <v>0.82004109999999997</v>
      </c>
      <c r="H74" s="12">
        <v>0.1875231</v>
      </c>
      <c r="I74" s="12">
        <v>0.1233876</v>
      </c>
      <c r="J74" s="12">
        <v>0.48752060000000003</v>
      </c>
      <c r="O74" s="76"/>
      <c r="P74" s="76"/>
      <c r="Q74" s="76"/>
      <c r="R74" s="76"/>
      <c r="S74" s="76"/>
      <c r="T74" s="76"/>
      <c r="U74" s="76"/>
      <c r="V74" s="76"/>
    </row>
    <row r="75" spans="1:23">
      <c r="A75" s="12">
        <v>1481</v>
      </c>
      <c r="B75" s="12" t="s">
        <v>245</v>
      </c>
      <c r="C75" s="12">
        <v>0.75458040000000004</v>
      </c>
      <c r="D75" s="12" t="s">
        <v>16</v>
      </c>
      <c r="E75" s="12">
        <v>8.2681500000000005E-2</v>
      </c>
      <c r="F75" s="12" t="s">
        <v>16</v>
      </c>
      <c r="G75" s="12">
        <v>0.7673141</v>
      </c>
      <c r="H75" s="12" t="s">
        <v>16</v>
      </c>
      <c r="I75" s="12">
        <v>0.19716539999999999</v>
      </c>
      <c r="J75" s="12" t="s">
        <v>16</v>
      </c>
      <c r="M75" t="s">
        <v>246</v>
      </c>
      <c r="O75" s="76">
        <f t="shared" ref="O75:V75" si="2">C169</f>
        <v>1.1600950000000001</v>
      </c>
      <c r="P75" s="76">
        <f t="shared" si="2"/>
        <v>0.82270840000000001</v>
      </c>
      <c r="Q75" s="76">
        <f t="shared" si="2"/>
        <v>1.376042</v>
      </c>
      <c r="R75" s="76">
        <f t="shared" si="2"/>
        <v>0.51567929999999995</v>
      </c>
      <c r="S75" s="76">
        <f t="shared" si="2"/>
        <v>1.908471</v>
      </c>
      <c r="T75" s="76">
        <f t="shared" si="2"/>
        <v>1.056111</v>
      </c>
      <c r="U75" s="76">
        <f t="shared" si="2"/>
        <v>0.57185059999999999</v>
      </c>
      <c r="V75" s="76">
        <f t="shared" si="2"/>
        <v>0.79730480000000004</v>
      </c>
    </row>
    <row r="76" spans="1:23">
      <c r="A76" s="12">
        <v>1522</v>
      </c>
      <c r="B76" s="12" t="s">
        <v>247</v>
      </c>
      <c r="C76" s="12">
        <v>1.6474519999999999</v>
      </c>
      <c r="D76" s="12">
        <v>1.3652280000000001</v>
      </c>
      <c r="E76" s="12">
        <v>10.69318</v>
      </c>
      <c r="F76" s="12">
        <v>13.58287</v>
      </c>
      <c r="G76" s="12">
        <v>1.282861</v>
      </c>
      <c r="H76" s="12">
        <v>2.8886910000000001</v>
      </c>
      <c r="I76" s="12">
        <v>1.057175</v>
      </c>
      <c r="J76" s="12">
        <v>2.1062409999999998</v>
      </c>
      <c r="O76" s="2"/>
      <c r="P76" s="2"/>
      <c r="Q76" s="2"/>
      <c r="R76" s="2"/>
      <c r="S76" s="2"/>
      <c r="T76" s="2"/>
      <c r="U76" s="2"/>
      <c r="V76" s="2"/>
    </row>
    <row r="77" spans="1:23">
      <c r="A77" s="12">
        <v>1822</v>
      </c>
      <c r="B77" s="12" t="s">
        <v>248</v>
      </c>
      <c r="C77" s="12">
        <v>1.88707</v>
      </c>
      <c r="D77" s="12">
        <v>1.2695110000000001</v>
      </c>
      <c r="E77" s="12">
        <v>0.90236240000000001</v>
      </c>
      <c r="F77" s="12">
        <v>0.1352487</v>
      </c>
      <c r="G77" s="12">
        <v>7.6386070000000004</v>
      </c>
      <c r="H77" s="12">
        <v>4.5118070000000001</v>
      </c>
      <c r="I77" s="12">
        <v>0.1566264</v>
      </c>
      <c r="J77" s="12">
        <v>0.1256719</v>
      </c>
      <c r="O77" s="2"/>
      <c r="P77" s="2"/>
      <c r="Q77" s="2"/>
      <c r="R77" s="2"/>
      <c r="S77" s="2"/>
      <c r="T77" s="2"/>
      <c r="U77" s="2"/>
      <c r="V77" s="2"/>
    </row>
    <row r="78" spans="1:23">
      <c r="A78" s="12">
        <v>2125</v>
      </c>
      <c r="B78" s="12" t="s">
        <v>249</v>
      </c>
      <c r="C78" s="12">
        <v>1.0424949999999999</v>
      </c>
      <c r="D78" s="12">
        <v>1.247633</v>
      </c>
      <c r="E78" s="12">
        <v>5.8718190000000003</v>
      </c>
      <c r="F78" s="12">
        <v>5.4419959999999996</v>
      </c>
      <c r="G78" s="12">
        <v>2.209085</v>
      </c>
      <c r="H78" s="12">
        <v>2.731951</v>
      </c>
      <c r="I78" s="12">
        <v>1.5896380000000001</v>
      </c>
      <c r="J78" s="12">
        <v>1.522222</v>
      </c>
      <c r="M78" s="1" t="s">
        <v>250</v>
      </c>
      <c r="O78" s="2"/>
      <c r="P78" s="2"/>
      <c r="Q78" s="2"/>
      <c r="R78" s="2"/>
      <c r="S78" s="2"/>
      <c r="T78" s="2"/>
      <c r="U78" s="2"/>
      <c r="V78" s="2"/>
    </row>
    <row r="79" spans="1:23">
      <c r="A79" s="12">
        <v>2230</v>
      </c>
      <c r="B79" s="12" t="s">
        <v>251</v>
      </c>
      <c r="C79" s="12">
        <v>2.142817</v>
      </c>
      <c r="D79" s="12">
        <v>2.1178810000000001</v>
      </c>
      <c r="E79" s="12">
        <v>12.14357</v>
      </c>
      <c r="F79" s="12">
        <v>14.29593</v>
      </c>
      <c r="G79" s="12">
        <v>5.7481460000000002</v>
      </c>
      <c r="H79" s="12">
        <v>5.4479340000000001</v>
      </c>
      <c r="I79" s="12">
        <v>0.76493359999999999</v>
      </c>
      <c r="J79" s="12">
        <v>1.7448840000000001</v>
      </c>
      <c r="M79" t="s">
        <v>240</v>
      </c>
      <c r="O79" s="2">
        <f t="shared" ref="O79:V79" si="3">MEDIAN(C66:C96)</f>
        <v>0.9537177</v>
      </c>
      <c r="P79" s="2">
        <f t="shared" si="3"/>
        <v>0.70784630000000004</v>
      </c>
      <c r="Q79" s="2">
        <f t="shared" si="3"/>
        <v>0.38157260000000004</v>
      </c>
      <c r="R79" s="2">
        <f t="shared" si="3"/>
        <v>0.31083440000000001</v>
      </c>
      <c r="S79" s="2">
        <f t="shared" si="3"/>
        <v>1.5037699999999998</v>
      </c>
      <c r="T79" s="2">
        <f t="shared" si="3"/>
        <v>0.7098392</v>
      </c>
      <c r="U79" s="2">
        <f t="shared" si="3"/>
        <v>0.30619245</v>
      </c>
      <c r="V79" s="2">
        <f t="shared" si="3"/>
        <v>0.55393800000000004</v>
      </c>
    </row>
    <row r="80" spans="1:23">
      <c r="A80" s="12">
        <v>2369</v>
      </c>
      <c r="B80" s="12" t="s">
        <v>252</v>
      </c>
      <c r="C80" s="12">
        <v>0.9124892</v>
      </c>
      <c r="D80" s="12">
        <v>0.57551850000000004</v>
      </c>
      <c r="E80" s="12">
        <v>0.75968720000000001</v>
      </c>
      <c r="F80" s="12">
        <v>1.2224330000000001</v>
      </c>
      <c r="G80" s="12">
        <v>0.99623139999999999</v>
      </c>
      <c r="H80" s="12">
        <v>0.29889690000000002</v>
      </c>
      <c r="I80" s="12">
        <v>0.37721480000000002</v>
      </c>
      <c r="J80" s="12">
        <v>0.75342549999999997</v>
      </c>
      <c r="O80" s="2"/>
      <c r="P80" s="2"/>
      <c r="Q80" s="2"/>
      <c r="R80" s="2"/>
      <c r="S80" s="2"/>
      <c r="T80" s="2"/>
      <c r="U80" s="2"/>
      <c r="V80" s="2"/>
    </row>
    <row r="81" spans="1:22">
      <c r="A81" s="12">
        <v>2503</v>
      </c>
      <c r="B81" s="12" t="s">
        <v>253</v>
      </c>
      <c r="C81" s="12">
        <v>0.64237549999999999</v>
      </c>
      <c r="D81" s="12">
        <v>0.50303880000000001</v>
      </c>
      <c r="E81" s="12">
        <v>0.11845260000000001</v>
      </c>
      <c r="F81" s="12">
        <v>0.1941399</v>
      </c>
      <c r="G81" s="12">
        <v>0.59626769999999996</v>
      </c>
      <c r="H81" s="12">
        <v>0.13438839999999999</v>
      </c>
      <c r="I81" s="12">
        <v>0.87326150000000002</v>
      </c>
      <c r="J81" s="12">
        <v>3.6120239999999999</v>
      </c>
      <c r="M81" s="2" t="s">
        <v>243</v>
      </c>
      <c r="O81" s="2">
        <f t="shared" ref="O81:V81" si="4">MEDIAN(C102:C132)</f>
        <v>0.9142614</v>
      </c>
      <c r="P81" s="2">
        <f t="shared" si="4"/>
        <v>0.76794899999999999</v>
      </c>
      <c r="Q81" s="2">
        <f t="shared" si="4"/>
        <v>0.26179140000000001</v>
      </c>
      <c r="R81" s="2">
        <f t="shared" si="4"/>
        <v>0.30546459999999998</v>
      </c>
      <c r="S81" s="2">
        <f t="shared" si="4"/>
        <v>1.3292375000000001</v>
      </c>
      <c r="T81" s="2">
        <f t="shared" si="4"/>
        <v>0.84050480000000005</v>
      </c>
      <c r="U81" s="2">
        <f t="shared" si="4"/>
        <v>0.18939655</v>
      </c>
      <c r="V81" s="2">
        <f t="shared" si="4"/>
        <v>0.40096880000000001</v>
      </c>
    </row>
    <row r="82" spans="1:22">
      <c r="A82" s="12">
        <v>2614</v>
      </c>
      <c r="B82" s="12" t="s">
        <v>254</v>
      </c>
      <c r="C82" s="12">
        <v>0.99127220000000005</v>
      </c>
      <c r="D82" s="12">
        <v>0.85721860000000005</v>
      </c>
      <c r="E82" s="12">
        <v>1.6768179999999999</v>
      </c>
      <c r="F82" s="12">
        <v>1.354803</v>
      </c>
      <c r="G82" s="12">
        <v>3.1241680000000001</v>
      </c>
      <c r="H82" s="12">
        <v>1.0908500000000001</v>
      </c>
      <c r="I82" s="12">
        <v>0.38214130000000002</v>
      </c>
      <c r="J82" s="12">
        <v>0.55393800000000004</v>
      </c>
      <c r="O82" s="2"/>
      <c r="P82" s="2"/>
      <c r="Q82" s="2"/>
      <c r="R82" s="2"/>
      <c r="S82" s="2"/>
      <c r="T82" s="2"/>
      <c r="U82" s="2"/>
      <c r="V82" s="2"/>
    </row>
    <row r="83" spans="1:22">
      <c r="A83" s="12">
        <v>2650</v>
      </c>
      <c r="B83" s="12" t="s">
        <v>255</v>
      </c>
      <c r="C83" s="12">
        <v>3.3969369999999999</v>
      </c>
      <c r="D83" s="12">
        <v>2.3361909999999999</v>
      </c>
      <c r="E83" s="12">
        <v>63.537849999999999</v>
      </c>
      <c r="F83" s="12">
        <v>2.8830260000000001</v>
      </c>
      <c r="G83" s="12">
        <v>25.871099999999998</v>
      </c>
      <c r="H83" s="12">
        <v>1.500259</v>
      </c>
      <c r="I83" s="12">
        <v>3.4737589999999998</v>
      </c>
      <c r="J83" s="12">
        <v>0.58500209999999997</v>
      </c>
      <c r="M83" t="s">
        <v>246</v>
      </c>
      <c r="O83" s="2">
        <f t="shared" ref="O83:V83" si="5">MEDIAN(C138:C168)</f>
        <v>1.0392275</v>
      </c>
      <c r="P83" s="2">
        <f t="shared" si="5"/>
        <v>0.64802760000000004</v>
      </c>
      <c r="Q83" s="2">
        <f t="shared" si="5"/>
        <v>0.16972330000000002</v>
      </c>
      <c r="R83" s="2">
        <f t="shared" si="5"/>
        <v>9.68001E-2</v>
      </c>
      <c r="S83" s="2">
        <f t="shared" si="5"/>
        <v>1.5038909999999999</v>
      </c>
      <c r="T83" s="2">
        <f t="shared" si="5"/>
        <v>0.64219190000000004</v>
      </c>
      <c r="U83" s="2">
        <f t="shared" si="5"/>
        <v>0.39902530000000003</v>
      </c>
      <c r="V83" s="2">
        <f t="shared" si="5"/>
        <v>0.67525120000000005</v>
      </c>
    </row>
    <row r="84" spans="1:22">
      <c r="A84" s="12">
        <v>2793</v>
      </c>
      <c r="B84" s="12" t="s">
        <v>256</v>
      </c>
      <c r="C84" s="12" t="s">
        <v>16</v>
      </c>
      <c r="D84" s="12">
        <v>2.2094</v>
      </c>
      <c r="E84" s="12" t="s">
        <v>16</v>
      </c>
      <c r="F84" s="12">
        <v>0.7437918</v>
      </c>
      <c r="G84" s="12" t="s">
        <v>16</v>
      </c>
      <c r="H84" s="12">
        <v>2.6411530000000001</v>
      </c>
      <c r="I84" s="12" t="s">
        <v>16</v>
      </c>
      <c r="J84" s="12">
        <v>0.39491949999999998</v>
      </c>
    </row>
    <row r="85" spans="1:22">
      <c r="A85" s="12">
        <v>2857</v>
      </c>
      <c r="B85" s="12" t="s">
        <v>257</v>
      </c>
      <c r="C85" s="12">
        <v>0.62175480000000005</v>
      </c>
      <c r="D85" s="12">
        <v>0.39449919999999999</v>
      </c>
      <c r="E85" s="12">
        <v>7.3604299999999998E-2</v>
      </c>
      <c r="F85" s="12">
        <v>3.1023700000000001E-2</v>
      </c>
      <c r="G85" s="12">
        <v>1.4043129999999999</v>
      </c>
      <c r="H85" s="12">
        <v>0.6727976</v>
      </c>
      <c r="I85" s="12">
        <v>6.6970699999999994E-2</v>
      </c>
      <c r="J85" s="12">
        <v>4.6659699999999998E-2</v>
      </c>
    </row>
    <row r="86" spans="1:22">
      <c r="A86" s="12">
        <v>3121</v>
      </c>
      <c r="B86" s="12" t="s">
        <v>258</v>
      </c>
      <c r="C86" s="12">
        <v>0.80422020000000005</v>
      </c>
      <c r="D86" s="12">
        <v>0.60522849999999995</v>
      </c>
      <c r="E86" s="12">
        <v>0.36199160000000002</v>
      </c>
      <c r="F86" s="12">
        <v>0.24258070000000001</v>
      </c>
      <c r="G86" s="12">
        <v>0.74728039999999996</v>
      </c>
      <c r="H86" s="12">
        <v>0.60419630000000002</v>
      </c>
      <c r="I86" s="12">
        <v>0.30798540000000002</v>
      </c>
      <c r="J86" s="12">
        <v>0.25729059999999998</v>
      </c>
    </row>
    <row r="87" spans="1:22">
      <c r="A87" s="12">
        <v>3270</v>
      </c>
      <c r="B87" s="12" t="s">
        <v>259</v>
      </c>
      <c r="C87" s="12">
        <v>0.823882</v>
      </c>
      <c r="D87" s="12">
        <v>0.65831150000000005</v>
      </c>
      <c r="E87" s="12">
        <v>0.11913890000000001</v>
      </c>
      <c r="F87" s="12">
        <v>0.1168257</v>
      </c>
      <c r="G87" s="12">
        <v>1.907324</v>
      </c>
      <c r="H87" s="12">
        <v>1.304219</v>
      </c>
      <c r="I87" s="12">
        <v>6.2742800000000001E-2</v>
      </c>
      <c r="J87" s="12">
        <v>7.70816E-2</v>
      </c>
    </row>
    <row r="88" spans="1:22">
      <c r="A88" s="12">
        <v>3409</v>
      </c>
      <c r="B88" s="12" t="s">
        <v>260</v>
      </c>
      <c r="C88" s="12">
        <v>0.67930869999999999</v>
      </c>
      <c r="D88" s="12">
        <v>0.57812830000000004</v>
      </c>
      <c r="E88" s="12">
        <v>1.9840900000000002E-2</v>
      </c>
      <c r="F88" s="12">
        <v>5.3857299999999997E-2</v>
      </c>
      <c r="G88" s="12">
        <v>2.6566960000000002</v>
      </c>
      <c r="H88" s="12">
        <v>0.71946339999999998</v>
      </c>
      <c r="I88" s="12">
        <v>1.9632500000000001E-2</v>
      </c>
      <c r="J88" s="12">
        <v>8.6883299999999997E-2</v>
      </c>
    </row>
    <row r="89" spans="1:22">
      <c r="A89" s="12">
        <v>3549</v>
      </c>
      <c r="B89" s="12" t="s">
        <v>261</v>
      </c>
      <c r="C89" s="12">
        <v>1.196218</v>
      </c>
      <c r="D89" s="12">
        <v>0.93159239999999999</v>
      </c>
      <c r="E89" s="12">
        <v>1.336557</v>
      </c>
      <c r="F89" s="12">
        <v>3.230051</v>
      </c>
      <c r="G89" s="12">
        <v>1.7145570000000001</v>
      </c>
      <c r="H89" s="12">
        <v>0.77048159999999999</v>
      </c>
      <c r="I89" s="12">
        <v>0.5250011</v>
      </c>
      <c r="J89" s="12">
        <v>0.89837149999999999</v>
      </c>
    </row>
    <row r="90" spans="1:22">
      <c r="A90" s="12">
        <v>3796</v>
      </c>
      <c r="B90" s="12" t="s">
        <v>262</v>
      </c>
      <c r="C90" s="12" t="s">
        <v>16</v>
      </c>
      <c r="D90" s="12" t="s">
        <v>16</v>
      </c>
      <c r="E90" s="12" t="s">
        <v>16</v>
      </c>
      <c r="F90" s="12" t="s">
        <v>16</v>
      </c>
      <c r="G90" s="12" t="s">
        <v>16</v>
      </c>
      <c r="H90" s="12" t="s">
        <v>16</v>
      </c>
      <c r="I90" s="12" t="s">
        <v>16</v>
      </c>
      <c r="J90" s="12" t="s">
        <v>16</v>
      </c>
    </row>
    <row r="91" spans="1:22">
      <c r="A91" s="12">
        <v>3848</v>
      </c>
      <c r="B91" s="12" t="s">
        <v>263</v>
      </c>
      <c r="C91" s="12">
        <v>2.0999810000000001</v>
      </c>
      <c r="D91" s="12">
        <v>0.96633740000000001</v>
      </c>
      <c r="E91" s="12">
        <v>10.707929999999999</v>
      </c>
      <c r="F91" s="12">
        <v>1.5845260000000001</v>
      </c>
      <c r="G91" s="12">
        <v>2.7200540000000002</v>
      </c>
      <c r="H91" s="12">
        <v>0.67445250000000001</v>
      </c>
      <c r="I91" s="12">
        <v>0.92604039999999999</v>
      </c>
      <c r="J91" s="12">
        <v>0.75608810000000004</v>
      </c>
    </row>
    <row r="92" spans="1:22">
      <c r="A92" s="12">
        <v>4121</v>
      </c>
      <c r="B92" s="12" t="s">
        <v>264</v>
      </c>
      <c r="C92" s="12">
        <v>1.1476459999999999</v>
      </c>
      <c r="D92" s="12">
        <v>0.64470340000000004</v>
      </c>
      <c r="E92" s="12">
        <v>0.83558239999999995</v>
      </c>
      <c r="F92" s="12">
        <v>1.523255</v>
      </c>
      <c r="G92" s="12">
        <v>1.7302690000000001</v>
      </c>
      <c r="H92" s="12">
        <v>0.7098392</v>
      </c>
      <c r="I92" s="12">
        <v>0.30439949999999999</v>
      </c>
      <c r="J92" s="12">
        <v>0.75228550000000005</v>
      </c>
    </row>
    <row r="93" spans="1:22">
      <c r="A93" s="12">
        <v>4279</v>
      </c>
      <c r="B93" s="12" t="s">
        <v>265</v>
      </c>
      <c r="C93" s="12">
        <v>1.3184610000000001</v>
      </c>
      <c r="D93" s="12">
        <v>0.97899239999999998</v>
      </c>
      <c r="E93" s="12">
        <v>0.4011536</v>
      </c>
      <c r="F93" s="12">
        <v>0.41537069999999998</v>
      </c>
      <c r="G93" s="12">
        <v>1.318543</v>
      </c>
      <c r="H93" s="12">
        <v>1.6674040000000001</v>
      </c>
      <c r="I93" s="12">
        <v>0.48852319999999999</v>
      </c>
      <c r="J93" s="12">
        <v>0.57133299999999998</v>
      </c>
    </row>
    <row r="94" spans="1:22">
      <c r="A94" s="12">
        <v>4375</v>
      </c>
      <c r="B94" s="12" t="s">
        <v>266</v>
      </c>
      <c r="C94" s="12">
        <v>0.80145080000000002</v>
      </c>
      <c r="D94" s="12">
        <v>0.66925159999999995</v>
      </c>
      <c r="E94" s="12">
        <v>0.3088439</v>
      </c>
      <c r="F94" s="12">
        <v>0.31083440000000001</v>
      </c>
      <c r="G94" s="12">
        <v>0.71761730000000001</v>
      </c>
      <c r="H94" s="12">
        <v>0.29686279999999998</v>
      </c>
      <c r="I94" s="12">
        <v>0.64775590000000005</v>
      </c>
      <c r="J94" s="12">
        <v>0.84650530000000002</v>
      </c>
    </row>
    <row r="95" spans="1:22">
      <c r="A95" s="12">
        <v>4607</v>
      </c>
      <c r="B95" s="12" t="s">
        <v>267</v>
      </c>
      <c r="C95" s="12">
        <v>0.91462699999999997</v>
      </c>
      <c r="D95" s="12">
        <v>0.76850529999999995</v>
      </c>
      <c r="E95" s="12">
        <v>0.58815680000000004</v>
      </c>
      <c r="F95" s="12">
        <v>0.48430299999999998</v>
      </c>
      <c r="G95" s="12">
        <v>0.78859619999999997</v>
      </c>
      <c r="H95" s="12">
        <v>0.38964840000000001</v>
      </c>
      <c r="I95" s="12">
        <v>0.45348500000000003</v>
      </c>
      <c r="J95" s="12">
        <v>0.57787630000000001</v>
      </c>
    </row>
    <row r="96" spans="1:22">
      <c r="A96" s="12">
        <v>4687</v>
      </c>
      <c r="B96" s="12" t="s">
        <v>268</v>
      </c>
      <c r="C96" s="12">
        <v>0.90433520000000001</v>
      </c>
      <c r="D96" s="12">
        <v>0.45707710000000001</v>
      </c>
      <c r="E96" s="12">
        <v>0.14021600000000001</v>
      </c>
      <c r="F96" s="12">
        <v>0.14459649999999999</v>
      </c>
      <c r="G96" s="12">
        <v>1.603227</v>
      </c>
      <c r="H96" s="12">
        <v>0.17209730000000001</v>
      </c>
      <c r="I96" s="12">
        <v>0.10941910000000001</v>
      </c>
      <c r="J96" s="12">
        <v>0.41614220000000002</v>
      </c>
    </row>
    <row r="97" spans="1:10">
      <c r="A97" s="12" t="s">
        <v>216</v>
      </c>
      <c r="B97" s="12"/>
      <c r="C97" s="12">
        <v>1.2104889999999999</v>
      </c>
      <c r="D97" s="12">
        <v>0.89408929999999998</v>
      </c>
      <c r="E97" s="12">
        <v>4.4286199999999996</v>
      </c>
      <c r="F97" s="12">
        <v>1.787155</v>
      </c>
      <c r="G97" s="12">
        <v>2.9653179999999999</v>
      </c>
      <c r="H97" s="12">
        <v>1.2072499999999999</v>
      </c>
      <c r="I97" s="12">
        <v>0.52373539999999996</v>
      </c>
      <c r="J97" s="12">
        <v>0.67739459999999996</v>
      </c>
    </row>
    <row r="98" spans="1:10">
      <c r="A98" s="12" t="s">
        <v>269</v>
      </c>
      <c r="B98" s="12"/>
      <c r="C98" s="12">
        <v>28</v>
      </c>
      <c r="D98" s="12">
        <v>29</v>
      </c>
      <c r="E98" s="12">
        <v>28</v>
      </c>
      <c r="F98" s="12">
        <v>29</v>
      </c>
      <c r="G98" s="12">
        <v>28</v>
      </c>
      <c r="H98" s="12">
        <v>29</v>
      </c>
      <c r="I98" s="12">
        <v>28</v>
      </c>
      <c r="J98" s="12">
        <v>29</v>
      </c>
    </row>
    <row r="99" spans="1:10">
      <c r="A99" s="12" t="s">
        <v>270</v>
      </c>
      <c r="B99" s="12" t="s">
        <v>271</v>
      </c>
      <c r="C99" s="12" t="s">
        <v>272</v>
      </c>
      <c r="D99" s="12"/>
      <c r="E99" s="12"/>
      <c r="F99" s="12"/>
      <c r="G99" s="12"/>
      <c r="H99" s="12"/>
      <c r="I99" s="12"/>
      <c r="J99" s="12"/>
    </row>
    <row r="100" spans="1:10">
      <c r="A100" s="12"/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1:10">
      <c r="A101" s="12"/>
      <c r="B101" s="12" t="s">
        <v>227</v>
      </c>
      <c r="C101" s="12" t="s">
        <v>228</v>
      </c>
      <c r="D101" s="12" t="s">
        <v>229</v>
      </c>
      <c r="E101" s="12" t="s">
        <v>228</v>
      </c>
      <c r="F101" s="12" t="s">
        <v>229</v>
      </c>
      <c r="G101" s="12" t="s">
        <v>273</v>
      </c>
      <c r="H101" s="12" t="s">
        <v>274</v>
      </c>
      <c r="I101" s="12" t="s">
        <v>275</v>
      </c>
      <c r="J101" s="12" t="s">
        <v>276</v>
      </c>
    </row>
    <row r="102" spans="1:10">
      <c r="A102" s="12">
        <v>67</v>
      </c>
      <c r="B102" s="12" t="s">
        <v>233</v>
      </c>
      <c r="C102" s="12">
        <v>0.99310330000000002</v>
      </c>
      <c r="D102" s="12">
        <v>0.77605310000000005</v>
      </c>
      <c r="E102" s="12">
        <v>5.61626E-2</v>
      </c>
      <c r="F102" s="12">
        <v>3.6492700000000003E-2</v>
      </c>
      <c r="G102" s="12">
        <v>2.0291160000000001</v>
      </c>
      <c r="H102" s="12">
        <v>1.244054</v>
      </c>
      <c r="I102" s="12">
        <v>3.2072099999999999E-2</v>
      </c>
      <c r="J102" s="12">
        <v>4.0594199999999997E-2</v>
      </c>
    </row>
    <row r="103" spans="1:10">
      <c r="A103" s="12">
        <v>156</v>
      </c>
      <c r="B103" s="12" t="s">
        <v>234</v>
      </c>
      <c r="C103" s="12">
        <v>0.9970019</v>
      </c>
      <c r="D103" s="12">
        <v>0.76794899999999999</v>
      </c>
      <c r="E103" s="12">
        <v>0.2249562</v>
      </c>
      <c r="F103" s="12">
        <v>0.30546459999999998</v>
      </c>
      <c r="G103" s="12">
        <v>0.93541030000000003</v>
      </c>
      <c r="H103" s="12">
        <v>0.65642849999999997</v>
      </c>
      <c r="I103" s="12">
        <v>0.17074400000000001</v>
      </c>
      <c r="J103" s="12">
        <v>0.25959290000000002</v>
      </c>
    </row>
    <row r="104" spans="1:10">
      <c r="A104" s="12">
        <v>250</v>
      </c>
      <c r="B104" s="12" t="s">
        <v>235</v>
      </c>
      <c r="C104" s="12">
        <v>0.72089179999999997</v>
      </c>
      <c r="D104" s="12">
        <v>0.38483139999999999</v>
      </c>
      <c r="E104" s="12">
        <v>0.16107750000000001</v>
      </c>
      <c r="F104" s="12">
        <v>4.0543799999999998E-2</v>
      </c>
      <c r="G104" s="12">
        <v>1.3187390000000001</v>
      </c>
      <c r="H104" s="12">
        <v>0.58079959999999997</v>
      </c>
      <c r="I104" s="12">
        <v>9.5914600000000003E-2</v>
      </c>
      <c r="J104" s="12">
        <v>7.0773299999999997E-2</v>
      </c>
    </row>
    <row r="105" spans="1:10">
      <c r="A105" s="12">
        <v>524</v>
      </c>
      <c r="B105" s="12" t="s">
        <v>236</v>
      </c>
      <c r="C105" s="12">
        <v>0.92007649999999996</v>
      </c>
      <c r="D105" s="12">
        <v>0.4076419</v>
      </c>
      <c r="E105" s="12">
        <v>6.0589700000000003E-2</v>
      </c>
      <c r="F105" s="12">
        <v>2.4838E-3</v>
      </c>
      <c r="G105" s="12">
        <v>1.7107939999999999</v>
      </c>
      <c r="H105" s="12">
        <v>0.84050480000000005</v>
      </c>
      <c r="I105" s="12">
        <v>5.2276200000000002E-2</v>
      </c>
      <c r="J105" s="12">
        <v>6.1317200000000002E-2</v>
      </c>
    </row>
    <row r="106" spans="1:10">
      <c r="A106" s="12">
        <v>907</v>
      </c>
      <c r="B106" s="12" t="s">
        <v>237</v>
      </c>
      <c r="C106" s="12" t="s">
        <v>16</v>
      </c>
      <c r="D106" s="12">
        <v>1.054195</v>
      </c>
      <c r="E106" s="12" t="s">
        <v>16</v>
      </c>
      <c r="F106" s="12">
        <v>0.55959510000000001</v>
      </c>
      <c r="G106" s="12" t="s">
        <v>16</v>
      </c>
      <c r="H106" s="12">
        <v>1.362633</v>
      </c>
      <c r="I106" s="12" t="s">
        <v>16</v>
      </c>
      <c r="J106" s="12">
        <v>0.57790300000000006</v>
      </c>
    </row>
    <row r="107" spans="1:10">
      <c r="A107" s="12">
        <v>1047</v>
      </c>
      <c r="B107" s="12" t="s">
        <v>239</v>
      </c>
      <c r="C107" s="12">
        <v>0.32505499999999998</v>
      </c>
      <c r="D107" s="12">
        <v>0.34932229999999997</v>
      </c>
      <c r="E107" s="12">
        <v>4.3800000000000001E-5</v>
      </c>
      <c r="F107" s="12">
        <v>2.11802E-2</v>
      </c>
      <c r="G107" s="12">
        <v>0.85935810000000001</v>
      </c>
      <c r="H107" s="12">
        <v>0.2776479</v>
      </c>
      <c r="I107" s="12">
        <v>4.5022999999999999E-3</v>
      </c>
      <c r="J107" s="12">
        <v>8.6651800000000001E-2</v>
      </c>
    </row>
    <row r="108" spans="1:10">
      <c r="A108" s="12">
        <v>1132</v>
      </c>
      <c r="B108" s="12" t="s">
        <v>241</v>
      </c>
      <c r="C108" s="12">
        <v>4.389691</v>
      </c>
      <c r="D108" s="12">
        <v>1.041177</v>
      </c>
      <c r="E108" s="12">
        <v>16.376380000000001</v>
      </c>
      <c r="F108" s="12">
        <v>2.0332050000000002</v>
      </c>
      <c r="G108" s="12">
        <v>11.831910000000001</v>
      </c>
      <c r="H108" s="12">
        <v>0.44811669999999998</v>
      </c>
      <c r="I108" s="12">
        <v>1.1521060000000001</v>
      </c>
      <c r="J108" s="12">
        <v>0.73636570000000001</v>
      </c>
    </row>
    <row r="109" spans="1:10">
      <c r="A109" s="12">
        <v>1240</v>
      </c>
      <c r="B109" s="12" t="s">
        <v>242</v>
      </c>
      <c r="C109" s="12">
        <v>1.045882</v>
      </c>
      <c r="D109" s="12">
        <v>1.032667</v>
      </c>
      <c r="E109" s="12">
        <v>0.13922799999999999</v>
      </c>
      <c r="F109" s="12">
        <v>0.1128383</v>
      </c>
      <c r="G109" s="12">
        <v>0.93359749999999997</v>
      </c>
      <c r="H109" s="12">
        <v>0.94478059999999997</v>
      </c>
      <c r="I109" s="12">
        <v>0.1665547</v>
      </c>
      <c r="J109" s="12">
        <v>0.12798080000000001</v>
      </c>
    </row>
    <row r="110" spans="1:10">
      <c r="A110" s="12">
        <v>1323</v>
      </c>
      <c r="B110" s="12" t="s">
        <v>244</v>
      </c>
      <c r="C110" s="12">
        <v>0.4932395</v>
      </c>
      <c r="D110" s="12">
        <v>0.49833709999999998</v>
      </c>
      <c r="E110" s="12">
        <v>1.12788E-2</v>
      </c>
      <c r="F110" s="12">
        <v>0.18715290000000001</v>
      </c>
      <c r="G110" s="12">
        <v>0.86441959999999995</v>
      </c>
      <c r="H110" s="12">
        <v>0.2126362</v>
      </c>
      <c r="I110" s="12">
        <v>1.20953E-2</v>
      </c>
      <c r="J110" s="12">
        <v>0.33991759999999999</v>
      </c>
    </row>
    <row r="111" spans="1:10">
      <c r="A111" s="12">
        <v>1462</v>
      </c>
      <c r="B111" s="12" t="s">
        <v>245</v>
      </c>
      <c r="C111" s="12">
        <v>0.75668829999999998</v>
      </c>
      <c r="D111" s="12" t="s">
        <v>16</v>
      </c>
      <c r="E111" s="12">
        <v>6.1457400000000002E-2</v>
      </c>
      <c r="F111" s="12" t="s">
        <v>16</v>
      </c>
      <c r="G111" s="12">
        <v>0.86738179999999998</v>
      </c>
      <c r="H111" s="12" t="s">
        <v>16</v>
      </c>
      <c r="I111" s="12">
        <v>0.1168424</v>
      </c>
      <c r="J111" s="12" t="s">
        <v>16</v>
      </c>
    </row>
    <row r="112" spans="1:10">
      <c r="A112" s="12">
        <v>1573</v>
      </c>
      <c r="B112" s="12" t="s">
        <v>247</v>
      </c>
      <c r="C112" s="12">
        <v>1.42757</v>
      </c>
      <c r="D112" s="12">
        <v>1.345097</v>
      </c>
      <c r="E112" s="12">
        <v>8.5039689999999997</v>
      </c>
      <c r="F112" s="12">
        <v>11.617509999999999</v>
      </c>
      <c r="G112" s="12">
        <v>1.339736</v>
      </c>
      <c r="H112" s="12">
        <v>3.1674660000000001</v>
      </c>
      <c r="I112" s="12">
        <v>0.89411209999999997</v>
      </c>
      <c r="J112" s="12">
        <v>2.7150349999999999</v>
      </c>
    </row>
    <row r="113" spans="1:10">
      <c r="A113" s="12">
        <v>1840</v>
      </c>
      <c r="B113" s="12" t="s">
        <v>248</v>
      </c>
      <c r="C113" s="12">
        <v>1.8024119999999999</v>
      </c>
      <c r="D113" s="12">
        <v>1.1359170000000001</v>
      </c>
      <c r="E113" s="12">
        <v>0.77667629999999999</v>
      </c>
      <c r="F113" s="12">
        <v>0.19277230000000001</v>
      </c>
      <c r="G113" s="12">
        <v>6.4428929999999998</v>
      </c>
      <c r="H113" s="12">
        <v>3.5909230000000001</v>
      </c>
      <c r="I113" s="12">
        <v>0.16972309999999999</v>
      </c>
      <c r="J113" s="12">
        <v>0.15716260000000001</v>
      </c>
    </row>
    <row r="114" spans="1:10">
      <c r="A114" s="12">
        <v>2083</v>
      </c>
      <c r="B114" s="12" t="s">
        <v>249</v>
      </c>
      <c r="C114" s="12">
        <v>1.0640240000000001</v>
      </c>
      <c r="D114" s="12">
        <v>1.309911</v>
      </c>
      <c r="E114" s="12">
        <v>1.9868589999999999</v>
      </c>
      <c r="F114" s="12">
        <v>2.2093060000000002</v>
      </c>
      <c r="G114" s="12">
        <v>0.73453069999999998</v>
      </c>
      <c r="H114" s="12">
        <v>1.1184499999999999</v>
      </c>
      <c r="I114" s="12">
        <v>0.65480830000000001</v>
      </c>
      <c r="J114" s="12">
        <v>0.60629290000000002</v>
      </c>
    </row>
    <row r="115" spans="1:10">
      <c r="A115" s="12">
        <v>2248</v>
      </c>
      <c r="B115" s="12" t="s">
        <v>251</v>
      </c>
      <c r="C115" s="12">
        <v>2.4701040000000001</v>
      </c>
      <c r="D115" s="12">
        <v>2.634153</v>
      </c>
      <c r="E115" s="12">
        <v>12.0625</v>
      </c>
      <c r="F115" s="12">
        <v>17.277509999999999</v>
      </c>
      <c r="G115" s="12">
        <v>7.9419029999999999</v>
      </c>
      <c r="H115" s="12">
        <v>6.5683470000000002</v>
      </c>
      <c r="I115" s="12">
        <v>0.67434479999999997</v>
      </c>
      <c r="J115" s="12">
        <v>2.0820560000000001</v>
      </c>
    </row>
    <row r="116" spans="1:10">
      <c r="A116" s="12">
        <v>2402</v>
      </c>
      <c r="B116" s="12" t="s">
        <v>252</v>
      </c>
      <c r="C116" s="12">
        <v>0.73677130000000002</v>
      </c>
      <c r="D116" s="12">
        <v>0.54821719999999996</v>
      </c>
      <c r="E116" s="12">
        <v>0.47685729999999998</v>
      </c>
      <c r="F116" s="12">
        <v>0.94816679999999998</v>
      </c>
      <c r="G116" s="12">
        <v>0.75903180000000003</v>
      </c>
      <c r="H116" s="12">
        <v>0.30965949999999998</v>
      </c>
      <c r="I116" s="12">
        <v>0.34386559999999999</v>
      </c>
      <c r="J116" s="12">
        <v>0.62710399999999999</v>
      </c>
    </row>
    <row r="117" spans="1:10">
      <c r="A117" s="12">
        <v>2521</v>
      </c>
      <c r="B117" s="12" t="s">
        <v>253</v>
      </c>
      <c r="C117" s="12">
        <v>0.59820090000000004</v>
      </c>
      <c r="D117" s="12">
        <v>0.4236103</v>
      </c>
      <c r="E117" s="12">
        <v>0.17630709999999999</v>
      </c>
      <c r="F117" s="12">
        <v>0.28003440000000002</v>
      </c>
      <c r="G117" s="12">
        <v>0.48030489999999998</v>
      </c>
      <c r="H117" s="12">
        <v>0.16284860000000001</v>
      </c>
      <c r="I117" s="12">
        <v>1.135699</v>
      </c>
      <c r="J117" s="12">
        <v>3.2763969999999998</v>
      </c>
    </row>
    <row r="118" spans="1:10">
      <c r="A118" s="12">
        <v>2612</v>
      </c>
      <c r="B118" s="12" t="s">
        <v>254</v>
      </c>
      <c r="C118" s="12">
        <v>1.071831</v>
      </c>
      <c r="D118" s="12">
        <v>0.99667919999999999</v>
      </c>
      <c r="E118" s="12">
        <v>0.93168609999999996</v>
      </c>
      <c r="F118" s="12">
        <v>1.2774799999999999</v>
      </c>
      <c r="G118" s="12">
        <v>4.167783</v>
      </c>
      <c r="H118" s="12">
        <v>1.3454410000000001</v>
      </c>
      <c r="I118" s="12">
        <v>0.1903302</v>
      </c>
      <c r="J118" s="12">
        <v>0.44646789999999997</v>
      </c>
    </row>
    <row r="119" spans="1:10">
      <c r="A119" s="12">
        <v>2673</v>
      </c>
      <c r="B119" s="12" t="s">
        <v>255</v>
      </c>
      <c r="C119" s="12">
        <v>4.2497959999999999</v>
      </c>
      <c r="D119" s="12">
        <v>2.5653169999999998</v>
      </c>
      <c r="E119" s="12">
        <v>80.951520000000002</v>
      </c>
      <c r="F119" s="12">
        <v>1.969487</v>
      </c>
      <c r="G119" s="12">
        <v>40.094320000000003</v>
      </c>
      <c r="H119" s="12">
        <v>1.4884440000000001</v>
      </c>
      <c r="I119" s="12">
        <v>5.0015090000000004</v>
      </c>
      <c r="J119" s="12">
        <v>0.40096880000000001</v>
      </c>
    </row>
    <row r="120" spans="1:10">
      <c r="A120" s="12">
        <v>2826</v>
      </c>
      <c r="B120" s="12" t="s">
        <v>256</v>
      </c>
      <c r="C120" s="12" t="s">
        <v>16</v>
      </c>
      <c r="D120" s="12">
        <v>2.4632399999999999</v>
      </c>
      <c r="E120" s="12" t="s">
        <v>16</v>
      </c>
      <c r="F120" s="12">
        <v>1.286835</v>
      </c>
      <c r="G120" s="12" t="s">
        <v>16</v>
      </c>
      <c r="H120" s="12">
        <v>1.5496190000000001</v>
      </c>
      <c r="I120" s="12" t="s">
        <v>16</v>
      </c>
      <c r="J120" s="12">
        <v>0.57635780000000003</v>
      </c>
    </row>
    <row r="121" spans="1:10">
      <c r="A121" s="12">
        <v>2896</v>
      </c>
      <c r="B121" s="12" t="s">
        <v>257</v>
      </c>
      <c r="C121" s="12">
        <v>0.55344590000000005</v>
      </c>
      <c r="D121" s="12">
        <v>0.48888039999999999</v>
      </c>
      <c r="E121" s="12">
        <v>7.2269999999999999E-3</v>
      </c>
      <c r="F121" s="12">
        <v>4.9437000000000002E-2</v>
      </c>
      <c r="G121" s="12">
        <v>1.357885</v>
      </c>
      <c r="H121" s="12">
        <v>0.68612680000000004</v>
      </c>
      <c r="I121" s="12">
        <v>6.0025E-3</v>
      </c>
      <c r="J121" s="12">
        <v>5.7753699999999998E-2</v>
      </c>
    </row>
    <row r="122" spans="1:10">
      <c r="A122" s="12">
        <v>3153</v>
      </c>
      <c r="B122" s="12" t="s">
        <v>258</v>
      </c>
      <c r="C122" s="12">
        <v>0.71534109999999995</v>
      </c>
      <c r="D122" s="12">
        <v>0.62229449999999997</v>
      </c>
      <c r="E122" s="12">
        <v>0.29862660000000002</v>
      </c>
      <c r="F122" s="12">
        <v>0.19247939999999999</v>
      </c>
      <c r="G122" s="12">
        <v>0.54409600000000002</v>
      </c>
      <c r="H122" s="12">
        <v>0.52230449999999995</v>
      </c>
      <c r="I122" s="12">
        <v>0.28969270000000003</v>
      </c>
      <c r="J122" s="12">
        <v>0.22660910000000001</v>
      </c>
    </row>
    <row r="123" spans="1:10">
      <c r="A123" s="12">
        <v>3240</v>
      </c>
      <c r="B123" s="12" t="s">
        <v>259</v>
      </c>
      <c r="C123" s="12">
        <v>0.76732990000000001</v>
      </c>
      <c r="D123" s="12">
        <v>0.68842170000000003</v>
      </c>
      <c r="E123" s="12">
        <v>2.5800300000000002E-2</v>
      </c>
      <c r="F123" s="12">
        <v>1.9120600000000001E-2</v>
      </c>
      <c r="G123" s="12">
        <v>2.1927059999999998</v>
      </c>
      <c r="H123" s="12">
        <v>1.7212460000000001</v>
      </c>
      <c r="I123" s="12">
        <v>1.19305E-2</v>
      </c>
      <c r="J123" s="12">
        <v>2.3118099999999999E-2</v>
      </c>
    </row>
    <row r="124" spans="1:10">
      <c r="A124" s="12">
        <v>3388</v>
      </c>
      <c r="B124" s="12" t="s">
        <v>260</v>
      </c>
      <c r="C124" s="12">
        <v>0.64968689999999996</v>
      </c>
      <c r="D124" s="12">
        <v>0.55317590000000005</v>
      </c>
      <c r="E124" s="12">
        <v>1.3896199999999999E-2</v>
      </c>
      <c r="F124" s="12">
        <v>6.1165900000000002E-2</v>
      </c>
      <c r="G124" s="12">
        <v>2.931406</v>
      </c>
      <c r="H124" s="12">
        <v>0.77680400000000005</v>
      </c>
      <c r="I124" s="12">
        <v>9.0483000000000004E-3</v>
      </c>
      <c r="J124" s="12">
        <v>9.4514200000000007E-2</v>
      </c>
    </row>
    <row r="125" spans="1:10">
      <c r="A125" s="12">
        <v>3583</v>
      </c>
      <c r="B125" s="12" t="s">
        <v>261</v>
      </c>
      <c r="C125" s="12">
        <v>1.2040489999999999</v>
      </c>
      <c r="D125" s="12">
        <v>0.98907080000000003</v>
      </c>
      <c r="E125" s="12">
        <v>0.90133260000000004</v>
      </c>
      <c r="F125" s="12">
        <v>2.2881459999999998</v>
      </c>
      <c r="G125" s="12">
        <v>1.310147</v>
      </c>
      <c r="H125" s="12">
        <v>0.82911389999999996</v>
      </c>
      <c r="I125" s="12">
        <v>0.37924920000000001</v>
      </c>
      <c r="J125" s="12">
        <v>0.83128270000000004</v>
      </c>
    </row>
    <row r="126" spans="1:10">
      <c r="A126" s="12">
        <v>3786</v>
      </c>
      <c r="B126" s="12" t="s">
        <v>262</v>
      </c>
      <c r="C126" s="12" t="s">
        <v>16</v>
      </c>
      <c r="D126" s="12" t="s">
        <v>16</v>
      </c>
      <c r="E126" s="12" t="s">
        <v>16</v>
      </c>
      <c r="F126" s="12" t="s">
        <v>16</v>
      </c>
      <c r="G126" s="12" t="s">
        <v>16</v>
      </c>
      <c r="H126" s="12" t="s">
        <v>16</v>
      </c>
      <c r="I126" s="12" t="s">
        <v>16</v>
      </c>
      <c r="J126" s="12" t="s">
        <v>16</v>
      </c>
    </row>
    <row r="127" spans="1:10">
      <c r="A127" s="12">
        <v>3892</v>
      </c>
      <c r="B127" s="12" t="s">
        <v>263</v>
      </c>
      <c r="C127" s="12">
        <v>2.5076559999999999</v>
      </c>
      <c r="D127" s="12">
        <v>1.165205</v>
      </c>
      <c r="E127" s="12">
        <v>7.4512349999999996</v>
      </c>
      <c r="F127" s="12">
        <v>1.1627369999999999</v>
      </c>
      <c r="G127" s="12">
        <v>4.0185370000000002</v>
      </c>
      <c r="H127" s="12">
        <v>0.96096459999999995</v>
      </c>
      <c r="I127" s="12">
        <v>0.84073759999999997</v>
      </c>
      <c r="J127" s="12">
        <v>0.38876430000000001</v>
      </c>
    </row>
    <row r="128" spans="1:10">
      <c r="A128" s="12">
        <v>4082</v>
      </c>
      <c r="B128" s="12" t="s">
        <v>264</v>
      </c>
      <c r="C128" s="12">
        <v>0.90844630000000004</v>
      </c>
      <c r="D128" s="12">
        <v>0.51784909999999995</v>
      </c>
      <c r="E128" s="12">
        <v>0.3011778</v>
      </c>
      <c r="F128" s="12">
        <v>0.66230520000000004</v>
      </c>
      <c r="G128" s="12">
        <v>1.755641</v>
      </c>
      <c r="H128" s="12">
        <v>0.85091470000000002</v>
      </c>
      <c r="I128" s="12">
        <v>0.18846289999999999</v>
      </c>
      <c r="J128" s="12">
        <v>0.45140540000000001</v>
      </c>
    </row>
    <row r="129" spans="1:10">
      <c r="A129" s="12">
        <v>4172</v>
      </c>
      <c r="B129" s="12" t="s">
        <v>265</v>
      </c>
      <c r="C129" s="12">
        <v>1.370525</v>
      </c>
      <c r="D129" s="12">
        <v>1.098392</v>
      </c>
      <c r="E129" s="12">
        <v>0.40308519999999998</v>
      </c>
      <c r="F129" s="12">
        <v>0.6575394</v>
      </c>
      <c r="G129" s="12">
        <v>1.532513</v>
      </c>
      <c r="H129" s="12">
        <v>1.776732</v>
      </c>
      <c r="I129" s="12">
        <v>0.37922820000000002</v>
      </c>
      <c r="J129" s="12">
        <v>0.51130279999999995</v>
      </c>
    </row>
    <row r="130" spans="1:10">
      <c r="A130" s="12">
        <v>4310</v>
      </c>
      <c r="B130" s="12" t="s">
        <v>266</v>
      </c>
      <c r="C130" s="12">
        <v>0.80557679999999998</v>
      </c>
      <c r="D130" s="12">
        <v>0.6302316</v>
      </c>
      <c r="E130" s="12">
        <v>0.15221280000000001</v>
      </c>
      <c r="F130" s="12">
        <v>0.26817740000000001</v>
      </c>
      <c r="G130" s="12">
        <v>0.79706259999999995</v>
      </c>
      <c r="H130" s="12">
        <v>0.43151289999999998</v>
      </c>
      <c r="I130" s="12">
        <v>0.23472860000000001</v>
      </c>
      <c r="J130" s="12">
        <v>0.44875720000000002</v>
      </c>
    </row>
    <row r="131" spans="1:10">
      <c r="A131" s="12">
        <v>4581</v>
      </c>
      <c r="B131" s="12" t="s">
        <v>267</v>
      </c>
      <c r="C131" s="12">
        <v>0.78871480000000005</v>
      </c>
      <c r="D131" s="12">
        <v>0.75807910000000001</v>
      </c>
      <c r="E131" s="12">
        <v>0.34864529999999999</v>
      </c>
      <c r="F131" s="12">
        <v>0.56509640000000005</v>
      </c>
      <c r="G131" s="12">
        <v>0.6367083</v>
      </c>
      <c r="H131" s="12">
        <v>0.50414389999999998</v>
      </c>
      <c r="I131" s="12">
        <v>0.4938283</v>
      </c>
      <c r="J131" s="12">
        <v>0.63281790000000004</v>
      </c>
    </row>
    <row r="132" spans="1:10">
      <c r="A132" s="12">
        <v>4636</v>
      </c>
      <c r="B132" s="12" t="s">
        <v>268</v>
      </c>
      <c r="C132" s="12">
        <v>0.79091959999999994</v>
      </c>
      <c r="D132" s="12">
        <v>0.43154930000000002</v>
      </c>
      <c r="E132" s="12">
        <v>2.4227800000000001E-2</v>
      </c>
      <c r="F132" s="12">
        <v>0.1138622</v>
      </c>
      <c r="G132" s="12">
        <v>1.2196180000000001</v>
      </c>
      <c r="H132" s="12">
        <v>0.12763389999999999</v>
      </c>
      <c r="I132" s="12">
        <v>1.7962499999999999E-2</v>
      </c>
      <c r="J132" s="12">
        <v>0.36969449999999998</v>
      </c>
    </row>
    <row r="133" spans="1:10">
      <c r="A133" s="12" t="s">
        <v>216</v>
      </c>
      <c r="B133" s="12"/>
      <c r="C133" s="12">
        <v>1.2544299999999999</v>
      </c>
      <c r="D133" s="12">
        <v>0.95439529999999995</v>
      </c>
      <c r="E133" s="12">
        <v>4.7458929999999997</v>
      </c>
      <c r="F133" s="12">
        <v>1.5999350000000001</v>
      </c>
      <c r="G133" s="12">
        <v>3.628841</v>
      </c>
      <c r="H133" s="12">
        <v>1.2088380000000001</v>
      </c>
      <c r="I133" s="12">
        <v>0.48994179999999998</v>
      </c>
      <c r="J133" s="12">
        <v>0.59396409999999999</v>
      </c>
    </row>
    <row r="134" spans="1:10">
      <c r="A134" s="12" t="s">
        <v>269</v>
      </c>
      <c r="B134" s="12"/>
      <c r="C134" s="12">
        <v>28</v>
      </c>
      <c r="D134" s="12">
        <v>29</v>
      </c>
      <c r="E134" s="12">
        <v>28</v>
      </c>
      <c r="F134" s="12">
        <v>29</v>
      </c>
      <c r="G134" s="12">
        <v>28</v>
      </c>
      <c r="H134" s="12">
        <v>29</v>
      </c>
      <c r="I134" s="12">
        <v>28</v>
      </c>
      <c r="J134" s="12">
        <v>29</v>
      </c>
    </row>
    <row r="135" spans="1:10">
      <c r="A135" s="12" t="s">
        <v>270</v>
      </c>
      <c r="B135" s="12" t="s">
        <v>271</v>
      </c>
      <c r="C135" s="12" t="s">
        <v>277</v>
      </c>
      <c r="D135" s="12"/>
      <c r="E135" s="12"/>
      <c r="F135" s="12"/>
      <c r="G135" s="12"/>
      <c r="H135" s="12"/>
      <c r="I135" s="12"/>
      <c r="J135" s="12"/>
    </row>
    <row r="136" spans="1:10">
      <c r="A136" s="12"/>
      <c r="B136" s="12"/>
      <c r="C136" s="12"/>
      <c r="D136" s="12"/>
      <c r="E136" s="12"/>
      <c r="F136" s="12"/>
      <c r="G136" s="12"/>
      <c r="H136" s="12"/>
      <c r="I136" s="12"/>
      <c r="J136" s="12"/>
    </row>
    <row r="137" spans="1:10">
      <c r="A137" s="12"/>
      <c r="B137" s="12" t="s">
        <v>227</v>
      </c>
      <c r="C137" s="12" t="s">
        <v>228</v>
      </c>
      <c r="D137" s="12" t="s">
        <v>229</v>
      </c>
      <c r="E137" s="12" t="s">
        <v>228</v>
      </c>
      <c r="F137" s="12" t="s">
        <v>229</v>
      </c>
      <c r="G137" s="12" t="s">
        <v>278</v>
      </c>
      <c r="H137" s="12" t="s">
        <v>279</v>
      </c>
      <c r="I137" s="12" t="s">
        <v>232</v>
      </c>
      <c r="J137" s="12" t="s">
        <v>232</v>
      </c>
    </row>
    <row r="138" spans="1:10">
      <c r="A138" s="12">
        <v>95</v>
      </c>
      <c r="B138" s="12" t="s">
        <v>233</v>
      </c>
      <c r="C138" s="12">
        <v>0.89565309999999998</v>
      </c>
      <c r="D138" s="12">
        <v>0.60553619999999997</v>
      </c>
      <c r="E138" s="12">
        <v>6.5098600000000006E-2</v>
      </c>
      <c r="F138" s="12">
        <v>6.5051800000000007E-2</v>
      </c>
      <c r="G138" s="12">
        <v>1.769061</v>
      </c>
      <c r="H138" s="12">
        <v>0.69342539999999997</v>
      </c>
      <c r="I138" s="12">
        <v>7.5570399999999996E-2</v>
      </c>
      <c r="J138" s="12">
        <v>0.10006130000000001</v>
      </c>
    </row>
    <row r="139" spans="1:10">
      <c r="A139" s="12">
        <v>190</v>
      </c>
      <c r="B139" s="12" t="s">
        <v>234</v>
      </c>
      <c r="C139" s="12">
        <v>0.88777790000000001</v>
      </c>
      <c r="D139" s="12">
        <v>0.40315109999999998</v>
      </c>
      <c r="E139" s="12">
        <v>1.9840199999999999E-2</v>
      </c>
      <c r="F139" s="12">
        <v>2.1448000000000001E-3</v>
      </c>
      <c r="G139" s="12">
        <v>1.152541</v>
      </c>
      <c r="H139" s="12">
        <v>0.35935240000000002</v>
      </c>
      <c r="I139" s="12">
        <v>7.1845800000000001E-2</v>
      </c>
      <c r="J139" s="12">
        <v>9.6119200000000002E-2</v>
      </c>
    </row>
    <row r="140" spans="1:10">
      <c r="A140" s="12">
        <v>292</v>
      </c>
      <c r="B140" s="12" t="s">
        <v>235</v>
      </c>
      <c r="C140" s="12">
        <v>1.6955549999999999</v>
      </c>
      <c r="D140" s="12">
        <v>0.28753469999999998</v>
      </c>
      <c r="E140" s="12">
        <v>1.2445740000000001</v>
      </c>
      <c r="F140" s="12">
        <v>4.0469E-3</v>
      </c>
      <c r="G140" s="12">
        <v>0.71652850000000001</v>
      </c>
      <c r="H140" s="12">
        <v>0.32209379999999999</v>
      </c>
      <c r="I140" s="12">
        <v>0.49337720000000002</v>
      </c>
      <c r="J140" s="12">
        <v>0.35177049999999999</v>
      </c>
    </row>
    <row r="141" spans="1:10">
      <c r="A141" s="12">
        <v>460</v>
      </c>
      <c r="B141" s="12" t="s">
        <v>236</v>
      </c>
      <c r="C141" s="12">
        <v>0.79092790000000002</v>
      </c>
      <c r="D141" s="12">
        <v>0.41623959999999999</v>
      </c>
      <c r="E141" s="12">
        <v>1.9997000000000001E-2</v>
      </c>
      <c r="F141" s="12">
        <v>3.2970999999999999E-3</v>
      </c>
      <c r="G141" s="12">
        <v>1.7581150000000001</v>
      </c>
      <c r="H141" s="12">
        <v>0.5114303</v>
      </c>
      <c r="I141" s="12">
        <v>0.12230290000000001</v>
      </c>
      <c r="J141" s="12">
        <v>0.1051096</v>
      </c>
    </row>
    <row r="142" spans="1:10">
      <c r="A142" s="12">
        <v>870</v>
      </c>
      <c r="B142" s="12" t="s">
        <v>237</v>
      </c>
      <c r="C142" s="12" t="s">
        <v>16</v>
      </c>
      <c r="D142" s="12">
        <v>0.63235719999999995</v>
      </c>
      <c r="E142" s="12" t="s">
        <v>16</v>
      </c>
      <c r="F142" s="12">
        <v>0.16715089999999999</v>
      </c>
      <c r="G142" s="12" t="s">
        <v>16</v>
      </c>
      <c r="H142" s="12">
        <v>1.302945</v>
      </c>
      <c r="I142" s="12" t="s">
        <v>16</v>
      </c>
      <c r="J142" s="12">
        <v>0.67525120000000005</v>
      </c>
    </row>
    <row r="143" spans="1:10">
      <c r="A143" s="12">
        <v>994</v>
      </c>
      <c r="B143" s="12" t="s">
        <v>239</v>
      </c>
      <c r="C143" s="12">
        <v>0.33830090000000002</v>
      </c>
      <c r="D143" s="12">
        <v>0.53181900000000004</v>
      </c>
      <c r="E143" s="12">
        <v>4.7800000000000003E-5</v>
      </c>
      <c r="F143" s="12">
        <v>0.1013559</v>
      </c>
      <c r="G143" s="12">
        <v>1.7191080000000001</v>
      </c>
      <c r="H143" s="12">
        <v>0.42040129999999998</v>
      </c>
      <c r="I143" s="12">
        <v>8.6439999999999998E-4</v>
      </c>
      <c r="J143" s="12">
        <v>0.32950099999999999</v>
      </c>
    </row>
    <row r="144" spans="1:10">
      <c r="A144" s="12">
        <v>1145</v>
      </c>
      <c r="B144" s="12" t="s">
        <v>241</v>
      </c>
      <c r="C144" s="12">
        <v>2.0044879999999998</v>
      </c>
      <c r="D144" s="12">
        <v>0.98000670000000001</v>
      </c>
      <c r="E144" s="12">
        <v>2.0909040000000001</v>
      </c>
      <c r="F144" s="12">
        <v>2.638026</v>
      </c>
      <c r="G144" s="12">
        <v>4.70085</v>
      </c>
      <c r="H144" s="12">
        <v>0.4169312</v>
      </c>
      <c r="I144" s="12">
        <v>0.74748270000000006</v>
      </c>
      <c r="J144" s="12">
        <v>0.90595429999999999</v>
      </c>
    </row>
    <row r="145" spans="1:10">
      <c r="A145" s="12">
        <v>1231</v>
      </c>
      <c r="B145" s="12" t="s">
        <v>242</v>
      </c>
      <c r="C145" s="12">
        <v>1.0682529999999999</v>
      </c>
      <c r="D145" s="12">
        <v>0.99600770000000005</v>
      </c>
      <c r="E145" s="12">
        <v>0.48801080000000002</v>
      </c>
      <c r="F145" s="12">
        <v>0.10860499999999999</v>
      </c>
      <c r="G145" s="12">
        <v>1.3375680000000001</v>
      </c>
      <c r="H145" s="12">
        <v>0.55987949999999997</v>
      </c>
      <c r="I145" s="12">
        <v>0.28121230000000003</v>
      </c>
      <c r="J145" s="12">
        <v>0.45332549999999999</v>
      </c>
    </row>
    <row r="146" spans="1:10">
      <c r="A146" s="12">
        <v>1332</v>
      </c>
      <c r="B146" s="12" t="s">
        <v>244</v>
      </c>
      <c r="C146" s="12">
        <v>0.63830880000000001</v>
      </c>
      <c r="D146" s="12">
        <v>0.30586239999999998</v>
      </c>
      <c r="E146" s="12">
        <v>7.2592199999999996E-2</v>
      </c>
      <c r="F146" s="12">
        <v>8.5817599999999994E-2</v>
      </c>
      <c r="G146" s="12">
        <v>0.77355859999999999</v>
      </c>
      <c r="H146" s="12">
        <v>0.1535485</v>
      </c>
      <c r="I146" s="12">
        <v>0.2580113</v>
      </c>
      <c r="J146" s="12">
        <v>0.70552709999999996</v>
      </c>
    </row>
    <row r="147" spans="1:10">
      <c r="A147" s="12">
        <v>1481</v>
      </c>
      <c r="B147" s="12" t="s">
        <v>245</v>
      </c>
      <c r="C147" s="12">
        <v>0.75168190000000001</v>
      </c>
      <c r="D147" s="12" t="s">
        <v>16</v>
      </c>
      <c r="E147" s="12">
        <v>7.3909799999999998E-2</v>
      </c>
      <c r="F147" s="12" t="s">
        <v>16</v>
      </c>
      <c r="G147" s="12">
        <v>0.64836009999999999</v>
      </c>
      <c r="H147" s="12" t="s">
        <v>16</v>
      </c>
      <c r="I147" s="12">
        <v>0.30232579999999998</v>
      </c>
      <c r="J147" s="12" t="s">
        <v>16</v>
      </c>
    </row>
    <row r="148" spans="1:10">
      <c r="A148" s="12">
        <v>1522</v>
      </c>
      <c r="B148" s="12" t="s">
        <v>247</v>
      </c>
      <c r="C148" s="12">
        <v>1.9772730000000001</v>
      </c>
      <c r="D148" s="12">
        <v>1.3954260000000001</v>
      </c>
      <c r="E148" s="12">
        <v>3.6612800000000001</v>
      </c>
      <c r="F148" s="12">
        <v>2.3603879999999999</v>
      </c>
      <c r="G148" s="12">
        <v>0.99969350000000001</v>
      </c>
      <c r="H148" s="12">
        <v>0.83683949999999996</v>
      </c>
      <c r="I148" s="12">
        <v>1.2382</v>
      </c>
      <c r="J148" s="12">
        <v>1.496759</v>
      </c>
    </row>
    <row r="149" spans="1:10">
      <c r="A149" s="12">
        <v>1822</v>
      </c>
      <c r="B149" s="12" t="s">
        <v>248</v>
      </c>
      <c r="C149" s="12">
        <v>2.0140570000000002</v>
      </c>
      <c r="D149" s="12">
        <v>1.4298249999999999</v>
      </c>
      <c r="E149" s="12">
        <v>1.1020399999999999</v>
      </c>
      <c r="F149" s="12">
        <v>6.9376599999999997E-2</v>
      </c>
      <c r="G149" s="12">
        <v>9.2703349999999993</v>
      </c>
      <c r="H149" s="12">
        <v>5.6456390000000001</v>
      </c>
      <c r="I149" s="12">
        <v>0.14467169999999999</v>
      </c>
      <c r="J149" s="12">
        <v>9.7270499999999996E-2</v>
      </c>
    </row>
    <row r="150" spans="1:10">
      <c r="A150" s="12">
        <v>2125</v>
      </c>
      <c r="B150" s="12" t="s">
        <v>249</v>
      </c>
      <c r="C150" s="12">
        <v>1.010202</v>
      </c>
      <c r="D150" s="12">
        <v>1.1542159999999999</v>
      </c>
      <c r="E150" s="12">
        <v>6.8085699999999996</v>
      </c>
      <c r="F150" s="12">
        <v>5.7378169999999997</v>
      </c>
      <c r="G150" s="12">
        <v>4.1212730000000004</v>
      </c>
      <c r="H150" s="12">
        <v>4.9857310000000004</v>
      </c>
      <c r="I150" s="12">
        <v>3.0701870000000002</v>
      </c>
      <c r="J150" s="12">
        <v>3.4050609999999999</v>
      </c>
    </row>
    <row r="151" spans="1:10">
      <c r="A151" s="12">
        <v>2230</v>
      </c>
      <c r="B151" s="12" t="s">
        <v>251</v>
      </c>
      <c r="C151" s="12">
        <v>1.651886</v>
      </c>
      <c r="D151" s="12">
        <v>1.3434729999999999</v>
      </c>
      <c r="E151" s="12">
        <v>1.480639</v>
      </c>
      <c r="F151" s="12">
        <v>0.71569660000000002</v>
      </c>
      <c r="G151" s="12">
        <v>1.723568</v>
      </c>
      <c r="H151" s="12">
        <v>1.5357780000000001</v>
      </c>
      <c r="I151" s="12">
        <v>1.02183</v>
      </c>
      <c r="J151" s="12">
        <v>0.90663329999999998</v>
      </c>
    </row>
    <row r="152" spans="1:10">
      <c r="A152" s="12">
        <v>2369</v>
      </c>
      <c r="B152" s="12" t="s">
        <v>252</v>
      </c>
      <c r="C152" s="12">
        <v>1.1760660000000001</v>
      </c>
      <c r="D152" s="12">
        <v>0.61647059999999998</v>
      </c>
      <c r="E152" s="12">
        <v>0.1969825</v>
      </c>
      <c r="F152" s="12">
        <v>0.29178599999999999</v>
      </c>
      <c r="G152" s="12">
        <v>1.3802620000000001</v>
      </c>
      <c r="H152" s="12">
        <v>0.29020089999999998</v>
      </c>
      <c r="I152" s="12">
        <v>0.40053129999999998</v>
      </c>
      <c r="J152" s="12">
        <v>0.88141749999999996</v>
      </c>
    </row>
    <row r="153" spans="1:10">
      <c r="A153" s="12">
        <v>2503</v>
      </c>
      <c r="B153" s="12" t="s">
        <v>253</v>
      </c>
      <c r="C153" s="12">
        <v>0.70863739999999997</v>
      </c>
      <c r="D153" s="12">
        <v>0.62218169999999995</v>
      </c>
      <c r="E153" s="12">
        <v>2.3878300000000002E-2</v>
      </c>
      <c r="F153" s="12">
        <v>6.4341899999999994E-2</v>
      </c>
      <c r="G153" s="12">
        <v>0.7838984</v>
      </c>
      <c r="H153" s="12">
        <v>9.0204599999999996E-2</v>
      </c>
      <c r="I153" s="12">
        <v>0.54224539999999999</v>
      </c>
      <c r="J153" s="12">
        <v>4.3893180000000003</v>
      </c>
    </row>
    <row r="154" spans="1:10">
      <c r="A154" s="12">
        <v>2614</v>
      </c>
      <c r="B154" s="12" t="s">
        <v>254</v>
      </c>
      <c r="C154" s="12">
        <v>0.87043429999999999</v>
      </c>
      <c r="D154" s="12">
        <v>0.64802760000000004</v>
      </c>
      <c r="E154" s="12">
        <v>0.63274940000000002</v>
      </c>
      <c r="F154" s="12">
        <v>9.68001E-2</v>
      </c>
      <c r="G154" s="12">
        <v>1.5516490000000001</v>
      </c>
      <c r="H154" s="12">
        <v>0.66184589999999999</v>
      </c>
      <c r="I154" s="12">
        <v>0.7036616</v>
      </c>
      <c r="J154" s="12">
        <v>0.76962770000000003</v>
      </c>
    </row>
    <row r="155" spans="1:10">
      <c r="A155" s="12">
        <v>2650</v>
      </c>
      <c r="B155" s="12" t="s">
        <v>255</v>
      </c>
      <c r="C155" s="12">
        <v>2.2242549999999999</v>
      </c>
      <c r="D155" s="12">
        <v>2.1127940000000001</v>
      </c>
      <c r="E155" s="12">
        <v>17.313749999999999</v>
      </c>
      <c r="F155" s="12">
        <v>0.89029590000000003</v>
      </c>
      <c r="G155" s="12">
        <v>2.6801759999999999</v>
      </c>
      <c r="H155" s="12">
        <v>1.5479160000000001</v>
      </c>
      <c r="I155" s="12">
        <v>1.473549</v>
      </c>
      <c r="J155" s="12">
        <v>0.71505790000000002</v>
      </c>
    </row>
    <row r="156" spans="1:10">
      <c r="A156" s="12">
        <v>2793</v>
      </c>
      <c r="B156" s="12" t="s">
        <v>256</v>
      </c>
      <c r="C156" s="12" t="s">
        <v>16</v>
      </c>
      <c r="D156" s="12">
        <v>1.9619070000000001</v>
      </c>
      <c r="E156" s="12" t="s">
        <v>16</v>
      </c>
      <c r="F156" s="12">
        <v>0.17116680000000001</v>
      </c>
      <c r="G156" s="12" t="s">
        <v>16</v>
      </c>
      <c r="H156" s="12">
        <v>3.7642540000000002</v>
      </c>
      <c r="I156" s="12" t="s">
        <v>16</v>
      </c>
      <c r="J156" s="12">
        <v>0.21693680000000001</v>
      </c>
    </row>
    <row r="157" spans="1:10">
      <c r="A157" s="12">
        <v>2857</v>
      </c>
      <c r="B157" s="12" t="s">
        <v>257</v>
      </c>
      <c r="C157" s="12">
        <v>0.72421820000000003</v>
      </c>
      <c r="D157" s="12">
        <v>0.25292740000000002</v>
      </c>
      <c r="E157" s="12">
        <v>8.4529000000000007E-2</v>
      </c>
      <c r="F157" s="12">
        <v>5.2510000000000002E-4</v>
      </c>
      <c r="G157" s="12">
        <v>1.510146</v>
      </c>
      <c r="H157" s="12">
        <v>0.6505917</v>
      </c>
      <c r="I157" s="12">
        <v>0.13374249999999999</v>
      </c>
      <c r="J157" s="12">
        <v>2.6757099999999999E-2</v>
      </c>
    </row>
    <row r="158" spans="1:10">
      <c r="A158" s="12">
        <v>3121</v>
      </c>
      <c r="B158" s="12" t="s">
        <v>258</v>
      </c>
      <c r="C158" s="12">
        <v>0.93753880000000001</v>
      </c>
      <c r="D158" s="12">
        <v>0.57962950000000002</v>
      </c>
      <c r="E158" s="12">
        <v>0.14246410000000001</v>
      </c>
      <c r="F158" s="12">
        <v>1.5718300000000001E-2</v>
      </c>
      <c r="G158" s="12">
        <v>1.0487169999999999</v>
      </c>
      <c r="H158" s="12">
        <v>0.73068219999999995</v>
      </c>
      <c r="I158" s="12">
        <v>0.32699299999999998</v>
      </c>
      <c r="J158" s="12">
        <v>0.30023939999999999</v>
      </c>
    </row>
    <row r="159" spans="1:10">
      <c r="A159" s="12">
        <v>3270</v>
      </c>
      <c r="B159" s="12" t="s">
        <v>259</v>
      </c>
      <c r="C159" s="12">
        <v>0.90871009999999997</v>
      </c>
      <c r="D159" s="12">
        <v>0.61314610000000003</v>
      </c>
      <c r="E159" s="12">
        <v>0.1041842</v>
      </c>
      <c r="F159" s="12">
        <v>7.0011199999999996E-2</v>
      </c>
      <c r="G159" s="12">
        <v>1.497636</v>
      </c>
      <c r="H159" s="12">
        <v>0.69447400000000004</v>
      </c>
      <c r="I159" s="12">
        <v>0.15367230000000001</v>
      </c>
      <c r="J159" s="12">
        <v>0.2295094</v>
      </c>
    </row>
    <row r="160" spans="1:10">
      <c r="A160" s="12">
        <v>3409</v>
      </c>
      <c r="B160" s="12" t="s">
        <v>260</v>
      </c>
      <c r="C160" s="12">
        <v>0.72374139999999998</v>
      </c>
      <c r="D160" s="12">
        <v>0.61555669999999996</v>
      </c>
      <c r="E160" s="12">
        <v>1.05758E-2</v>
      </c>
      <c r="F160" s="12">
        <v>4.19449E-2</v>
      </c>
      <c r="G160" s="12">
        <v>2.3046739999999999</v>
      </c>
      <c r="H160" s="12">
        <v>0.64219190000000004</v>
      </c>
      <c r="I160" s="12">
        <v>3.9267200000000002E-2</v>
      </c>
      <c r="J160" s="12">
        <v>7.2264599999999998E-2</v>
      </c>
    </row>
    <row r="161" spans="1:10">
      <c r="A161" s="12">
        <v>3549</v>
      </c>
      <c r="B161" s="12" t="s">
        <v>261</v>
      </c>
      <c r="C161" s="12">
        <v>1.1844710000000001</v>
      </c>
      <c r="D161" s="12">
        <v>0.84537479999999998</v>
      </c>
      <c r="E161" s="12">
        <v>8.4049100000000002E-2</v>
      </c>
      <c r="F161" s="12">
        <v>0.16657050000000001</v>
      </c>
      <c r="G161" s="12">
        <v>2.370317</v>
      </c>
      <c r="H161" s="12">
        <v>0.68108740000000001</v>
      </c>
      <c r="I161" s="12">
        <v>0.61021639999999999</v>
      </c>
      <c r="J161" s="12">
        <v>0.95664070000000001</v>
      </c>
    </row>
    <row r="162" spans="1:10">
      <c r="A162" s="12">
        <v>3796</v>
      </c>
      <c r="B162" s="12" t="s">
        <v>262</v>
      </c>
      <c r="C162" s="12" t="s">
        <v>16</v>
      </c>
      <c r="D162" s="12" t="s">
        <v>16</v>
      </c>
      <c r="E162" s="12" t="s">
        <v>16</v>
      </c>
      <c r="F162" s="12" t="s">
        <v>16</v>
      </c>
      <c r="G162" s="12" t="s">
        <v>16</v>
      </c>
      <c r="H162" s="12" t="s">
        <v>16</v>
      </c>
      <c r="I162" s="12" t="s">
        <v>16</v>
      </c>
      <c r="J162" s="12" t="s">
        <v>16</v>
      </c>
    </row>
    <row r="163" spans="1:10">
      <c r="A163" s="12">
        <v>3848</v>
      </c>
      <c r="B163" s="12" t="s">
        <v>263</v>
      </c>
      <c r="C163" s="12">
        <v>1.580195</v>
      </c>
      <c r="D163" s="12">
        <v>0.86690350000000005</v>
      </c>
      <c r="E163" s="12">
        <v>1.1956389999999999</v>
      </c>
      <c r="F163" s="12">
        <v>0.45135259999999999</v>
      </c>
      <c r="G163" s="12">
        <v>1.0657859999999999</v>
      </c>
      <c r="H163" s="12">
        <v>0.54192260000000003</v>
      </c>
      <c r="I163" s="12">
        <v>0.99997930000000002</v>
      </c>
      <c r="J163" s="12">
        <v>0.93193349999999997</v>
      </c>
    </row>
    <row r="164" spans="1:10">
      <c r="A164" s="12">
        <v>4121</v>
      </c>
      <c r="B164" s="12" t="s">
        <v>264</v>
      </c>
      <c r="C164" s="12">
        <v>1.506446</v>
      </c>
      <c r="D164" s="12">
        <v>0.83498479999999997</v>
      </c>
      <c r="E164" s="12">
        <v>0.26536870000000001</v>
      </c>
      <c r="F164" s="12">
        <v>0.26861889999999999</v>
      </c>
      <c r="G164" s="12">
        <v>1.727088</v>
      </c>
      <c r="H164" s="12">
        <v>0.51257010000000003</v>
      </c>
      <c r="I164" s="12">
        <v>0.39751930000000002</v>
      </c>
      <c r="J164" s="12">
        <v>0.94202969999999997</v>
      </c>
    </row>
    <row r="165" spans="1:10">
      <c r="A165" s="12">
        <v>4279</v>
      </c>
      <c r="B165" s="12" t="s">
        <v>265</v>
      </c>
      <c r="C165" s="12">
        <v>1.2403660000000001</v>
      </c>
      <c r="D165" s="12">
        <v>0.79989299999999997</v>
      </c>
      <c r="E165" s="12">
        <v>0.31846609999999997</v>
      </c>
      <c r="F165" s="12">
        <v>1.2478000000000001E-3</v>
      </c>
      <c r="G165" s="12">
        <v>1.02722</v>
      </c>
      <c r="H165" s="12">
        <v>1.5392269999999999</v>
      </c>
      <c r="I165" s="12">
        <v>0.66229649999999995</v>
      </c>
      <c r="J165" s="12">
        <v>0.6973087</v>
      </c>
    </row>
    <row r="166" spans="1:10">
      <c r="A166" s="12">
        <v>4375</v>
      </c>
      <c r="B166" s="12" t="s">
        <v>266</v>
      </c>
      <c r="C166" s="12">
        <v>0.79526189999999997</v>
      </c>
      <c r="D166" s="12">
        <v>0.72778149999999997</v>
      </c>
      <c r="E166" s="12">
        <v>6.7327899999999996E-2</v>
      </c>
      <c r="F166" s="12">
        <v>8.8831999999999994E-2</v>
      </c>
      <c r="G166" s="12">
        <v>0.54284650000000001</v>
      </c>
      <c r="H166" s="12">
        <v>6.9664599999999993E-2</v>
      </c>
      <c r="I166" s="12">
        <v>1.1483589999999999</v>
      </c>
      <c r="J166" s="12">
        <v>1.511449</v>
      </c>
    </row>
    <row r="167" spans="1:10">
      <c r="A167" s="12">
        <v>4607</v>
      </c>
      <c r="B167" s="12" t="s">
        <v>267</v>
      </c>
      <c r="C167" s="12">
        <v>1.1034949999999999</v>
      </c>
      <c r="D167" s="12">
        <v>0.78414479999999998</v>
      </c>
      <c r="E167" s="12">
        <v>0.88327</v>
      </c>
      <c r="F167" s="12">
        <v>0.25282300000000002</v>
      </c>
      <c r="G167" s="12">
        <v>1.03162</v>
      </c>
      <c r="H167" s="12">
        <v>0.22585720000000001</v>
      </c>
      <c r="I167" s="12">
        <v>0.41678520000000002</v>
      </c>
      <c r="J167" s="12">
        <v>0.40689380000000003</v>
      </c>
    </row>
    <row r="168" spans="1:10">
      <c r="A168" s="12">
        <v>4687</v>
      </c>
      <c r="B168" s="12" t="s">
        <v>268</v>
      </c>
      <c r="C168" s="12">
        <v>1.0744579999999999</v>
      </c>
      <c r="D168" s="12">
        <v>0.495369</v>
      </c>
      <c r="E168" s="12">
        <v>7.8436000000000006E-2</v>
      </c>
      <c r="F168" s="12">
        <v>2.38914E-2</v>
      </c>
      <c r="G168" s="12">
        <v>2.2245870000000001</v>
      </c>
      <c r="H168" s="12">
        <v>0.2405263</v>
      </c>
      <c r="I168" s="12">
        <v>0.17511840000000001</v>
      </c>
      <c r="J168" s="12">
        <v>0.44611040000000002</v>
      </c>
    </row>
    <row r="169" spans="1:10">
      <c r="A169" s="12" t="s">
        <v>216</v>
      </c>
      <c r="B169" s="12"/>
      <c r="C169" s="12">
        <v>1.1600950000000001</v>
      </c>
      <c r="D169" s="12">
        <v>0.82270840000000001</v>
      </c>
      <c r="E169" s="12">
        <v>1.376042</v>
      </c>
      <c r="F169" s="12">
        <v>0.51567929999999995</v>
      </c>
      <c r="G169" s="12">
        <v>1.908471</v>
      </c>
      <c r="H169" s="12">
        <v>1.056111</v>
      </c>
      <c r="I169" s="12">
        <v>0.57185059999999999</v>
      </c>
      <c r="J169" s="12">
        <v>0.79730480000000004</v>
      </c>
    </row>
    <row r="170" spans="1:10">
      <c r="A170" s="12" t="s">
        <v>269</v>
      </c>
      <c r="B170" s="12"/>
      <c r="C170" s="12">
        <v>28</v>
      </c>
      <c r="D170" s="12">
        <v>29</v>
      </c>
      <c r="E170" s="12">
        <v>28</v>
      </c>
      <c r="F170" s="12">
        <v>29</v>
      </c>
      <c r="G170" s="12">
        <v>28</v>
      </c>
      <c r="H170" s="12">
        <v>29</v>
      </c>
      <c r="I170" s="12">
        <v>28</v>
      </c>
      <c r="J170" s="12">
        <v>29</v>
      </c>
    </row>
  </sheetData>
  <mergeCells count="8">
    <mergeCell ref="D19:E19"/>
    <mergeCell ref="G19:H19"/>
    <mergeCell ref="J19:K19"/>
    <mergeCell ref="M19:N19"/>
    <mergeCell ref="D4:E4"/>
    <mergeCell ref="G4:H4"/>
    <mergeCell ref="J4:K4"/>
    <mergeCell ref="M4:N4"/>
  </mergeCells>
  <pageMargins left="0.7" right="0.7" top="0.75" bottom="0.75" header="0.3" footer="0.3"/>
  <ignoredErrors>
    <ignoredError sqref="D6:E6 G6:H6 J6:K6 M6:N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4"/>
  <sheetViews>
    <sheetView workbookViewId="0">
      <selection activeCell="H12" sqref="H12"/>
    </sheetView>
  </sheetViews>
  <sheetFormatPr baseColWidth="10" defaultColWidth="8.83203125" defaultRowHeight="14" x14ac:dyDescent="0"/>
  <cols>
    <col min="1" max="1" width="11.83203125" customWidth="1"/>
    <col min="7" max="7" width="9.1640625" customWidth="1"/>
    <col min="9" max="9" width="1.33203125" customWidth="1"/>
  </cols>
  <sheetData>
    <row r="1" spans="1:16">
      <c r="A1" s="144" t="s">
        <v>280</v>
      </c>
      <c r="B1" s="145"/>
      <c r="C1" s="145"/>
      <c r="D1" s="145"/>
      <c r="E1" s="145"/>
      <c r="F1" s="145"/>
      <c r="G1" s="145"/>
    </row>
    <row r="2" spans="1:16" ht="15" thickBot="1"/>
    <row r="3" spans="1:16" ht="16" thickTop="1" thickBot="1">
      <c r="A3" s="34"/>
      <c r="B3" s="172" t="s">
        <v>188</v>
      </c>
      <c r="C3" s="172"/>
      <c r="D3" s="172"/>
      <c r="E3" s="172"/>
      <c r="F3" s="172"/>
      <c r="G3" s="172"/>
      <c r="H3" s="172"/>
      <c r="I3" s="34"/>
      <c r="J3" s="172" t="s">
        <v>189</v>
      </c>
      <c r="K3" s="172"/>
      <c r="L3" s="172"/>
      <c r="M3" s="172"/>
      <c r="N3" s="172"/>
      <c r="O3" s="172"/>
      <c r="P3" s="172"/>
    </row>
    <row r="4" spans="1:16" ht="15" thickBot="1">
      <c r="A4" s="32"/>
      <c r="B4" s="176" t="s">
        <v>190</v>
      </c>
      <c r="C4" s="176"/>
      <c r="D4" s="176"/>
      <c r="E4" s="176" t="s">
        <v>191</v>
      </c>
      <c r="F4" s="176"/>
      <c r="G4" s="176" t="s">
        <v>192</v>
      </c>
      <c r="H4" s="176"/>
      <c r="I4" s="36"/>
      <c r="J4" s="176" t="s">
        <v>190</v>
      </c>
      <c r="K4" s="176"/>
      <c r="L4" s="176"/>
      <c r="M4" s="176" t="s">
        <v>191</v>
      </c>
      <c r="N4" s="176"/>
      <c r="O4" s="176" t="s">
        <v>192</v>
      </c>
      <c r="P4" s="176"/>
    </row>
    <row r="5" spans="1:16" ht="58.25" customHeight="1">
      <c r="A5" s="32"/>
      <c r="B5" s="124" t="s">
        <v>193</v>
      </c>
      <c r="C5" s="124" t="s">
        <v>194</v>
      </c>
      <c r="D5" s="124" t="s">
        <v>195</v>
      </c>
      <c r="E5" s="124" t="s">
        <v>196</v>
      </c>
      <c r="F5" s="124" t="s">
        <v>197</v>
      </c>
      <c r="G5" s="124" t="s">
        <v>198</v>
      </c>
      <c r="H5" s="124" t="s">
        <v>43</v>
      </c>
      <c r="I5" s="69"/>
      <c r="J5" s="124" t="s">
        <v>193</v>
      </c>
      <c r="K5" s="124" t="s">
        <v>194</v>
      </c>
      <c r="L5" s="124" t="s">
        <v>195</v>
      </c>
      <c r="M5" s="124" t="s">
        <v>196</v>
      </c>
      <c r="N5" s="124" t="s">
        <v>197</v>
      </c>
      <c r="O5" s="124" t="s">
        <v>198</v>
      </c>
      <c r="P5" s="124" t="s">
        <v>43</v>
      </c>
    </row>
    <row r="6" spans="1:16" ht="17" customHeight="1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5" t="s">
        <v>49</v>
      </c>
      <c r="G6" s="35" t="s">
        <v>50</v>
      </c>
      <c r="H6" s="35" t="s">
        <v>51</v>
      </c>
      <c r="I6" s="70"/>
      <c r="J6" s="35" t="s">
        <v>45</v>
      </c>
      <c r="K6" s="35" t="s">
        <v>46</v>
      </c>
      <c r="L6" s="35" t="s">
        <v>47</v>
      </c>
      <c r="M6" s="35" t="s">
        <v>48</v>
      </c>
      <c r="N6" s="35" t="s">
        <v>49</v>
      </c>
      <c r="O6" s="35" t="s">
        <v>50</v>
      </c>
      <c r="P6" s="35" t="s">
        <v>51</v>
      </c>
    </row>
    <row r="7" spans="1:16">
      <c r="A7" s="36" t="s">
        <v>54</v>
      </c>
      <c r="B7" s="37" t="str">
        <f>CONCATENATE(C54,E54)</f>
        <v>0.440***</v>
      </c>
      <c r="C7" s="37" t="str">
        <f>CONCATENATE(C114,E114)</f>
        <v>0.474***</v>
      </c>
      <c r="D7" s="37" t="str">
        <f>CONCATENATE(C154,E154)</f>
        <v>0.512***</v>
      </c>
      <c r="E7" s="37" t="str">
        <f>CONCATENATE(C214,E214)</f>
        <v>0.483***</v>
      </c>
      <c r="F7" s="37" t="str">
        <f>CONCATENATE(C254,E254)</f>
        <v>0.471***</v>
      </c>
      <c r="H7" s="37" t="str">
        <f>CONCATENATE(C434,E434)</f>
        <v>0.421***</v>
      </c>
      <c r="I7" s="57"/>
      <c r="J7" s="37" t="str">
        <f>CONCATENATE(K54,M54)</f>
        <v>0.345*</v>
      </c>
      <c r="K7" s="37" t="str">
        <f>CONCATENATE(K114,M114)</f>
        <v>0.529***</v>
      </c>
      <c r="L7" s="37" t="str">
        <f>CONCATENATE(K154,M154)</f>
        <v>0.582***</v>
      </c>
      <c r="M7" s="37" t="str">
        <f>CONCATENATE(K214,M214)</f>
        <v>0.360*</v>
      </c>
      <c r="N7" s="37" t="str">
        <f>CONCATENATE(K254,M254)</f>
        <v>0.553***</v>
      </c>
      <c r="P7" s="37" t="str">
        <f>CONCATENATE(K434,M434)</f>
        <v>0.527***</v>
      </c>
    </row>
    <row r="8" spans="1:16">
      <c r="A8" s="36" t="s">
        <v>55</v>
      </c>
      <c r="B8" s="37">
        <f>-CONCATENATE("(",D54,")")</f>
        <v>9.7000000000000003E-2</v>
      </c>
      <c r="C8" s="37">
        <f>-CONCATENATE("(",D114,")")</f>
        <v>9.5000000000000001E-2</v>
      </c>
      <c r="D8" s="37">
        <f>-CONCATENATE("(",D154,")")</f>
        <v>8.6999999999999994E-2</v>
      </c>
      <c r="E8" s="37">
        <f>-CONCATENATE("(",D214,")")</f>
        <v>9.1999999999999998E-2</v>
      </c>
      <c r="F8" s="37">
        <f>-CONCATENATE("(",D254,")")</f>
        <v>0.126</v>
      </c>
      <c r="G8" s="32"/>
      <c r="H8" s="37">
        <f>-CONCATENATE("(",D434,")")</f>
        <v>5.8000000000000003E-2</v>
      </c>
      <c r="I8" s="57"/>
      <c r="J8" s="37">
        <f>-CONCATENATE("(",L54,")")</f>
        <v>0.17899999999999999</v>
      </c>
      <c r="K8" s="37">
        <f>-CONCATENATE("(",L114,")")</f>
        <v>0.159</v>
      </c>
      <c r="L8" s="37">
        <f>-CONCATENATE("(",L154,")")</f>
        <v>0.188</v>
      </c>
      <c r="M8" s="37">
        <f>-CONCATENATE("(",L214,")")</f>
        <v>0.2</v>
      </c>
      <c r="N8" s="37">
        <f>-CONCATENATE("(",L254,")")</f>
        <v>0.17</v>
      </c>
      <c r="O8" s="32"/>
      <c r="P8" s="37">
        <f>-CONCATENATE("(",L434,")")</f>
        <v>9.7000000000000003E-2</v>
      </c>
    </row>
    <row r="9" spans="1:16">
      <c r="A9" s="36" t="s">
        <v>57</v>
      </c>
      <c r="B9" s="37" t="str">
        <f>CONCATENATE(C55,E55)</f>
        <v>0.674***</v>
      </c>
      <c r="C9" s="37" t="str">
        <f>CONCATENATE(C115,E115)</f>
        <v>0.654***</v>
      </c>
      <c r="D9" s="37" t="str">
        <f>CONCATENATE(C155,E155)</f>
        <v>0.643***</v>
      </c>
      <c r="E9" s="37" t="str">
        <f>CONCATENATE(C215,E215)</f>
        <v>0.653***</v>
      </c>
      <c r="F9" s="37" t="str">
        <f>CONCATENATE(C255,E255)</f>
        <v>0.590***</v>
      </c>
      <c r="G9" s="37" t="str">
        <f>CONCATENATE(C394,E394)</f>
        <v>0.737***</v>
      </c>
      <c r="H9" s="37" t="str">
        <f>CONCATENATE(C435,E435)</f>
        <v>0.788***</v>
      </c>
      <c r="I9" s="57"/>
      <c r="J9" s="37" t="str">
        <f>CONCATENATE(K55,M55)</f>
        <v>0.480***</v>
      </c>
      <c r="K9" s="37" t="str">
        <f>CONCATENATE(K115,M115)</f>
        <v>0.469***</v>
      </c>
      <c r="L9" s="37" t="str">
        <f>CONCATENATE(K155,M155)</f>
        <v>0.442***</v>
      </c>
      <c r="M9" s="37" t="str">
        <f>CONCATENATE(K215,M215)</f>
        <v>0.407***</v>
      </c>
      <c r="N9" s="37" t="str">
        <f>CONCATENATE(K255,M255)</f>
        <v>0.444***</v>
      </c>
      <c r="O9" s="37" t="str">
        <f>CONCATENATE(K394,M394)</f>
        <v>0.497***</v>
      </c>
      <c r="P9" s="37" t="str">
        <f>CONCATENATE(K435,M435)</f>
        <v>0.592***</v>
      </c>
    </row>
    <row r="10" spans="1:16">
      <c r="A10" s="36" t="s">
        <v>60</v>
      </c>
      <c r="B10" s="37">
        <f>-CONCATENATE("(",D55,")")</f>
        <v>0.06</v>
      </c>
      <c r="C10" s="37">
        <f>-CONCATENATE("(",D115,")")</f>
        <v>0.06</v>
      </c>
      <c r="D10" s="37">
        <f>-CONCATENATE("(",D155,")")</f>
        <v>5.8999999999999997E-2</v>
      </c>
      <c r="E10" s="37">
        <f>-CONCATENATE("(",D215,")")</f>
        <v>5.8999999999999997E-2</v>
      </c>
      <c r="F10" s="37">
        <f>-CONCATENATE("(",D255,")")</f>
        <v>0.06</v>
      </c>
      <c r="G10" s="37">
        <f>-CONCATENATE("(",D394,")")</f>
        <v>4.2000000000000003E-2</v>
      </c>
      <c r="H10" s="37">
        <f>-CONCATENATE("(",D435,")")</f>
        <v>3.4000000000000002E-2</v>
      </c>
      <c r="I10" s="57"/>
      <c r="J10" s="37">
        <f>-CONCATENATE("(",L55,")")</f>
        <v>5.2999999999999999E-2</v>
      </c>
      <c r="K10" s="37">
        <f>-CONCATENATE("(",L115,")")</f>
        <v>4.7E-2</v>
      </c>
      <c r="L10" s="37">
        <f>-CONCATENATE("(",L155,")")</f>
        <v>4.7E-2</v>
      </c>
      <c r="M10" s="37">
        <f>-CONCATENATE("(",L215,")")</f>
        <v>6.0999999999999999E-2</v>
      </c>
      <c r="N10" s="37">
        <f>-CONCATENATE("(",L255,")")</f>
        <v>6.8000000000000005E-2</v>
      </c>
      <c r="O10" s="37">
        <f>-CONCATENATE("(",L394,")")</f>
        <v>4.7E-2</v>
      </c>
      <c r="P10" s="37">
        <f>-CONCATENATE("(",L435,")")</f>
        <v>4.5999999999999999E-2</v>
      </c>
    </row>
    <row r="11" spans="1:16">
      <c r="A11" s="36" t="s">
        <v>62</v>
      </c>
      <c r="B11" s="37" t="str">
        <f>CONCATENATE(C56,E56)</f>
        <v>-0.118*</v>
      </c>
      <c r="C11" s="37" t="str">
        <f>CONCATENATE(C116,E116)</f>
        <v>-0.176***</v>
      </c>
      <c r="D11" s="37" t="str">
        <f>CONCATENATE(C156,E156)</f>
        <v>-0.167***</v>
      </c>
      <c r="E11" s="37" t="str">
        <f>CONCATENATE(C216,E216)</f>
        <v>-0.170***</v>
      </c>
      <c r="F11" s="37" t="str">
        <f>CONCATENATE(C256,E256)</f>
        <v>-0.173***</v>
      </c>
      <c r="G11" s="37" t="str">
        <f>CONCATENATE(C395,E395)</f>
        <v>-0.164***</v>
      </c>
      <c r="H11" s="37" t="str">
        <f>CONCATENATE(C436,E436)</f>
        <v>-0.097***</v>
      </c>
      <c r="I11" s="57"/>
      <c r="J11" s="37" t="str">
        <f>CONCATENATE(K56,M56)</f>
        <v>-0.074**</v>
      </c>
      <c r="K11" s="37" t="str">
        <f>CONCATENATE(K116,M116)</f>
        <v>-0.111***</v>
      </c>
      <c r="L11" s="37" t="str">
        <f>CONCATENATE(K156,M156)</f>
        <v>-0.102**</v>
      </c>
      <c r="M11" s="37" t="str">
        <f>CONCATENATE(K216,M216)</f>
        <v>-0.104***</v>
      </c>
      <c r="N11" s="37" t="str">
        <f>CONCATENATE(K256,M256)</f>
        <v>-0.120***</v>
      </c>
      <c r="O11" s="37" t="str">
        <f>CONCATENATE(K395,M395)</f>
        <v>-0.125***</v>
      </c>
      <c r="P11" s="37" t="str">
        <f>CONCATENATE(K436,M436)</f>
        <v>-0.061***</v>
      </c>
    </row>
    <row r="12" spans="1:16">
      <c r="A12" s="36" t="s">
        <v>64</v>
      </c>
      <c r="B12" s="37">
        <f>-CONCATENATE("(",D56,")")</f>
        <v>6.2E-2</v>
      </c>
      <c r="C12" s="37">
        <f>-CONCATENATE("(",D116,")")</f>
        <v>0.04</v>
      </c>
      <c r="D12" s="37">
        <f>-CONCATENATE("(",D156,")")</f>
        <v>4.2999999999999997E-2</v>
      </c>
      <c r="E12" s="37">
        <f>-CONCATENATE("(",D216,")")</f>
        <v>4.2000000000000003E-2</v>
      </c>
      <c r="F12" s="37">
        <f>-CONCATENATE("(",D256,")")</f>
        <v>4.5999999999999999E-2</v>
      </c>
      <c r="G12" s="37">
        <f>-CONCATENATE("(",D395,")")</f>
        <v>4.3999999999999997E-2</v>
      </c>
      <c r="H12" s="37">
        <f>-CONCATENATE("(",D436,")")</f>
        <v>3.1E-2</v>
      </c>
      <c r="I12" s="57"/>
      <c r="J12" s="37">
        <f>-CONCATENATE("(",L56,")")</f>
        <v>2.9000000000000001E-2</v>
      </c>
      <c r="K12" s="37">
        <f>-CONCATENATE("(",L116,")")</f>
        <v>3.1E-2</v>
      </c>
      <c r="L12" s="37">
        <f>-CONCATENATE("(",L156,")")</f>
        <v>3.7999999999999999E-2</v>
      </c>
      <c r="M12" s="37">
        <f>-CONCATENATE("(",L216,")")</f>
        <v>2.8000000000000001E-2</v>
      </c>
      <c r="N12" s="37">
        <f>-CONCATENATE("(",L256,")")</f>
        <v>3.5000000000000003E-2</v>
      </c>
      <c r="O12" s="37">
        <f>-CONCATENATE("(",L395,")")</f>
        <v>2.9000000000000001E-2</v>
      </c>
      <c r="P12" s="37">
        <f>-CONCATENATE("(",L436,")")</f>
        <v>1.9E-2</v>
      </c>
    </row>
    <row r="13" spans="1:16">
      <c r="A13" s="46" t="s">
        <v>72</v>
      </c>
      <c r="B13" s="48" t="str">
        <f>CONCATENATE(C59,E59)</f>
        <v>-0.002</v>
      </c>
      <c r="C13" s="48" t="str">
        <f>CONCATENATE(C119,E119)</f>
        <v>0.000</v>
      </c>
      <c r="D13" s="48" t="str">
        <f>CONCATENATE(C159,E159)</f>
        <v>-0.001</v>
      </c>
      <c r="E13" s="48" t="str">
        <f>CONCATENATE(C219,E219)</f>
        <v>-0.001</v>
      </c>
      <c r="F13" s="48" t="str">
        <f>CONCATENATE(C259,E259)</f>
        <v>-0.001</v>
      </c>
      <c r="G13" s="48" t="str">
        <f>CONCATENATE(C398,E398)</f>
        <v>-0.003</v>
      </c>
      <c r="H13" s="48" t="str">
        <f>CONCATENATE(C439,E439)</f>
        <v>0.000</v>
      </c>
      <c r="I13" s="57"/>
      <c r="J13" s="48" t="str">
        <f>CONCATENATE(K59,M59)</f>
        <v>0.016***</v>
      </c>
      <c r="K13" s="48" t="str">
        <f>CONCATENATE(K119,M119)</f>
        <v>0.015***</v>
      </c>
      <c r="L13" s="48" t="str">
        <f>CONCATENATE(K159,M159)</f>
        <v>0.010***</v>
      </c>
      <c r="M13" s="48" t="str">
        <f>CONCATENATE(K219,M219)</f>
        <v>0.011***</v>
      </c>
      <c r="N13" s="48" t="str">
        <f>CONCATENATE(K259,M259)</f>
        <v>0.015***</v>
      </c>
      <c r="O13" s="48" t="str">
        <f>CONCATENATE(K398,M398)</f>
        <v>0.015***</v>
      </c>
      <c r="P13" s="48" t="str">
        <f>CONCATENATE(K439,M439)</f>
        <v>0.014***</v>
      </c>
    </row>
    <row r="14" spans="1:16">
      <c r="A14" s="46" t="s">
        <v>281</v>
      </c>
      <c r="B14" s="48">
        <f>-CONCATENATE("(",D59,")")</f>
        <v>5.0000000000000001E-3</v>
      </c>
      <c r="C14" s="48">
        <f>-CONCATENATE("(",D119,")")</f>
        <v>6.0000000000000001E-3</v>
      </c>
      <c r="D14" s="48">
        <f>-CONCATENATE("(",D159,")")</f>
        <v>6.0000000000000001E-3</v>
      </c>
      <c r="E14" s="48">
        <f>-CONCATENATE("(",D219,")")</f>
        <v>6.0000000000000001E-3</v>
      </c>
      <c r="F14" s="48">
        <f>-CONCATENATE("(",D259,")")</f>
        <v>6.0000000000000001E-3</v>
      </c>
      <c r="G14" s="48">
        <f>-CONCATENATE("(",D398,")")</f>
        <v>6.0000000000000001E-3</v>
      </c>
      <c r="H14" s="48">
        <f>-CONCATENATE("(",D439,")")</f>
        <v>5.0000000000000001E-3</v>
      </c>
      <c r="I14" s="57"/>
      <c r="J14" s="48">
        <f>-CONCATENATE("(",L59,")")</f>
        <v>4.0000000000000001E-3</v>
      </c>
      <c r="K14" s="48">
        <f>-CONCATENATE("(",L119,")")</f>
        <v>3.0000000000000001E-3</v>
      </c>
      <c r="L14" s="48">
        <f>-CONCATENATE("(",L159,")")</f>
        <v>3.0000000000000001E-3</v>
      </c>
      <c r="M14" s="48">
        <f>-CONCATENATE("(",L219,")")</f>
        <v>3.0000000000000001E-3</v>
      </c>
      <c r="N14" s="48">
        <f>-CONCATENATE("(",L259,")")</f>
        <v>4.0000000000000001E-3</v>
      </c>
      <c r="O14" s="48">
        <f>-CONCATENATE("(",L398,")")</f>
        <v>4.0000000000000001E-3</v>
      </c>
      <c r="P14" s="48">
        <f>-CONCATENATE("(",L439,")")</f>
        <v>4.0000000000000001E-3</v>
      </c>
    </row>
    <row r="15" spans="1:16">
      <c r="A15" s="46" t="s">
        <v>199</v>
      </c>
      <c r="B15" s="48" t="str">
        <f>CONCATENATE(C57,E57)</f>
        <v>-0.020***</v>
      </c>
      <c r="C15" s="48" t="str">
        <f>CONCATENATE(C117,E117)</f>
        <v>-0.027***</v>
      </c>
      <c r="D15" s="48" t="str">
        <f>CONCATENATE(C157,E157)</f>
        <v>-0.024***</v>
      </c>
      <c r="E15" s="48" t="str">
        <f>CONCATENATE(C217,E217)</f>
        <v>-0.026***</v>
      </c>
      <c r="F15" s="48" t="str">
        <f>CONCATENATE(C257,E257)</f>
        <v>-0.026***</v>
      </c>
      <c r="G15" s="48" t="str">
        <f>CONCATENATE(C396,E396)</f>
        <v>-0.024***</v>
      </c>
      <c r="H15" s="48" t="str">
        <f>CONCATENATE(C437,E437)</f>
        <v>-0.023***</v>
      </c>
      <c r="I15" s="57"/>
      <c r="J15" s="48" t="str">
        <f>CONCATENATE(K57,M57)</f>
        <v>-0.015</v>
      </c>
      <c r="K15" s="48" t="str">
        <f>CONCATENATE(K117,M117)</f>
        <v>-0.013</v>
      </c>
      <c r="L15" s="48" t="str">
        <f>CONCATENATE(K157,M157)</f>
        <v>-0.011</v>
      </c>
      <c r="M15" s="48" t="str">
        <f>CONCATENATE(K217,M217)</f>
        <v>-0.018**</v>
      </c>
      <c r="N15" s="48" t="str">
        <f>CONCATENATE(K257,M257)</f>
        <v>-0.010</v>
      </c>
      <c r="O15" s="48" t="str">
        <f>CONCATENATE(K396,M396)</f>
        <v>-0.013</v>
      </c>
      <c r="P15" s="48" t="str">
        <f>CONCATENATE(K437,M437)</f>
        <v>-0.012*</v>
      </c>
    </row>
    <row r="16" spans="1:16">
      <c r="A16" s="46" t="s">
        <v>75</v>
      </c>
      <c r="B16" s="48">
        <f>-CONCATENATE("(",D57,")")</f>
        <v>6.0000000000000001E-3</v>
      </c>
      <c r="C16" s="48">
        <f>-CONCATENATE("(",D117,")")</f>
        <v>6.0000000000000001E-3</v>
      </c>
      <c r="D16" s="48">
        <f>-CONCATENATE("(",D157,")")</f>
        <v>7.0000000000000001E-3</v>
      </c>
      <c r="E16" s="48">
        <f>-CONCATENATE("(",D217,")")</f>
        <v>6.0000000000000001E-3</v>
      </c>
      <c r="F16" s="48">
        <f>-CONCATENATE("(",D257,")")</f>
        <v>7.0000000000000001E-3</v>
      </c>
      <c r="G16" s="48">
        <f>-CONCATENATE("(",D396,")")</f>
        <v>6.0000000000000001E-3</v>
      </c>
      <c r="H16" s="48">
        <f>-CONCATENATE("(",D437,")")</f>
        <v>6.0000000000000001E-3</v>
      </c>
      <c r="I16" s="57"/>
      <c r="J16" s="48">
        <f>-CONCATENATE("(",L57,")")</f>
        <v>8.9999999999999993E-3</v>
      </c>
      <c r="K16" s="48">
        <f>-CONCATENATE("(",L117,")")</f>
        <v>8.9999999999999993E-3</v>
      </c>
      <c r="L16" s="48">
        <f>-CONCATENATE("(",L157,")")</f>
        <v>8.0000000000000002E-3</v>
      </c>
      <c r="M16" s="48">
        <f>-CONCATENATE("(",L217,")")</f>
        <v>7.0000000000000001E-3</v>
      </c>
      <c r="N16" s="48">
        <f>-CONCATENATE("(",L257,")")</f>
        <v>0.01</v>
      </c>
      <c r="O16" s="48">
        <f>-CONCATENATE("(",L396,")")</f>
        <v>8.0000000000000002E-3</v>
      </c>
      <c r="P16" s="48">
        <f>-CONCATENATE("(",L437,")")</f>
        <v>7.0000000000000001E-3</v>
      </c>
    </row>
    <row r="17" spans="1:16">
      <c r="A17" s="46" t="s">
        <v>77</v>
      </c>
      <c r="B17" s="48" t="str">
        <f>CONCATENATE(C58,E58)</f>
        <v>-0.208***</v>
      </c>
      <c r="C17" s="48" t="str">
        <f>CONCATENATE(C118,E118)</f>
        <v>-0.062</v>
      </c>
      <c r="D17" s="48" t="str">
        <f>CONCATENATE(C158,E158)</f>
        <v>-0.167**</v>
      </c>
      <c r="E17" s="48" t="str">
        <f>CONCATENATE(C218,E218)</f>
        <v>-0.124**</v>
      </c>
      <c r="F17" s="48" t="str">
        <f>CONCATENATE(C258,E258)</f>
        <v>-0.089</v>
      </c>
      <c r="G17" s="48" t="str">
        <f>CONCATENATE(C397,E397)</f>
        <v>-0.101</v>
      </c>
      <c r="H17" s="48" t="str">
        <f>CONCATENATE(C438,E438)</f>
        <v>-0.184***</v>
      </c>
      <c r="I17" s="57"/>
      <c r="J17" s="48" t="str">
        <f>CONCATENATE(K58,M58)</f>
        <v>-0.045</v>
      </c>
      <c r="K17" s="48" t="str">
        <f>CONCATENATE(K118,M118)</f>
        <v>-0.028</v>
      </c>
      <c r="L17" s="48" t="str">
        <f>CONCATENATE(K158,M158)</f>
        <v>-0.119**</v>
      </c>
      <c r="M17" s="48" t="str">
        <f>CONCATENATE(K218,M218)</f>
        <v>0.042</v>
      </c>
      <c r="N17" s="48" t="str">
        <f>CONCATENATE(K258,M258)</f>
        <v>-0.032</v>
      </c>
      <c r="O17" s="48" t="str">
        <f>CONCATENATE(K397,M397)</f>
        <v>-0.047</v>
      </c>
      <c r="P17" s="48" t="str">
        <f>CONCATENATE(K438,M438)</f>
        <v>-0.074</v>
      </c>
    </row>
    <row r="18" spans="1:16">
      <c r="A18" s="46" t="s">
        <v>64</v>
      </c>
      <c r="B18" s="48">
        <f>-CONCATENATE("(",D58,")")</f>
        <v>0.06</v>
      </c>
      <c r="C18" s="48">
        <f>-CONCATENATE("(",D118,")")</f>
        <v>4.3999999999999997E-2</v>
      </c>
      <c r="D18" s="48">
        <f>-CONCATENATE("(",D158,")")</f>
        <v>7.5999999999999998E-2</v>
      </c>
      <c r="E18" s="48">
        <f>-CONCATENATE("(",D218,")")</f>
        <v>5.8999999999999997E-2</v>
      </c>
      <c r="F18" s="48">
        <f>-CONCATENATE("(",D258,")")</f>
        <v>6.6000000000000003E-2</v>
      </c>
      <c r="G18" s="48">
        <f>-CONCATENATE("(",D397,")")</f>
        <v>6.6000000000000003E-2</v>
      </c>
      <c r="H18" s="48">
        <f>-CONCATENATE("(",D438,")")</f>
        <v>5.3999999999999999E-2</v>
      </c>
      <c r="I18" s="57"/>
      <c r="J18" s="48">
        <f>-CONCATENATE("(",L58,")")</f>
        <v>0.05</v>
      </c>
      <c r="K18" s="48">
        <f>-CONCATENATE("(",L118,")")</f>
        <v>3.5000000000000003E-2</v>
      </c>
      <c r="L18" s="48">
        <f>-CONCATENATE("(",L158,")")</f>
        <v>5.5E-2</v>
      </c>
      <c r="M18" s="48">
        <f>-CONCATENATE("(",L218,")")</f>
        <v>8.8999999999999996E-2</v>
      </c>
      <c r="N18" s="48">
        <f>-CONCATENATE("(",L258,")")</f>
        <v>5.3999999999999999E-2</v>
      </c>
      <c r="O18" s="48">
        <f>-CONCATENATE("(",L397,")")</f>
        <v>5.3999999999999999E-2</v>
      </c>
      <c r="P18" s="48">
        <f>-CONCATENATE("(",L438,")")</f>
        <v>4.8000000000000001E-2</v>
      </c>
    </row>
    <row r="19" spans="1:16">
      <c r="A19" s="46" t="s">
        <v>78</v>
      </c>
      <c r="B19" s="48" t="str">
        <f>CONCATENATE(C60,E60)</f>
        <v>-0.096**</v>
      </c>
      <c r="C19" s="48" t="str">
        <f>CONCATENATE(C120,E120)</f>
        <v>-0.047</v>
      </c>
      <c r="D19" s="48" t="str">
        <f>CONCATENATE(C160,E160)</f>
        <v>0.000*</v>
      </c>
      <c r="E19" s="48" t="str">
        <f>CONCATENATE(C220,E220)</f>
        <v>-0.069</v>
      </c>
      <c r="F19" s="48" t="str">
        <f>CONCATENATE(C260,E260)</f>
        <v>-0.023</v>
      </c>
      <c r="G19" s="48" t="str">
        <f>CONCATENATE(C399,E399)</f>
        <v>-0.092**</v>
      </c>
      <c r="H19" s="48" t="str">
        <f>CONCATENATE(C440,E440)</f>
        <v>-0.051</v>
      </c>
      <c r="I19" s="57"/>
      <c r="J19" s="48" t="str">
        <f>CONCATENATE(K60,M60)</f>
        <v>0.084</v>
      </c>
      <c r="K19" s="48" t="str">
        <f>CONCATENATE(K120,M120)</f>
        <v>0.074</v>
      </c>
      <c r="L19" s="48" t="str">
        <f>CONCATENATE(K160,M160)</f>
        <v>0.000*</v>
      </c>
      <c r="M19" s="48" t="str">
        <f>CONCATENATE(K220,M220)</f>
        <v>0.067</v>
      </c>
      <c r="N19" s="48" t="str">
        <f>CONCATENATE(K260,M260)</f>
        <v>0.062</v>
      </c>
      <c r="O19" s="48" t="str">
        <f>CONCATENATE(K399,M399)</f>
        <v>0.068</v>
      </c>
      <c r="P19" s="48" t="str">
        <f>CONCATENATE(K440,M440)</f>
        <v>0.068</v>
      </c>
    </row>
    <row r="20" spans="1:16">
      <c r="A20" s="46" t="s">
        <v>79</v>
      </c>
      <c r="B20" s="48">
        <f>-CONCATENATE("(",D60,")")</f>
        <v>4.2000000000000003E-2</v>
      </c>
      <c r="C20" s="48">
        <f>-CONCATENATE("(",D120,")")</f>
        <v>4.2999999999999997E-2</v>
      </c>
      <c r="D20" s="48">
        <f>-CONCATENATE("(",D160,")")</f>
        <v>0</v>
      </c>
      <c r="E20" s="48">
        <f>-CONCATENATE("(",D220,")")</f>
        <v>4.2999999999999997E-2</v>
      </c>
      <c r="F20" s="48">
        <f>-CONCATENATE("(",D260,")")</f>
        <v>4.2000000000000003E-2</v>
      </c>
      <c r="G20" s="48">
        <f>-CONCATENATE("(",D399,")")</f>
        <v>4.2000000000000003E-2</v>
      </c>
      <c r="H20" s="48">
        <f>-CONCATENATE("(",D440,")")</f>
        <v>0.04</v>
      </c>
      <c r="I20" s="57"/>
      <c r="J20" s="48">
        <f>-CONCATENATE("(",L60,")")</f>
        <v>6.0999999999999999E-2</v>
      </c>
      <c r="K20" s="48">
        <f>-CONCATENATE("(",L120,")")</f>
        <v>5.3999999999999999E-2</v>
      </c>
      <c r="L20" s="48">
        <f>-CONCATENATE("(",L160,")")</f>
        <v>0</v>
      </c>
      <c r="M20" s="48">
        <f>-CONCATENATE("(",L220,")")</f>
        <v>6.8000000000000005E-2</v>
      </c>
      <c r="N20" s="48">
        <f>-CONCATENATE("(",L260,")")</f>
        <v>6.5000000000000002E-2</v>
      </c>
      <c r="O20" s="48">
        <f>-CONCATENATE("(",L399,")")</f>
        <v>6.2E-2</v>
      </c>
      <c r="P20" s="48">
        <f>-CONCATENATE("(",L440,")")</f>
        <v>6.2E-2</v>
      </c>
    </row>
    <row r="21" spans="1:16">
      <c r="A21" s="36" t="s">
        <v>80</v>
      </c>
      <c r="B21" s="37" t="str">
        <f>CONCATENATE(C61,E61)</f>
        <v>-0.321**</v>
      </c>
      <c r="C21" s="37" t="str">
        <f>CONCATENATE(C121,E121)</f>
        <v>-0.315**</v>
      </c>
      <c r="D21" s="37" t="str">
        <f>CONCATENATE(C161,E161)</f>
        <v>-0.157</v>
      </c>
      <c r="E21" s="37" t="str">
        <f>CONCATENATE(C221,E221)</f>
        <v>-0.360***</v>
      </c>
      <c r="F21" s="37" t="str">
        <f>CONCATENATE(C261,E261)</f>
        <v>-0.199</v>
      </c>
      <c r="G21" s="37" t="str">
        <f>CONCATENATE(C400,E400)</f>
        <v>0.525***</v>
      </c>
      <c r="H21" s="37" t="str">
        <f>CONCATENATE(C441,E441)</f>
        <v>-0.558***</v>
      </c>
      <c r="I21" s="57"/>
      <c r="J21" s="37" t="str">
        <f>CONCATENATE(K61,M61)</f>
        <v>0.152</v>
      </c>
      <c r="K21" s="37" t="str">
        <f>CONCATENATE(K121,M121)</f>
        <v>-0.166</v>
      </c>
      <c r="L21" s="37" t="str">
        <f>CONCATENATE(K161,M161)</f>
        <v>0.337</v>
      </c>
      <c r="M21" s="37" t="str">
        <f>CONCATENATE(K221,M221)</f>
        <v>0.162</v>
      </c>
      <c r="N21" s="37" t="str">
        <f>CONCATENATE(K261,M261)</f>
        <v>-0.164</v>
      </c>
      <c r="O21" s="37" t="str">
        <f>CONCATENATE(K400,M400)</f>
        <v>0.913***</v>
      </c>
      <c r="P21" s="37" t="str">
        <f>CONCATENATE(K441,M441)</f>
        <v>-0.383*</v>
      </c>
    </row>
    <row r="22" spans="1:16" ht="15" thickBot="1">
      <c r="A22" s="39"/>
      <c r="B22" s="37">
        <f>-CONCATENATE("(",D61,")")</f>
        <v>0.13</v>
      </c>
      <c r="C22" s="37">
        <f>-CONCATENATE("(",D121,")")</f>
        <v>0.12</v>
      </c>
      <c r="D22" s="37">
        <f>-CONCATENATE("(",D161,")")</f>
        <v>0.14899999999999999</v>
      </c>
      <c r="E22" s="37">
        <f>-CONCATENATE("(",D221,")")</f>
        <v>0.111</v>
      </c>
      <c r="F22" s="37">
        <f>-CONCATENATE("(",D261,")")</f>
        <v>0.17199999999999999</v>
      </c>
      <c r="G22" s="37">
        <f>-CONCATENATE("(",D400,")")</f>
        <v>0.13500000000000001</v>
      </c>
      <c r="H22" s="37">
        <f>-CONCATENATE("(",D441,")")</f>
        <v>8.2000000000000003E-2</v>
      </c>
      <c r="I22" s="57"/>
      <c r="J22" s="37">
        <f>-CONCATENATE("(",L61,")")</f>
        <v>0.38200000000000001</v>
      </c>
      <c r="K22" s="37">
        <f>-CONCATENATE("(",L121,")")</f>
        <v>0.315</v>
      </c>
      <c r="L22" s="37">
        <f>-CONCATENATE("(",L161,")")</f>
        <v>0.49</v>
      </c>
      <c r="M22" s="37">
        <f>-CONCATENATE("(",L221,")")</f>
        <v>0.441</v>
      </c>
      <c r="N22" s="37">
        <f>-CONCATENATE("(",L261,")")</f>
        <v>0.28100000000000003</v>
      </c>
      <c r="O22" s="37">
        <f>-CONCATENATE("(",L400,")")</f>
        <v>0.13400000000000001</v>
      </c>
      <c r="P22" s="37">
        <f>-CONCATENATE("(",L441,")")</f>
        <v>0.2</v>
      </c>
    </row>
    <row r="23" spans="1:16">
      <c r="A23" s="49" t="s">
        <v>81</v>
      </c>
      <c r="B23" s="50" t="str">
        <f>B51</f>
        <v>0.475</v>
      </c>
      <c r="C23" s="50" t="str">
        <f>B111</f>
        <v>0.487</v>
      </c>
      <c r="D23" s="50" t="str">
        <f>B151</f>
        <v>0.490</v>
      </c>
      <c r="E23" s="50" t="str">
        <f>B211</f>
        <v>0.488</v>
      </c>
      <c r="F23" s="50" t="str">
        <f>B251</f>
        <v>0.395</v>
      </c>
      <c r="G23" s="50" t="str">
        <f>B391</f>
        <v>0.473</v>
      </c>
      <c r="H23" s="50" t="str">
        <f>B431</f>
        <v>0.714</v>
      </c>
      <c r="I23" s="71"/>
      <c r="J23" s="50" t="str">
        <f>J51</f>
        <v>0.199</v>
      </c>
      <c r="K23" s="50" t="str">
        <f>J111</f>
        <v>0.243</v>
      </c>
      <c r="L23" s="50" t="str">
        <f>J151</f>
        <v>0.253</v>
      </c>
      <c r="M23" s="50" t="str">
        <f>J211</f>
        <v>0.140</v>
      </c>
      <c r="N23" s="50" t="str">
        <f>J251</f>
        <v>0.245</v>
      </c>
      <c r="O23" s="50" t="str">
        <f>J391</f>
        <v>0.239</v>
      </c>
      <c r="P23" s="50" t="str">
        <f>J431</f>
        <v>0.424</v>
      </c>
    </row>
    <row r="24" spans="1:16">
      <c r="A24" s="62" t="s">
        <v>200</v>
      </c>
      <c r="B24" s="63">
        <f>C51</f>
        <v>1358</v>
      </c>
      <c r="C24" s="63">
        <f>C111</f>
        <v>1402</v>
      </c>
      <c r="D24" s="63">
        <f>C151</f>
        <v>1402</v>
      </c>
      <c r="E24" s="63">
        <f>C211</f>
        <v>1402</v>
      </c>
      <c r="F24" s="63">
        <f>C251</f>
        <v>1262</v>
      </c>
      <c r="G24" s="63">
        <f>C391</f>
        <v>1402</v>
      </c>
      <c r="H24" s="63">
        <f>C431</f>
        <v>1402</v>
      </c>
      <c r="I24" s="71"/>
      <c r="J24" s="63">
        <f>K51</f>
        <v>1194</v>
      </c>
      <c r="K24" s="63">
        <f>K111</f>
        <v>1234</v>
      </c>
      <c r="L24" s="63">
        <f>K151</f>
        <v>1110</v>
      </c>
      <c r="M24" s="63">
        <f>K211</f>
        <v>1114</v>
      </c>
      <c r="N24" s="63">
        <f>K251</f>
        <v>1080</v>
      </c>
      <c r="O24" s="63">
        <f>K391</f>
        <v>1234</v>
      </c>
      <c r="P24" s="63">
        <f>K431</f>
        <v>1234</v>
      </c>
    </row>
    <row r="25" spans="1:16" ht="15" thickBot="1">
      <c r="A25" s="64" t="s">
        <v>201</v>
      </c>
      <c r="B25" s="52" t="str">
        <f>CONCATENATE(D51,F51)</f>
        <v>6.2***</v>
      </c>
      <c r="C25" s="52" t="str">
        <f>CONCATENATE(D111, F111)</f>
        <v>6.0***</v>
      </c>
      <c r="D25" s="52" t="str">
        <f>CONCATENATE(D151, F151)</f>
        <v>10.6***</v>
      </c>
      <c r="E25" s="52" t="str">
        <f>CONCATENATE(D211, F211)</f>
        <v>6.6***</v>
      </c>
      <c r="F25" s="52" t="str">
        <f>CONCATENATE(D251,F251)</f>
        <v>5.8***</v>
      </c>
      <c r="G25" s="52" t="str">
        <f>CONCATENATE(D391,F391)</f>
        <v>5.6***</v>
      </c>
      <c r="H25" s="52" t="str">
        <f>CONCATENATE(D431,F431)</f>
        <v>30.7***</v>
      </c>
      <c r="I25" s="56"/>
      <c r="J25" s="52" t="str">
        <f>CONCATENATE(L51, N51)</f>
        <v>6.2***</v>
      </c>
      <c r="K25" s="52" t="str">
        <f>CONCATENATE(L111, N111)</f>
        <v>5.3***</v>
      </c>
      <c r="L25" s="52" t="str">
        <f>CONCATENATE(L151, N151)</f>
        <v>6.6***</v>
      </c>
      <c r="M25" s="52" t="str">
        <f>CONCATENATE(L211, N211)</f>
        <v>5.8***</v>
      </c>
      <c r="N25" s="52" t="str">
        <f>CONCATENATE(L251, N251)</f>
        <v>6.1***</v>
      </c>
      <c r="O25" s="52" t="str">
        <f>CONCATENATE(L391, N391)</f>
        <v>6.1***</v>
      </c>
      <c r="P25" s="52" t="str">
        <f>CONCATENATE(L431, N431)</f>
        <v>26.6***</v>
      </c>
    </row>
    <row r="26" spans="1:16" ht="15" thickTop="1"/>
    <row r="28" spans="1:16">
      <c r="B28" s="78" t="s">
        <v>84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6">
      <c r="B29" s="7" t="str">
        <f>[8]CCPI_Pre!A1</f>
        <v>BASE CASE - CORE - PRE-CRISIS</v>
      </c>
      <c r="C29" s="8"/>
      <c r="D29" s="8"/>
      <c r="E29" s="8"/>
      <c r="F29" s="8"/>
      <c r="G29" s="8"/>
      <c r="H29" s="8"/>
      <c r="I29" s="8"/>
      <c r="J29" s="7" t="str">
        <f>[8]CCPI_Post!A1</f>
        <v>BASE CASE - CORE - POST-CRISIS</v>
      </c>
      <c r="K29" s="8"/>
      <c r="L29" s="8"/>
      <c r="M29" s="8"/>
      <c r="N29" s="8"/>
      <c r="O29" s="8"/>
    </row>
    <row r="30" spans="1:16">
      <c r="B30" s="8" t="str">
        <f>[8]CCPI_Pre!A2</f>
        <v>R2_w</v>
      </c>
      <c r="C30" s="8" t="str">
        <f>[8]CCPI_Pre!B2</f>
        <v>N</v>
      </c>
      <c r="D30" s="8" t="str">
        <f>[8]CCPI_Pre!C2</f>
        <v>Chi2-global vars</v>
      </c>
      <c r="E30" s="8" t="str">
        <f>[8]CCPI_Pre!D2</f>
        <v>Chi2-prob</v>
      </c>
      <c r="F30" s="8"/>
      <c r="G30" s="8"/>
      <c r="H30" s="8"/>
      <c r="I30" s="8"/>
      <c r="J30" s="8" t="str">
        <f>[8]CCPI_Post!A2</f>
        <v>R2_w</v>
      </c>
      <c r="K30" s="8" t="str">
        <f>[8]CCPI_Post!B2</f>
        <v>N</v>
      </c>
      <c r="L30" s="8" t="str">
        <f>[8]CCPI_Post!C2</f>
        <v>Chi2-global vars</v>
      </c>
      <c r="M30" s="8" t="str">
        <f>[8]CCPI_Post!D2</f>
        <v>Chi2-prob</v>
      </c>
      <c r="N30" s="8"/>
      <c r="O30" s="8"/>
    </row>
    <row r="31" spans="1:16">
      <c r="B31" s="8" t="str">
        <f>FIXED([8]CCPI_Pre!A3,3)</f>
        <v>0.488</v>
      </c>
      <c r="C31" s="8">
        <f>[8]CCPI_Pre!B3</f>
        <v>1402</v>
      </c>
      <c r="D31" s="8" t="str">
        <f>FIXED([8]CCPI_Pre!C3,1)</f>
        <v>6.6</v>
      </c>
      <c r="E31" s="8">
        <f>([8]CCPI_Pre!D3)</f>
        <v>6.7403239160233907E-4</v>
      </c>
      <c r="F31" s="8" t="str">
        <f>IF(E31&lt;0.01,"***",IF(E31&lt;0.05,"**", IF(E31&lt;0.1,"*","")))</f>
        <v>***</v>
      </c>
      <c r="G31" s="8"/>
      <c r="H31" s="8"/>
      <c r="I31" s="8"/>
      <c r="J31" s="8" t="str">
        <f>FIXED([8]CCPI_Post!A3,3)</f>
        <v>0.243</v>
      </c>
      <c r="K31" s="8">
        <f>[8]CCPI_Post!B3</f>
        <v>1234</v>
      </c>
      <c r="L31" s="8" t="str">
        <f>FIXED([8]CCPI_Post!C3,1)</f>
        <v>5.7</v>
      </c>
      <c r="M31" s="8">
        <f>([8]CCPI_Post!D3)</f>
        <v>1.5313741466261087E-3</v>
      </c>
      <c r="N31" s="8" t="str">
        <f>IF(M31&lt;0.01,"***",IF(M31&lt;0.05,"**", IF(M31&lt;0.1,"*","")))</f>
        <v>***</v>
      </c>
      <c r="O31" s="8"/>
    </row>
    <row r="32" spans="1:16">
      <c r="B32" s="8"/>
      <c r="C32" s="8"/>
      <c r="D32" s="8" t="str">
        <f>[8]CCPI_Pre!C4</f>
        <v>Robust</v>
      </c>
      <c r="E32" s="8"/>
      <c r="F32" s="8"/>
      <c r="G32" s="8"/>
      <c r="H32" s="8"/>
      <c r="I32" s="8"/>
      <c r="J32" s="8"/>
      <c r="K32" s="8"/>
      <c r="L32" s="8" t="str">
        <f>[8]CCPI_Post!C4</f>
        <v>Robust</v>
      </c>
      <c r="M32" s="8"/>
      <c r="N32" s="8"/>
      <c r="O32" s="8"/>
    </row>
    <row r="33" spans="2:15">
      <c r="B33" s="8" t="str">
        <f>[8]CCPI_Pre!A5</f>
        <v>CCPI_qA</v>
      </c>
      <c r="C33" s="8" t="str">
        <f>[8]CCPI_Pre!B5</f>
        <v>Coef.</v>
      </c>
      <c r="D33" s="8" t="str">
        <f>[8]CCPI_Pre!C5</f>
        <v>Std. Err.</v>
      </c>
      <c r="E33" s="8" t="str">
        <f>[8]CCPI_Pre!D5</f>
        <v>t</v>
      </c>
      <c r="F33" s="8" t="str">
        <f>[8]CCPI_Pre!E5</f>
        <v>P&gt;|t|</v>
      </c>
      <c r="G33" s="8"/>
      <c r="H33" s="8"/>
      <c r="I33" s="8"/>
      <c r="J33" s="8" t="str">
        <f>[8]CCPI_Post!A5</f>
        <v>CCPI_qA</v>
      </c>
      <c r="K33" s="8" t="str">
        <f>[8]CCPI_Post!B5</f>
        <v>Coef.</v>
      </c>
      <c r="L33" s="8" t="str">
        <f>[8]CCPI_Post!C5</f>
        <v>Std. Err.</v>
      </c>
      <c r="M33" s="8" t="str">
        <f>[8]CCPI_Post!D5</f>
        <v>t</v>
      </c>
      <c r="N33" s="8" t="str">
        <f>[8]CCPI_Post!E5</f>
        <v>P&gt;|t|</v>
      </c>
      <c r="O33" s="8"/>
    </row>
    <row r="34" spans="2:15">
      <c r="B34" s="8" t="str">
        <f>[8]CCPI_Pre!A6</f>
        <v>InfExp</v>
      </c>
      <c r="C34" s="8" t="str">
        <f>FIXED([8]CCPI_Pre!B6,3)</f>
        <v>0.483</v>
      </c>
      <c r="D34" s="8" t="str">
        <f>FIXED([8]CCPI_Pre!C6,3)</f>
        <v>0.092</v>
      </c>
      <c r="E34" s="8" t="str">
        <f>IF(F34&lt;0.01,"***",IF(F34&lt;0.05,"**", IF(F34&lt;0.1,"*","")))</f>
        <v>***</v>
      </c>
      <c r="F34" s="8">
        <f>[8]CCPI_Pre!E6</f>
        <v>0</v>
      </c>
      <c r="G34" s="8"/>
      <c r="H34" s="8"/>
      <c r="I34" s="8"/>
      <c r="J34" s="8" t="str">
        <f>[8]CCPI_Post!A6</f>
        <v>InfExp</v>
      </c>
      <c r="K34" s="8" t="str">
        <f>FIXED([8]CCPI_Post!B6,3)</f>
        <v>0.522</v>
      </c>
      <c r="L34" s="8" t="str">
        <f>FIXED([8]CCPI_Post!C6,3)</f>
        <v>0.165</v>
      </c>
      <c r="M34" s="8" t="str">
        <f t="shared" ref="M34:M44" si="0">IF(N34&lt;0.01,"***",IF(N34&lt;0.05,"**", IF(N34&lt;0.1,"*","")))</f>
        <v>***</v>
      </c>
      <c r="N34" s="8">
        <f>[8]CCPI_Post!E6</f>
        <v>3.0000000000000001E-3</v>
      </c>
      <c r="O34" s="8"/>
    </row>
    <row r="35" spans="2:15">
      <c r="B35" s="8" t="str">
        <f>[8]CCPI_Pre!A7</f>
        <v>CCPI_4lag</v>
      </c>
      <c r="C35" s="8" t="str">
        <f>FIXED([8]CCPI_Pre!B7,3)</f>
        <v>0.653</v>
      </c>
      <c r="D35" s="8" t="str">
        <f>FIXED([8]CCPI_Pre!C7,3)</f>
        <v>0.059</v>
      </c>
      <c r="E35" s="8" t="str">
        <f t="shared" ref="E35:E44" si="1">IF(F35&lt;0.01,"***",IF(F35&lt;0.05,"**", IF(F35&lt;0.1,"*","")))</f>
        <v>***</v>
      </c>
      <c r="F35" s="8">
        <f>[8]CCPI_Pre!E7</f>
        <v>0</v>
      </c>
      <c r="G35" s="8"/>
      <c r="H35" s="8"/>
      <c r="I35" s="8"/>
      <c r="J35" s="8" t="str">
        <f>[8]CCPI_Post!A7</f>
        <v>CCPI_4lag</v>
      </c>
      <c r="K35" s="8" t="str">
        <f>FIXED([8]CCPI_Post!B7,3)</f>
        <v>0.474</v>
      </c>
      <c r="L35" s="8" t="str">
        <f>FIXED([8]CCPI_Post!C7,3)</f>
        <v>0.051</v>
      </c>
      <c r="M35" s="8" t="str">
        <f t="shared" si="0"/>
        <v>***</v>
      </c>
      <c r="N35" s="8">
        <f>[8]CCPI_Post!E7</f>
        <v>0</v>
      </c>
      <c r="O35" s="8"/>
    </row>
    <row r="36" spans="2:15">
      <c r="B36" s="8" t="str">
        <f>[8]CCPI_Pre!A8</f>
        <v>slack_1</v>
      </c>
      <c r="C36" s="8" t="str">
        <f>FIXED([8]CCPI_Pre!B8,3)</f>
        <v>-0.170</v>
      </c>
      <c r="D36" s="8" t="str">
        <f>FIXED([8]CCPI_Pre!C8,3)</f>
        <v>0.042</v>
      </c>
      <c r="E36" s="8" t="str">
        <f t="shared" si="1"/>
        <v>***</v>
      </c>
      <c r="F36" s="8">
        <f>[8]CCPI_Pre!E8</f>
        <v>0</v>
      </c>
      <c r="G36" s="8"/>
      <c r="H36" s="8"/>
      <c r="I36" s="8"/>
      <c r="J36" s="8" t="str">
        <f>[8]CCPI_Post!A8</f>
        <v>slack_1</v>
      </c>
      <c r="K36" s="8" t="str">
        <f>FIXED([8]CCPI_Post!B8,3)</f>
        <v>-0.116</v>
      </c>
      <c r="L36" s="8" t="str">
        <f>FIXED([8]CCPI_Post!C8,3)</f>
        <v>0.027</v>
      </c>
      <c r="M36" s="8" t="str">
        <f t="shared" si="0"/>
        <v>***</v>
      </c>
      <c r="N36" s="8">
        <f>[8]CCPI_Post!E8</f>
        <v>0</v>
      </c>
      <c r="O36" s="8"/>
    </row>
    <row r="37" spans="2:15">
      <c r="B37" s="8" t="str">
        <f>[8]CCPI_Pre!A9</f>
        <v>RER_qo8q</v>
      </c>
      <c r="C37" s="8" t="str">
        <f>FIXED([8]CCPI_Pre!B9,3)</f>
        <v>-0.026</v>
      </c>
      <c r="D37" s="8" t="str">
        <f>FIXED([8]CCPI_Pre!C9,3)</f>
        <v>0.006</v>
      </c>
      <c r="E37" s="8" t="str">
        <f t="shared" si="1"/>
        <v>***</v>
      </c>
      <c r="F37" s="8">
        <f>[8]CCPI_Pre!E9</f>
        <v>0</v>
      </c>
      <c r="G37" s="8"/>
      <c r="H37" s="8"/>
      <c r="I37" s="8"/>
      <c r="J37" s="8" t="str">
        <f>[8]CCPI_Post!A9</f>
        <v>RER_qo8q</v>
      </c>
      <c r="K37" s="8" t="str">
        <f>FIXED([8]CCPI_Post!B9,3)</f>
        <v>-0.013</v>
      </c>
      <c r="L37" s="8" t="str">
        <f>FIXED([8]CCPI_Post!C9,3)</f>
        <v>0.009</v>
      </c>
      <c r="M37" s="8" t="str">
        <f t="shared" si="0"/>
        <v/>
      </c>
      <c r="N37" s="8">
        <f>[8]CCPI_Post!E9</f>
        <v>0.13400000000000001</v>
      </c>
      <c r="O37" s="8"/>
    </row>
    <row r="38" spans="2:15">
      <c r="B38" s="8" t="str">
        <f>[8]CCPI_Pre!A10</f>
        <v>W_Slack</v>
      </c>
      <c r="C38" s="8" t="str">
        <f>FIXED([8]CCPI_Pre!B10,3)</f>
        <v>-0.124</v>
      </c>
      <c r="D38" s="8" t="str">
        <f>FIXED([8]CCPI_Pre!C10,3)</f>
        <v>0.059</v>
      </c>
      <c r="E38" s="8" t="str">
        <f t="shared" si="1"/>
        <v>**</v>
      </c>
      <c r="F38" s="8">
        <f>[8]CCPI_Pre!E10</f>
        <v>4.5999999999999999E-2</v>
      </c>
      <c r="G38" s="8"/>
      <c r="H38" s="8"/>
      <c r="I38" s="8"/>
      <c r="J38" s="8" t="str">
        <f>[8]CCPI_Post!A10</f>
        <v>W_Slack</v>
      </c>
      <c r="K38" s="8" t="str">
        <f>FIXED([8]CCPI_Post!B10,3)</f>
        <v>-0.038</v>
      </c>
      <c r="L38" s="8" t="str">
        <f>FIXED([8]CCPI_Post!C10,3)</f>
        <v>0.056</v>
      </c>
      <c r="M38" s="8" t="str">
        <f t="shared" si="0"/>
        <v/>
      </c>
      <c r="N38" s="8">
        <f>[8]CCPI_Post!E10</f>
        <v>0.50600000000000001</v>
      </c>
      <c r="O38" s="8"/>
    </row>
    <row r="39" spans="2:15">
      <c r="B39" s="8" t="str">
        <f>[8]CCPI_Pre!A11</f>
        <v>WComm_relPCPI_lag</v>
      </c>
      <c r="C39" s="8" t="str">
        <f>FIXED([8]CCPI_Pre!B11,3)</f>
        <v>-0.001</v>
      </c>
      <c r="D39" s="8" t="str">
        <f>FIXED([8]CCPI_Pre!C11,3)</f>
        <v>0.006</v>
      </c>
      <c r="E39" s="8" t="str">
        <f t="shared" si="1"/>
        <v/>
      </c>
      <c r="F39" s="8">
        <f>[8]CCPI_Pre!E11</f>
        <v>0.85499999999999998</v>
      </c>
      <c r="G39" s="8"/>
      <c r="H39" s="8"/>
      <c r="I39" s="8"/>
      <c r="J39" s="8" t="str">
        <f>[8]CCPI_Post!A11</f>
        <v>WComm_relPCPI_lag</v>
      </c>
      <c r="K39" s="8" t="str">
        <f>FIXED([8]CCPI_Post!B11,3)</f>
        <v>0.015</v>
      </c>
      <c r="L39" s="8" t="str">
        <f>FIXED([8]CCPI_Post!C11,3)</f>
        <v>0.004</v>
      </c>
      <c r="M39" s="8" t="str">
        <f t="shared" si="0"/>
        <v>***</v>
      </c>
      <c r="N39" s="8">
        <f>[8]CCPI_Post!E11</f>
        <v>0</v>
      </c>
      <c r="O39" s="8"/>
    </row>
    <row r="40" spans="2:15">
      <c r="B40" s="8" t="str">
        <f>[8]CCPI_Pre!A12</f>
        <v>GVC_PC_lag</v>
      </c>
      <c r="C40" s="8" t="str">
        <f>FIXED([8]CCPI_Pre!B12,3)</f>
        <v>-0.069</v>
      </c>
      <c r="D40" s="8" t="str">
        <f>FIXED([8]CCPI_Pre!C12,3)</f>
        <v>0.043</v>
      </c>
      <c r="E40" s="8" t="str">
        <f t="shared" si="1"/>
        <v/>
      </c>
      <c r="F40" s="8">
        <f>[8]CCPI_Pre!E12</f>
        <v>0.121</v>
      </c>
      <c r="G40" s="8"/>
      <c r="H40" s="8"/>
      <c r="I40" s="8"/>
      <c r="J40" s="8" t="str">
        <f>[8]CCPI_Post!A12</f>
        <v>GVC_PC_lag</v>
      </c>
      <c r="K40" s="8" t="str">
        <f>FIXED([8]CCPI_Post!B12,3)</f>
        <v>0.077</v>
      </c>
      <c r="L40" s="8" t="str">
        <f>FIXED([8]CCPI_Post!C12,3)</f>
        <v>0.062</v>
      </c>
      <c r="M40" s="8" t="str">
        <f t="shared" si="0"/>
        <v/>
      </c>
      <c r="N40" s="8">
        <f>[8]CCPI_Post!E12</f>
        <v>0.22900000000000001</v>
      </c>
      <c r="O40" s="8"/>
    </row>
    <row r="41" spans="2:15">
      <c r="B41" s="8" t="str">
        <f>[8]CCPI_Pre!A13</f>
        <v>_cons</v>
      </c>
      <c r="C41" s="8" t="str">
        <f>FIXED([8]CCPI_Pre!B13,3)</f>
        <v>-0.360</v>
      </c>
      <c r="D41" s="8" t="str">
        <f>FIXED([8]CCPI_Pre!C13,3)</f>
        <v>0.111</v>
      </c>
      <c r="E41" s="8" t="str">
        <f t="shared" si="1"/>
        <v>***</v>
      </c>
      <c r="F41" s="8">
        <f>[8]CCPI_Pre!E13</f>
        <v>3.0000000000000001E-3</v>
      </c>
      <c r="G41" s="8"/>
      <c r="H41" s="8"/>
      <c r="I41" s="8"/>
      <c r="J41" s="8" t="str">
        <f>[8]CCPI_Post!A13</f>
        <v>_cons</v>
      </c>
      <c r="K41" s="8" t="str">
        <f>FIXED([8]CCPI_Post!B13,3)</f>
        <v>-0.164</v>
      </c>
      <c r="L41" s="8" t="str">
        <f>FIXED([8]CCPI_Post!C13,3)</f>
        <v>0.324</v>
      </c>
      <c r="M41" s="8" t="str">
        <f t="shared" si="0"/>
        <v/>
      </c>
      <c r="N41" s="8">
        <f>[8]CCPI_Post!E13</f>
        <v>0.61699999999999999</v>
      </c>
      <c r="O41" s="8"/>
    </row>
    <row r="42" spans="2:15">
      <c r="B42" s="8">
        <f>[8]CCPI_Pre!A14</f>
        <v>0</v>
      </c>
      <c r="C42" s="8" t="str">
        <f>FIXED([8]CCPI_Pre!B14,3)</f>
        <v>0.000</v>
      </c>
      <c r="D42" s="8" t="str">
        <f>FIXED([8]CCPI_Pre!C14,3)</f>
        <v>0.000</v>
      </c>
      <c r="E42" s="8" t="str">
        <f t="shared" si="1"/>
        <v>***</v>
      </c>
      <c r="F42" s="8">
        <f>[8]CCPI_Pre!E14</f>
        <v>0</v>
      </c>
      <c r="G42" s="8"/>
      <c r="H42" s="8"/>
      <c r="I42" s="8"/>
      <c r="J42" s="8">
        <f>[8]CCPI_Post!A14</f>
        <v>0</v>
      </c>
      <c r="K42" s="8" t="str">
        <f>FIXED([8]CCPI_Post!B14,3)</f>
        <v>0.000</v>
      </c>
      <c r="L42" s="8" t="str">
        <f>FIXED([8]CCPI_Post!C14,3)</f>
        <v>0.000</v>
      </c>
      <c r="M42" s="8" t="str">
        <f t="shared" si="0"/>
        <v>***</v>
      </c>
      <c r="N42" s="8">
        <f>[8]CCPI_Post!E14</f>
        <v>0</v>
      </c>
      <c r="O42" s="8"/>
    </row>
    <row r="43" spans="2:15">
      <c r="B43" s="8">
        <f>[8]CCPI_Pre!A15</f>
        <v>0</v>
      </c>
      <c r="C43" s="8" t="str">
        <f>FIXED([8]CCPI_Pre!B15,3)</f>
        <v>0.000</v>
      </c>
      <c r="D43" s="8" t="str">
        <f>FIXED([8]CCPI_Pre!C15,3)</f>
        <v>0.000</v>
      </c>
      <c r="E43" s="8" t="str">
        <f t="shared" si="1"/>
        <v>***</v>
      </c>
      <c r="F43" s="8">
        <f>[8]CCPI_Pre!E15</f>
        <v>0</v>
      </c>
      <c r="G43" s="8"/>
      <c r="H43" s="8"/>
      <c r="I43" s="8"/>
      <c r="J43" s="8">
        <f>[8]CCPI_Post!A15</f>
        <v>0</v>
      </c>
      <c r="K43" s="8" t="str">
        <f>FIXED([8]CCPI_Post!B15,3)</f>
        <v>0.000</v>
      </c>
      <c r="L43" s="8" t="str">
        <f>FIXED([8]CCPI_Post!C15,3)</f>
        <v>0.000</v>
      </c>
      <c r="M43" s="8" t="str">
        <f t="shared" si="0"/>
        <v>***</v>
      </c>
      <c r="N43" s="8">
        <f>[8]CCPI_Post!E15</f>
        <v>0</v>
      </c>
      <c r="O43" s="8"/>
    </row>
    <row r="44" spans="2:15">
      <c r="B44" s="8">
        <f>[8]CCPI_Pre!A16</f>
        <v>0</v>
      </c>
      <c r="C44" s="8" t="str">
        <f>FIXED([8]CCPI_Pre!B16,3)</f>
        <v>0.000</v>
      </c>
      <c r="D44" s="8" t="str">
        <f>FIXED([8]CCPI_Pre!C16,3)</f>
        <v>0.000</v>
      </c>
      <c r="E44" s="8" t="str">
        <f t="shared" si="1"/>
        <v>***</v>
      </c>
      <c r="F44" s="8">
        <f>[8]CCPI_Pre!E16</f>
        <v>0</v>
      </c>
      <c r="G44" s="8"/>
      <c r="H44" s="8"/>
      <c r="I44" s="8"/>
      <c r="J44" s="8">
        <f>[8]CCPI_Post!A16</f>
        <v>0</v>
      </c>
      <c r="K44" s="8" t="str">
        <f>FIXED([8]CCPI_Post!B16,3)</f>
        <v>0.000</v>
      </c>
      <c r="L44" s="8" t="str">
        <f>FIXED([8]CCPI_Post!C16,3)</f>
        <v>0.000</v>
      </c>
      <c r="M44" s="8" t="str">
        <f t="shared" si="0"/>
        <v>***</v>
      </c>
      <c r="N44" s="8">
        <f>[8]CCPI_Post!E16</f>
        <v>0</v>
      </c>
      <c r="O44" s="8"/>
    </row>
    <row r="45" spans="2:1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1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15">
      <c r="B49" s="7" t="str">
        <f>[8]CCPI_Pre!A21</f>
        <v xml:space="preserve"> REPLACE SLACK WITH -UNGAP - CORE - PRE-CRISIS</v>
      </c>
      <c r="C49" s="8"/>
      <c r="D49" s="8"/>
      <c r="E49" s="8"/>
      <c r="F49" s="8"/>
      <c r="G49" s="8"/>
      <c r="H49" s="8"/>
      <c r="I49" s="8"/>
      <c r="J49" s="7" t="str">
        <f>[8]CCPI_Post!A21</f>
        <v xml:space="preserve"> REPLACE SLACK WITH -UNGAP - CORE - POST-CRISIS</v>
      </c>
      <c r="K49" s="8"/>
      <c r="L49" s="8"/>
      <c r="M49" s="8"/>
      <c r="N49" s="8"/>
      <c r="O49" s="8"/>
    </row>
    <row r="50" spans="2:15">
      <c r="B50" s="8" t="str">
        <f>[8]CCPI_Pre!A22</f>
        <v>R2_w</v>
      </c>
      <c r="C50" s="8">
        <f>[8]CCPI_Pre!B22</f>
        <v>0</v>
      </c>
      <c r="D50" s="8">
        <f>[8]CCPI_Pre!C22</f>
        <v>0</v>
      </c>
      <c r="E50" s="8">
        <f>[8]CCPI_Pre!D22</f>
        <v>0</v>
      </c>
      <c r="F50" s="8"/>
      <c r="G50" s="8"/>
      <c r="H50" s="8"/>
      <c r="I50" s="8"/>
      <c r="J50" s="8" t="str">
        <f>[8]CCPI_Post!A22</f>
        <v>R2_w</v>
      </c>
      <c r="K50" s="8">
        <f>[8]CCPI_Post!B22</f>
        <v>0</v>
      </c>
      <c r="L50" s="8">
        <f>[8]CCPI_Post!C22</f>
        <v>0</v>
      </c>
      <c r="M50" s="8">
        <f>[8]CCPI_Post!D22</f>
        <v>0</v>
      </c>
      <c r="N50" s="8"/>
      <c r="O50" s="8"/>
    </row>
    <row r="51" spans="2:15">
      <c r="B51" s="8" t="str">
        <f>FIXED([8]CCPI_Pre!A23,3)</f>
        <v>0.475</v>
      </c>
      <c r="C51" s="8">
        <f>[8]CCPI_Pre!B23</f>
        <v>1358</v>
      </c>
      <c r="D51" s="8" t="str">
        <f>FIXED([8]CCPI_Pre!C23,1)</f>
        <v>6.2</v>
      </c>
      <c r="E51" s="8">
        <f>([8]CCPI_Pre!D23)</f>
        <v>1.0050742899752854E-3</v>
      </c>
      <c r="F51" s="8" t="str">
        <f>IF(E51&lt;0.01,"***",IF(E51&lt;0.05,"**", IF(E51&lt;0.1,"*","")))</f>
        <v>***</v>
      </c>
      <c r="G51" s="8"/>
      <c r="H51" s="8"/>
      <c r="I51" s="8"/>
      <c r="J51" s="8" t="str">
        <f>FIXED([8]CCPI_Post!A23,3)</f>
        <v>0.199</v>
      </c>
      <c r="K51" s="8">
        <f>[8]CCPI_Post!B23</f>
        <v>1194</v>
      </c>
      <c r="L51" s="8" t="str">
        <f>FIXED([8]CCPI_Post!C23,1)</f>
        <v>6.2</v>
      </c>
      <c r="M51" s="8">
        <f>([8]CCPI_Post!D23)</f>
        <v>1.002065266281791E-3</v>
      </c>
      <c r="N51" s="8" t="str">
        <f>IF(M51&lt;0.01,"***",IF(M51&lt;0.05,"**", IF(M51&lt;0.1,"*","")))</f>
        <v>***</v>
      </c>
      <c r="O51" s="8"/>
    </row>
    <row r="52" spans="2:15">
      <c r="B52" s="8"/>
      <c r="C52" s="8"/>
      <c r="D52" s="8" t="str">
        <f>[8]CCPI_Pre!C24</f>
        <v>Robust</v>
      </c>
      <c r="E52" s="8"/>
      <c r="F52" s="8"/>
      <c r="G52" s="8"/>
      <c r="H52" s="8"/>
      <c r="I52" s="8"/>
      <c r="J52" s="8"/>
      <c r="K52" s="8"/>
      <c r="L52" s="8" t="str">
        <f>[8]CCPI_Post!C24</f>
        <v>Robust</v>
      </c>
      <c r="M52" s="8"/>
      <c r="N52" s="8"/>
      <c r="O52" s="8"/>
    </row>
    <row r="53" spans="2:15">
      <c r="B53" s="8" t="str">
        <f>[8]CCPI_Pre!A25</f>
        <v>CCPI_qA</v>
      </c>
      <c r="C53" s="8" t="str">
        <f>[8]CCPI_Pre!B25</f>
        <v>Coef.</v>
      </c>
      <c r="D53" s="8" t="str">
        <f>[8]CCPI_Pre!C25</f>
        <v>Std. Err.</v>
      </c>
      <c r="E53" s="8" t="str">
        <f>[8]CCPI_Pre!D25</f>
        <v>t</v>
      </c>
      <c r="F53" s="8" t="str">
        <f>[8]CCPI_Pre!E25</f>
        <v>P&gt;|t|</v>
      </c>
      <c r="G53" s="8"/>
      <c r="H53" s="8"/>
      <c r="I53" s="8"/>
      <c r="J53" s="8" t="str">
        <f>[8]CCPI_Post!A25</f>
        <v>CCPI_qA</v>
      </c>
      <c r="K53" s="8" t="str">
        <f>[8]CCPI_Post!B25</f>
        <v>Coef.</v>
      </c>
      <c r="L53" s="8" t="str">
        <f>[8]CCPI_Post!C25</f>
        <v>Std. Err.</v>
      </c>
      <c r="M53" s="8" t="str">
        <f>[8]CCPI_Post!D25</f>
        <v>t</v>
      </c>
      <c r="N53" s="8" t="str">
        <f>[8]CCPI_Post!E25</f>
        <v>P&gt;|t|</v>
      </c>
      <c r="O53" s="8"/>
    </row>
    <row r="54" spans="2:15">
      <c r="B54" s="8" t="str">
        <f>[8]CCPI_Pre!A26</f>
        <v>InfExp</v>
      </c>
      <c r="C54" s="8" t="str">
        <f>FIXED([8]CCPI_Pre!B26,3)</f>
        <v>0.440</v>
      </c>
      <c r="D54" s="8" t="str">
        <f>FIXED([8]CCPI_Pre!C26,3)</f>
        <v>0.097</v>
      </c>
      <c r="E54" s="8" t="str">
        <f>IF(F54&lt;0.01,"***",IF(F54&lt;0.05,"**", IF(F54&lt;0.1,"*","")))</f>
        <v>***</v>
      </c>
      <c r="F54" s="8">
        <f>[8]CCPI_Pre!E26</f>
        <v>0</v>
      </c>
      <c r="G54" s="8"/>
      <c r="H54" s="8"/>
      <c r="I54" s="8"/>
      <c r="J54" s="8" t="str">
        <f>[8]CCPI_Post!A26</f>
        <v>InfExp</v>
      </c>
      <c r="K54" s="8" t="str">
        <f>FIXED([8]CCPI_Post!B26,3)</f>
        <v>0.345</v>
      </c>
      <c r="L54" s="8" t="str">
        <f>FIXED([8]CCPI_Post!C26,3)</f>
        <v>0.179</v>
      </c>
      <c r="M54" s="8" t="str">
        <f t="shared" ref="M54:M64" si="2">IF(N54&lt;0.01,"***",IF(N54&lt;0.05,"**", IF(N54&lt;0.1,"*","")))</f>
        <v>*</v>
      </c>
      <c r="N54" s="8">
        <f>[8]CCPI_Post!E26</f>
        <v>6.4000000000000001E-2</v>
      </c>
      <c r="O54" s="8"/>
    </row>
    <row r="55" spans="2:15">
      <c r="B55" s="8" t="str">
        <f>[8]CCPI_Pre!A27</f>
        <v>CCPI_4lag</v>
      </c>
      <c r="C55" s="8" t="str">
        <f>FIXED([8]CCPI_Pre!B27,3)</f>
        <v>0.674</v>
      </c>
      <c r="D55" s="8" t="str">
        <f>FIXED([8]CCPI_Pre!C27,3)</f>
        <v>0.060</v>
      </c>
      <c r="E55" s="8" t="str">
        <f t="shared" ref="E55:E64" si="3">IF(F55&lt;0.01,"***",IF(F55&lt;0.05,"**", IF(F55&lt;0.1,"*","")))</f>
        <v>***</v>
      </c>
      <c r="F55" s="8">
        <f>[8]CCPI_Pre!E27</f>
        <v>0</v>
      </c>
      <c r="G55" s="8"/>
      <c r="H55" s="8"/>
      <c r="I55" s="8"/>
      <c r="J55" s="8" t="str">
        <f>[8]CCPI_Post!A27</f>
        <v>CCPI_4lag</v>
      </c>
      <c r="K55" s="8" t="str">
        <f>FIXED([8]CCPI_Post!B27,3)</f>
        <v>0.480</v>
      </c>
      <c r="L55" s="8" t="str">
        <f>FIXED([8]CCPI_Post!C27,3)</f>
        <v>0.053</v>
      </c>
      <c r="M55" s="8" t="str">
        <f t="shared" si="2"/>
        <v>***</v>
      </c>
      <c r="N55" s="8">
        <f>[8]CCPI_Post!E27</f>
        <v>0</v>
      </c>
      <c r="O55" s="8"/>
    </row>
    <row r="56" spans="2:15">
      <c r="B56" s="8" t="str">
        <f>[8]CCPI_Pre!A28</f>
        <v>negUnGap</v>
      </c>
      <c r="C56" s="8" t="str">
        <f>FIXED([8]CCPI_Pre!B28,3)</f>
        <v>-0.118</v>
      </c>
      <c r="D56" s="8" t="str">
        <f>FIXED([8]CCPI_Pre!C28,3)</f>
        <v>0.062</v>
      </c>
      <c r="E56" s="8" t="str">
        <f t="shared" si="3"/>
        <v>*</v>
      </c>
      <c r="F56" s="8">
        <f>[8]CCPI_Pre!E28</f>
        <v>6.6000000000000003E-2</v>
      </c>
      <c r="G56" s="8"/>
      <c r="H56" s="8"/>
      <c r="I56" s="8"/>
      <c r="J56" s="8" t="str">
        <f>[8]CCPI_Post!A28</f>
        <v>negUnGap</v>
      </c>
      <c r="K56" s="8" t="str">
        <f>FIXED([8]CCPI_Post!B28,3)</f>
        <v>-0.074</v>
      </c>
      <c r="L56" s="8" t="str">
        <f>FIXED([8]CCPI_Post!C28,3)</f>
        <v>0.029</v>
      </c>
      <c r="M56" s="8" t="str">
        <f t="shared" si="2"/>
        <v>**</v>
      </c>
      <c r="N56" s="8">
        <f>[8]CCPI_Post!E28</f>
        <v>1.7000000000000001E-2</v>
      </c>
      <c r="O56" s="8"/>
    </row>
    <row r="57" spans="2:15">
      <c r="B57" s="8" t="str">
        <f>[8]CCPI_Pre!A29</f>
        <v>RER_qo8q</v>
      </c>
      <c r="C57" s="8" t="str">
        <f>FIXED([8]CCPI_Pre!B29,3)</f>
        <v>-0.020</v>
      </c>
      <c r="D57" s="8" t="str">
        <f>FIXED([8]CCPI_Pre!C29,3)</f>
        <v>0.006</v>
      </c>
      <c r="E57" s="8" t="str">
        <f t="shared" si="3"/>
        <v>***</v>
      </c>
      <c r="F57" s="8">
        <f>[8]CCPI_Pre!E29</f>
        <v>3.0000000000000001E-3</v>
      </c>
      <c r="G57" s="8"/>
      <c r="H57" s="8"/>
      <c r="I57" s="8"/>
      <c r="J57" s="8" t="str">
        <f>[8]CCPI_Post!A29</f>
        <v>RER_qo8q</v>
      </c>
      <c r="K57" s="8" t="str">
        <f>FIXED([8]CCPI_Post!B29,3)</f>
        <v>-0.015</v>
      </c>
      <c r="L57" s="8" t="str">
        <f>FIXED([8]CCPI_Post!C29,3)</f>
        <v>0.009</v>
      </c>
      <c r="M57" s="8" t="str">
        <f t="shared" si="2"/>
        <v/>
      </c>
      <c r="N57" s="8">
        <f>[8]CCPI_Post!E29</f>
        <v>0.122</v>
      </c>
      <c r="O57" s="8"/>
    </row>
    <row r="58" spans="2:15">
      <c r="B58" s="8" t="str">
        <f>[8]CCPI_Pre!A30</f>
        <v>W_Slack</v>
      </c>
      <c r="C58" s="8" t="str">
        <f>FIXED([8]CCPI_Pre!B30,3)</f>
        <v>-0.208</v>
      </c>
      <c r="D58" s="8" t="str">
        <f>FIXED([8]CCPI_Pre!C30,3)</f>
        <v>0.060</v>
      </c>
      <c r="E58" s="8" t="str">
        <f t="shared" si="3"/>
        <v>***</v>
      </c>
      <c r="F58" s="8">
        <f>[8]CCPI_Pre!E30</f>
        <v>2E-3</v>
      </c>
      <c r="G58" s="8"/>
      <c r="H58" s="8"/>
      <c r="I58" s="8"/>
      <c r="J58" s="8" t="str">
        <f>[8]CCPI_Post!A30</f>
        <v>W_Slack</v>
      </c>
      <c r="K58" s="8" t="str">
        <f>FIXED([8]CCPI_Post!B30,3)</f>
        <v>-0.045</v>
      </c>
      <c r="L58" s="8" t="str">
        <f>FIXED([8]CCPI_Post!C30,3)</f>
        <v>0.050</v>
      </c>
      <c r="M58" s="8" t="str">
        <f t="shared" si="2"/>
        <v/>
      </c>
      <c r="N58" s="8">
        <f>[8]CCPI_Post!E30</f>
        <v>0.36799999999999999</v>
      </c>
      <c r="O58" s="8"/>
    </row>
    <row r="59" spans="2:15">
      <c r="B59" s="8" t="str">
        <f>[8]CCPI_Pre!A31</f>
        <v>WComm_relPCPI_lag</v>
      </c>
      <c r="C59" s="8" t="str">
        <f>FIXED([8]CCPI_Pre!B31,3)</f>
        <v>-0.002</v>
      </c>
      <c r="D59" s="8" t="str">
        <f>FIXED([8]CCPI_Pre!C31,3)</f>
        <v>0.005</v>
      </c>
      <c r="E59" s="8" t="str">
        <f t="shared" si="3"/>
        <v/>
      </c>
      <c r="F59" s="8">
        <f>[8]CCPI_Pre!E31</f>
        <v>0.72899999999999998</v>
      </c>
      <c r="G59" s="8"/>
      <c r="H59" s="8"/>
      <c r="I59" s="8"/>
      <c r="J59" s="8" t="str">
        <f>[8]CCPI_Post!A31</f>
        <v>WComm_relPCPI_lag</v>
      </c>
      <c r="K59" s="8" t="str">
        <f>FIXED([8]CCPI_Post!B31,3)</f>
        <v>0.016</v>
      </c>
      <c r="L59" s="8" t="str">
        <f>FIXED([8]CCPI_Post!C31,3)</f>
        <v>0.004</v>
      </c>
      <c r="M59" s="8" t="str">
        <f t="shared" si="2"/>
        <v>***</v>
      </c>
      <c r="N59" s="8">
        <f>[8]CCPI_Post!E31</f>
        <v>0</v>
      </c>
      <c r="O59" s="8"/>
    </row>
    <row r="60" spans="2:15">
      <c r="B60" s="8" t="str">
        <f>[8]CCPI_Pre!A32</f>
        <v>GVC_PC_lag</v>
      </c>
      <c r="C60" s="8" t="str">
        <f>FIXED([8]CCPI_Pre!B32,3)</f>
        <v>-0.096</v>
      </c>
      <c r="D60" s="8" t="str">
        <f>FIXED([8]CCPI_Pre!C32,3)</f>
        <v>0.042</v>
      </c>
      <c r="E60" s="8" t="str">
        <f t="shared" si="3"/>
        <v>**</v>
      </c>
      <c r="F60" s="8">
        <f>[8]CCPI_Pre!E32</f>
        <v>2.9000000000000001E-2</v>
      </c>
      <c r="G60" s="8"/>
      <c r="H60" s="8"/>
      <c r="I60" s="8"/>
      <c r="J60" s="8" t="str">
        <f>[8]CCPI_Post!A32</f>
        <v>GVC_PC_lag</v>
      </c>
      <c r="K60" s="8" t="str">
        <f>FIXED([8]CCPI_Post!B32,3)</f>
        <v>0.084</v>
      </c>
      <c r="L60" s="8" t="str">
        <f>FIXED([8]CCPI_Post!C32,3)</f>
        <v>0.061</v>
      </c>
      <c r="M60" s="8" t="str">
        <f t="shared" si="2"/>
        <v/>
      </c>
      <c r="N60" s="8">
        <f>[8]CCPI_Post!E32</f>
        <v>0.18099999999999999</v>
      </c>
      <c r="O60" s="8"/>
    </row>
    <row r="61" spans="2:15">
      <c r="B61" s="8" t="str">
        <f>[8]CCPI_Pre!A33</f>
        <v>_cons</v>
      </c>
      <c r="C61" s="8" t="str">
        <f>FIXED([8]CCPI_Pre!B33,3)</f>
        <v>-0.321</v>
      </c>
      <c r="D61" s="8" t="str">
        <f>FIXED([8]CCPI_Pre!C33,3)</f>
        <v>0.130</v>
      </c>
      <c r="E61" s="8" t="str">
        <f t="shared" si="3"/>
        <v>**</v>
      </c>
      <c r="F61" s="8">
        <f>[8]CCPI_Pre!E33</f>
        <v>0.02</v>
      </c>
      <c r="G61" s="8"/>
      <c r="H61" s="8"/>
      <c r="I61" s="8"/>
      <c r="J61" s="8" t="str">
        <f>[8]CCPI_Post!A33</f>
        <v>_cons</v>
      </c>
      <c r="K61" s="8" t="str">
        <f>FIXED([8]CCPI_Post!B33,3)</f>
        <v>0.152</v>
      </c>
      <c r="L61" s="8" t="str">
        <f>FIXED([8]CCPI_Post!C33,3)</f>
        <v>0.382</v>
      </c>
      <c r="M61" s="8" t="str">
        <f t="shared" si="2"/>
        <v/>
      </c>
      <c r="N61" s="8">
        <f>[8]CCPI_Post!E33</f>
        <v>0.69299999999999995</v>
      </c>
      <c r="O61" s="8"/>
    </row>
    <row r="62" spans="2:15">
      <c r="B62" s="8">
        <f>[8]CCPI_Pre!A34</f>
        <v>0</v>
      </c>
      <c r="C62" s="8" t="str">
        <f>FIXED([8]CCPI_Pre!B34,3)</f>
        <v>0.000</v>
      </c>
      <c r="D62" s="8" t="str">
        <f>FIXED([8]CCPI_Pre!C34,3)</f>
        <v>0.000</v>
      </c>
      <c r="E62" s="8" t="str">
        <f t="shared" si="3"/>
        <v>***</v>
      </c>
      <c r="F62" s="8">
        <f>[8]CCPI_Pre!E34</f>
        <v>0</v>
      </c>
      <c r="G62" s="8"/>
      <c r="H62" s="8"/>
      <c r="I62" s="8"/>
      <c r="J62" s="8">
        <f>[8]CCPI_Post!A34</f>
        <v>0</v>
      </c>
      <c r="K62" s="8" t="str">
        <f>FIXED([8]CCPI_Post!B34,3)</f>
        <v>0.000</v>
      </c>
      <c r="L62" s="8" t="str">
        <f>FIXED([8]CCPI_Post!C34,3)</f>
        <v>0.000</v>
      </c>
      <c r="M62" s="8" t="str">
        <f t="shared" si="2"/>
        <v>***</v>
      </c>
      <c r="N62" s="8">
        <f>[8]CCPI_Post!E34</f>
        <v>0</v>
      </c>
      <c r="O62" s="8"/>
    </row>
    <row r="63" spans="2:15">
      <c r="B63" s="8">
        <f>[8]CCPI_Pre!A35</f>
        <v>0</v>
      </c>
      <c r="C63" s="8" t="str">
        <f>FIXED([8]CCPI_Pre!B35,3)</f>
        <v>0.000</v>
      </c>
      <c r="D63" s="8" t="str">
        <f>FIXED([8]CCPI_Pre!C35,3)</f>
        <v>0.000</v>
      </c>
      <c r="E63" s="8" t="str">
        <f t="shared" si="3"/>
        <v>***</v>
      </c>
      <c r="F63" s="8">
        <f>[8]CCPI_Pre!E35</f>
        <v>0</v>
      </c>
      <c r="G63" s="8"/>
      <c r="H63" s="8"/>
      <c r="I63" s="8"/>
      <c r="J63" s="8">
        <f>[8]CCPI_Post!A35</f>
        <v>0</v>
      </c>
      <c r="K63" s="8" t="str">
        <f>FIXED([8]CCPI_Post!B35,3)</f>
        <v>0.000</v>
      </c>
      <c r="L63" s="8" t="str">
        <f>FIXED([8]CCPI_Post!C35,3)</f>
        <v>0.000</v>
      </c>
      <c r="M63" s="8" t="str">
        <f t="shared" si="2"/>
        <v>***</v>
      </c>
      <c r="N63" s="8">
        <f>[8]CCPI_Post!E35</f>
        <v>0</v>
      </c>
      <c r="O63" s="8"/>
    </row>
    <row r="64" spans="2:15">
      <c r="B64" s="8">
        <f>[8]CCPI_Pre!A36</f>
        <v>0</v>
      </c>
      <c r="C64" s="8" t="str">
        <f>FIXED([8]CCPI_Pre!B36,3)</f>
        <v>0.000</v>
      </c>
      <c r="D64" s="8" t="str">
        <f>FIXED([8]CCPI_Pre!C36,3)</f>
        <v>0.000</v>
      </c>
      <c r="E64" s="8" t="str">
        <f t="shared" si="3"/>
        <v>***</v>
      </c>
      <c r="F64" s="8">
        <f>[8]CCPI_Pre!E36</f>
        <v>0</v>
      </c>
      <c r="G64" s="8"/>
      <c r="H64" s="8"/>
      <c r="I64" s="8"/>
      <c r="J64" s="8">
        <f>[8]CCPI_Post!A36</f>
        <v>0</v>
      </c>
      <c r="K64" s="8" t="str">
        <f>FIXED([8]CCPI_Post!B36,3)</f>
        <v>0.000</v>
      </c>
      <c r="L64" s="8" t="str">
        <f>FIXED([8]CCPI_Post!C36,3)</f>
        <v>0.000</v>
      </c>
      <c r="M64" s="8" t="str">
        <f t="shared" si="2"/>
        <v>***</v>
      </c>
      <c r="N64" s="8">
        <f>[8]CCPI_Post!E36</f>
        <v>0</v>
      </c>
      <c r="O64" s="8"/>
    </row>
    <row r="65" spans="2:1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2:1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2:1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2:15">
      <c r="B69" s="7" t="str">
        <f>[8]CCPI_Pre!A41</f>
        <v xml:space="preserve"> REPLACE SLACK_1 WITH SLACK_2 - CORE - PRE-CRISIS</v>
      </c>
      <c r="C69" s="8"/>
      <c r="D69" s="8"/>
      <c r="E69" s="8"/>
      <c r="F69" s="8"/>
      <c r="G69" s="8"/>
      <c r="H69" s="8"/>
      <c r="I69" s="8"/>
      <c r="J69" s="7" t="str">
        <f>[8]CCPI_Post!A41</f>
        <v xml:space="preserve"> REPLACE SLACK_1 WITH SLACK_2 - CORE - POST-CRISIS</v>
      </c>
      <c r="K69" s="8"/>
      <c r="L69" s="8"/>
      <c r="M69" s="8"/>
      <c r="N69" s="8"/>
      <c r="O69" s="8"/>
    </row>
    <row r="70" spans="2:15">
      <c r="B70" s="8" t="str">
        <f>[8]CCPI_Pre!A42</f>
        <v>R2_w</v>
      </c>
      <c r="C70" s="8">
        <f>[8]CCPI_Pre!B42</f>
        <v>0</v>
      </c>
      <c r="D70" s="8">
        <f>[8]CCPI_Pre!C42</f>
        <v>0</v>
      </c>
      <c r="E70" s="8">
        <f>[8]CCPI_Pre!D42</f>
        <v>0</v>
      </c>
      <c r="F70" s="8"/>
      <c r="G70" s="8"/>
      <c r="H70" s="8"/>
      <c r="I70" s="8"/>
      <c r="J70" s="8" t="str">
        <f>[8]CCPI_Post!A42</f>
        <v>R2_w</v>
      </c>
      <c r="K70" s="8">
        <f>[8]CCPI_Post!B42</f>
        <v>0</v>
      </c>
      <c r="L70" s="8">
        <f>[8]CCPI_Post!C42</f>
        <v>0</v>
      </c>
      <c r="M70" s="8">
        <f>[8]CCPI_Post!D42</f>
        <v>0</v>
      </c>
      <c r="N70" s="8"/>
      <c r="O70" s="8"/>
    </row>
    <row r="71" spans="2:15">
      <c r="B71" s="8" t="str">
        <f>FIXED([8]CCPI_Pre!A43,3)</f>
        <v>0.350</v>
      </c>
      <c r="C71" s="8">
        <f>[8]CCPI_Pre!B43</f>
        <v>1128</v>
      </c>
      <c r="D71" s="8" t="str">
        <f>FIXED([8]CCPI_Pre!C43,1)</f>
        <v>3.6</v>
      </c>
      <c r="E71" s="8">
        <f>([8]CCPI_Pre!D43)</f>
        <v>2.0776885536085359E-2</v>
      </c>
      <c r="F71" s="8" t="str">
        <f>IF(E71&lt;0.01,"***",IF(E71&lt;0.05,"**", IF(E71&lt;0.1,"*","")))</f>
        <v>**</v>
      </c>
      <c r="G71" s="8"/>
      <c r="H71" s="8"/>
      <c r="I71" s="8"/>
      <c r="J71" s="8" t="str">
        <f>FIXED([8]CCPI_Post!A43,3)</f>
        <v>0.220</v>
      </c>
      <c r="K71" s="8">
        <f>[8]CCPI_Post!B43</f>
        <v>994</v>
      </c>
      <c r="L71" s="8" t="str">
        <f>FIXED([8]CCPI_Post!C43,1)</f>
        <v>5.0</v>
      </c>
      <c r="M71" s="8">
        <f>([8]CCPI_Post!D43)</f>
        <v>4.5573990302795672E-3</v>
      </c>
      <c r="N71" s="8" t="str">
        <f>IF(M71&lt;0.01,"***",IF(M71&lt;0.05,"**", IF(M71&lt;0.1,"*","")))</f>
        <v>***</v>
      </c>
      <c r="O71" s="8"/>
    </row>
    <row r="72" spans="2:15">
      <c r="B72" s="8"/>
      <c r="C72" s="8"/>
      <c r="D72" s="8" t="str">
        <f>[8]CCPI_Pre!C44</f>
        <v>Robust</v>
      </c>
      <c r="E72" s="8"/>
      <c r="F72" s="8"/>
      <c r="G72" s="8"/>
      <c r="H72" s="8"/>
      <c r="I72" s="8"/>
      <c r="J72" s="8"/>
      <c r="K72" s="8"/>
      <c r="L72" s="8" t="str">
        <f>[8]CCPI_Post!C44</f>
        <v>Robust</v>
      </c>
      <c r="M72" s="8"/>
      <c r="N72" s="8"/>
      <c r="O72" s="8"/>
    </row>
    <row r="73" spans="2:15">
      <c r="B73" s="8" t="str">
        <f>[8]CCPI_Pre!A45</f>
        <v>CCPI_qA</v>
      </c>
      <c r="C73" s="8" t="str">
        <f>[8]CCPI_Pre!B45</f>
        <v>Coef.</v>
      </c>
      <c r="D73" s="8" t="str">
        <f>[8]CCPI_Pre!C45</f>
        <v>Std. Err.</v>
      </c>
      <c r="E73" s="8" t="str">
        <f>[8]CCPI_Pre!D45</f>
        <v>t</v>
      </c>
      <c r="F73" s="8" t="str">
        <f>[8]CCPI_Pre!E45</f>
        <v>P&gt;|t|</v>
      </c>
      <c r="G73" s="8"/>
      <c r="H73" s="8"/>
      <c r="I73" s="8"/>
      <c r="J73" s="8" t="str">
        <f>[8]CCPI_Post!A45</f>
        <v>CCPI_qA</v>
      </c>
      <c r="K73" s="8" t="str">
        <f>[8]CCPI_Post!B45</f>
        <v>Coef.</v>
      </c>
      <c r="L73" s="8" t="str">
        <f>[8]CCPI_Post!C45</f>
        <v>Std. Err.</v>
      </c>
      <c r="M73" s="8" t="str">
        <f>[8]CCPI_Post!D45</f>
        <v>t</v>
      </c>
      <c r="N73" s="8" t="str">
        <f>[8]CCPI_Post!E45</f>
        <v>P&gt;|t|</v>
      </c>
      <c r="O73" s="8"/>
    </row>
    <row r="74" spans="2:15">
      <c r="B74" s="8" t="str">
        <f>[8]CCPI_Pre!A46</f>
        <v>InfExp</v>
      </c>
      <c r="C74" s="8" t="str">
        <f>FIXED([8]CCPI_Pre!B46,3)</f>
        <v>0.471</v>
      </c>
      <c r="D74" s="8" t="str">
        <f>FIXED([8]CCPI_Pre!C46,3)</f>
        <v>0.139</v>
      </c>
      <c r="E74" s="8" t="str">
        <f>IF(F74&lt;0.01,"***",IF(F74&lt;0.05,"**", IF(F74&lt;0.1,"*","")))</f>
        <v>***</v>
      </c>
      <c r="F74" s="8">
        <f>[8]CCPI_Pre!E46</f>
        <v>2E-3</v>
      </c>
      <c r="G74" s="8"/>
      <c r="H74" s="8"/>
      <c r="I74" s="8"/>
      <c r="J74" s="8" t="str">
        <f>[8]CCPI_Post!A46</f>
        <v>InfExp</v>
      </c>
      <c r="K74" s="8" t="str">
        <f>FIXED([8]CCPI_Post!B46,3)</f>
        <v>0.398</v>
      </c>
      <c r="L74" s="8" t="str">
        <f>FIXED([8]CCPI_Post!C46,3)</f>
        <v>0.198</v>
      </c>
      <c r="M74" s="8" t="str">
        <f t="shared" ref="M74:M84" si="4">IF(N74&lt;0.01,"***",IF(N74&lt;0.05,"**", IF(N74&lt;0.1,"*","")))</f>
        <v>*</v>
      </c>
      <c r="N74" s="8">
        <f>[8]CCPI_Post!E46</f>
        <v>5.6000000000000001E-2</v>
      </c>
      <c r="O74" s="8"/>
    </row>
    <row r="75" spans="2:15">
      <c r="B75" s="8" t="str">
        <f>[8]CCPI_Pre!A47</f>
        <v>CCPI_4lag</v>
      </c>
      <c r="C75" s="8" t="str">
        <f>FIXED([8]CCPI_Pre!B47,3)</f>
        <v>0.588</v>
      </c>
      <c r="D75" s="8" t="str">
        <f>FIXED([8]CCPI_Pre!C47,3)</f>
        <v>0.062</v>
      </c>
      <c r="E75" s="8" t="str">
        <f t="shared" ref="E75:E84" si="5">IF(F75&lt;0.01,"***",IF(F75&lt;0.05,"**", IF(F75&lt;0.1,"*","")))</f>
        <v>***</v>
      </c>
      <c r="F75" s="8">
        <f>[8]CCPI_Pre!E47</f>
        <v>0</v>
      </c>
      <c r="G75" s="8"/>
      <c r="H75" s="8"/>
      <c r="I75" s="8"/>
      <c r="J75" s="8" t="str">
        <f>[8]CCPI_Post!A47</f>
        <v>CCPI_4lag</v>
      </c>
      <c r="K75" s="8" t="str">
        <f>FIXED([8]CCPI_Post!B47,3)</f>
        <v>0.492</v>
      </c>
      <c r="L75" s="8" t="str">
        <f>FIXED([8]CCPI_Post!C47,3)</f>
        <v>0.058</v>
      </c>
      <c r="M75" s="8" t="str">
        <f t="shared" si="4"/>
        <v>***</v>
      </c>
      <c r="N75" s="8">
        <f>[8]CCPI_Post!E47</f>
        <v>0</v>
      </c>
      <c r="O75" s="8"/>
    </row>
    <row r="76" spans="2:15">
      <c r="B76" s="8" t="str">
        <f>[8]CCPI_Pre!A48</f>
        <v>slack_2</v>
      </c>
      <c r="C76" s="8" t="str">
        <f>FIXED([8]CCPI_Pre!B48,3)</f>
        <v>-0.195</v>
      </c>
      <c r="D76" s="8" t="str">
        <f>FIXED([8]CCPI_Pre!C48,3)</f>
        <v>0.049</v>
      </c>
      <c r="E76" s="8" t="str">
        <f t="shared" si="5"/>
        <v>***</v>
      </c>
      <c r="F76" s="8">
        <f>[8]CCPI_Pre!E48</f>
        <v>1E-3</v>
      </c>
      <c r="G76" s="8"/>
      <c r="H76" s="8"/>
      <c r="I76" s="8"/>
      <c r="J76" s="8" t="str">
        <f>[8]CCPI_Post!A48</f>
        <v>slack_2</v>
      </c>
      <c r="K76" s="8" t="str">
        <f>FIXED([8]CCPI_Post!B48,3)</f>
        <v>-0.103</v>
      </c>
      <c r="L76" s="8" t="str">
        <f>FIXED([8]CCPI_Post!C48,3)</f>
        <v>0.042</v>
      </c>
      <c r="M76" s="8" t="str">
        <f t="shared" si="4"/>
        <v>**</v>
      </c>
      <c r="N76" s="8">
        <f>[8]CCPI_Post!E48</f>
        <v>2.1000000000000001E-2</v>
      </c>
      <c r="O76" s="8"/>
    </row>
    <row r="77" spans="2:15">
      <c r="B77" s="8" t="str">
        <f>[8]CCPI_Pre!A49</f>
        <v>RER_qo8q</v>
      </c>
      <c r="C77" s="8" t="str">
        <f>FIXED([8]CCPI_Pre!B49,3)</f>
        <v>-0.017</v>
      </c>
      <c r="D77" s="8" t="str">
        <f>FIXED([8]CCPI_Pre!C49,3)</f>
        <v>0.007</v>
      </c>
      <c r="E77" s="8" t="str">
        <f t="shared" si="5"/>
        <v>**</v>
      </c>
      <c r="F77" s="8">
        <f>[8]CCPI_Pre!E49</f>
        <v>2.4E-2</v>
      </c>
      <c r="G77" s="8"/>
      <c r="H77" s="8"/>
      <c r="I77" s="8"/>
      <c r="J77" s="8" t="str">
        <f>[8]CCPI_Post!A49</f>
        <v>RER_qo8q</v>
      </c>
      <c r="K77" s="8" t="str">
        <f>FIXED([8]CCPI_Post!B49,3)</f>
        <v>-0.018</v>
      </c>
      <c r="L77" s="8" t="str">
        <f>FIXED([8]CCPI_Post!C49,3)</f>
        <v>0.010</v>
      </c>
      <c r="M77" s="8" t="str">
        <f t="shared" si="4"/>
        <v>*</v>
      </c>
      <c r="N77" s="8">
        <f>[8]CCPI_Post!E49</f>
        <v>8.7999999999999995E-2</v>
      </c>
      <c r="O77" s="8"/>
    </row>
    <row r="78" spans="2:15">
      <c r="B78" s="8" t="str">
        <f>[8]CCPI_Pre!A50</f>
        <v>W_Slack</v>
      </c>
      <c r="C78" s="8" t="str">
        <f>FIXED([8]CCPI_Pre!B50,3)</f>
        <v>-0.115</v>
      </c>
      <c r="D78" s="8" t="str">
        <f>FIXED([8]CCPI_Pre!C50,3)</f>
        <v>0.081</v>
      </c>
      <c r="E78" s="8" t="str">
        <f t="shared" si="5"/>
        <v/>
      </c>
      <c r="F78" s="8">
        <f>[8]CCPI_Pre!E50</f>
        <v>0.17100000000000001</v>
      </c>
      <c r="G78" s="8"/>
      <c r="H78" s="8"/>
      <c r="I78" s="8"/>
      <c r="J78" s="8" t="str">
        <f>[8]CCPI_Post!A50</f>
        <v>W_Slack</v>
      </c>
      <c r="K78" s="8" t="str">
        <f>FIXED([8]CCPI_Post!B50,3)</f>
        <v>-0.045</v>
      </c>
      <c r="L78" s="8" t="str">
        <f>FIXED([8]CCPI_Post!C50,3)</f>
        <v>0.039</v>
      </c>
      <c r="M78" s="8" t="str">
        <f t="shared" si="4"/>
        <v/>
      </c>
      <c r="N78" s="8">
        <f>[8]CCPI_Post!E50</f>
        <v>0.25900000000000001</v>
      </c>
      <c r="O78" s="8"/>
    </row>
    <row r="79" spans="2:15">
      <c r="B79" s="8" t="str">
        <f>[8]CCPI_Pre!A51</f>
        <v>WComm_relPCPI_lag</v>
      </c>
      <c r="C79" s="8" t="str">
        <f>FIXED([8]CCPI_Pre!B51,3)</f>
        <v>-0.001</v>
      </c>
      <c r="D79" s="8" t="str">
        <f>FIXED([8]CCPI_Pre!C51,3)</f>
        <v>0.006</v>
      </c>
      <c r="E79" s="8" t="str">
        <f t="shared" si="5"/>
        <v/>
      </c>
      <c r="F79" s="8">
        <f>[8]CCPI_Pre!E51</f>
        <v>0.81</v>
      </c>
      <c r="G79" s="8"/>
      <c r="H79" s="8"/>
      <c r="I79" s="8"/>
      <c r="J79" s="8" t="str">
        <f>[8]CCPI_Post!A51</f>
        <v>WComm_relPCPI_lag</v>
      </c>
      <c r="K79" s="8" t="str">
        <f>FIXED([8]CCPI_Post!B51,3)</f>
        <v>0.015</v>
      </c>
      <c r="L79" s="8" t="str">
        <f>FIXED([8]CCPI_Post!C51,3)</f>
        <v>0.004</v>
      </c>
      <c r="M79" s="8" t="str">
        <f t="shared" si="4"/>
        <v>***</v>
      </c>
      <c r="N79" s="8">
        <f>[8]CCPI_Post!E51</f>
        <v>2E-3</v>
      </c>
      <c r="O79" s="8"/>
    </row>
    <row r="80" spans="2:15">
      <c r="B80" s="8" t="str">
        <f>[8]CCPI_Pre!A52</f>
        <v>GVC_PC_lag</v>
      </c>
      <c r="C80" s="8" t="str">
        <f>FIXED([8]CCPI_Pre!B52,3)</f>
        <v>-0.062</v>
      </c>
      <c r="D80" s="8" t="str">
        <f>FIXED([8]CCPI_Pre!C52,3)</f>
        <v>0.048</v>
      </c>
      <c r="E80" s="8" t="str">
        <f t="shared" si="5"/>
        <v/>
      </c>
      <c r="F80" s="8">
        <f>[8]CCPI_Pre!E52</f>
        <v>0.20899999999999999</v>
      </c>
      <c r="G80" s="8"/>
      <c r="H80" s="8"/>
      <c r="I80" s="8"/>
      <c r="J80" s="8" t="str">
        <f>[8]CCPI_Post!A52</f>
        <v>GVC_PC_lag</v>
      </c>
      <c r="K80" s="8" t="str">
        <f>FIXED([8]CCPI_Post!B52,3)</f>
        <v>0.032</v>
      </c>
      <c r="L80" s="8" t="str">
        <f>FIXED([8]CCPI_Post!C52,3)</f>
        <v>0.065</v>
      </c>
      <c r="M80" s="8" t="str">
        <f t="shared" si="4"/>
        <v/>
      </c>
      <c r="N80" s="8">
        <f>[8]CCPI_Post!E52</f>
        <v>0.623</v>
      </c>
      <c r="O80" s="8"/>
    </row>
    <row r="81" spans="2:15">
      <c r="B81" s="8" t="str">
        <f>[8]CCPI_Pre!A53</f>
        <v>_cons</v>
      </c>
      <c r="C81" s="8" t="str">
        <f>FIXED([8]CCPI_Pre!B53,3)</f>
        <v>-0.274</v>
      </c>
      <c r="D81" s="8" t="str">
        <f>FIXED([8]CCPI_Pre!C53,3)</f>
        <v>0.256</v>
      </c>
      <c r="E81" s="8" t="str">
        <f t="shared" si="5"/>
        <v/>
      </c>
      <c r="F81" s="8">
        <f>[8]CCPI_Pre!E53</f>
        <v>0.29599999999999999</v>
      </c>
      <c r="G81" s="8"/>
      <c r="H81" s="8"/>
      <c r="I81" s="8"/>
      <c r="J81" s="8" t="str">
        <f>[8]CCPI_Post!A53</f>
        <v>_cons</v>
      </c>
      <c r="K81" s="8" t="str">
        <f>FIXED([8]CCPI_Post!B53,3)</f>
        <v>0.065</v>
      </c>
      <c r="L81" s="8" t="str">
        <f>FIXED([8]CCPI_Post!C53,3)</f>
        <v>0.363</v>
      </c>
      <c r="M81" s="8" t="str">
        <f t="shared" si="4"/>
        <v/>
      </c>
      <c r="N81" s="8">
        <f>[8]CCPI_Post!E53</f>
        <v>0.86</v>
      </c>
      <c r="O81" s="8"/>
    </row>
    <row r="82" spans="2:15">
      <c r="B82" s="8">
        <f>[8]CCPI_Pre!A54</f>
        <v>0</v>
      </c>
      <c r="C82" s="8" t="str">
        <f>FIXED([8]CCPI_Pre!B54,3)</f>
        <v>0.000</v>
      </c>
      <c r="D82" s="8" t="str">
        <f>FIXED([8]CCPI_Pre!C54,3)</f>
        <v>0.000</v>
      </c>
      <c r="E82" s="8" t="str">
        <f t="shared" si="5"/>
        <v>***</v>
      </c>
      <c r="F82" s="8">
        <f>[8]CCPI_Pre!E54</f>
        <v>0</v>
      </c>
      <c r="G82" s="8"/>
      <c r="H82" s="8"/>
      <c r="I82" s="8"/>
      <c r="J82" s="8">
        <f>[8]CCPI_Post!A54</f>
        <v>0</v>
      </c>
      <c r="K82" s="8" t="str">
        <f>FIXED([8]CCPI_Post!B54,3)</f>
        <v>0.000</v>
      </c>
      <c r="L82" s="8" t="str">
        <f>FIXED([8]CCPI_Post!C54,3)</f>
        <v>0.000</v>
      </c>
      <c r="M82" s="8" t="str">
        <f t="shared" si="4"/>
        <v>***</v>
      </c>
      <c r="N82" s="8">
        <f>[8]CCPI_Post!E54</f>
        <v>0</v>
      </c>
      <c r="O82" s="8"/>
    </row>
    <row r="83" spans="2:15">
      <c r="B83" s="8">
        <f>[8]CCPI_Pre!A55</f>
        <v>0</v>
      </c>
      <c r="C83" s="8" t="str">
        <f>FIXED([8]CCPI_Pre!B55,3)</f>
        <v>0.000</v>
      </c>
      <c r="D83" s="8" t="str">
        <f>FIXED([8]CCPI_Pre!C55,3)</f>
        <v>0.000</v>
      </c>
      <c r="E83" s="8" t="str">
        <f t="shared" si="5"/>
        <v>***</v>
      </c>
      <c r="F83" s="8">
        <f>[8]CCPI_Pre!E55</f>
        <v>0</v>
      </c>
      <c r="G83" s="8"/>
      <c r="H83" s="8"/>
      <c r="I83" s="8"/>
      <c r="J83" s="8">
        <f>[8]CCPI_Post!A55</f>
        <v>0</v>
      </c>
      <c r="K83" s="8" t="str">
        <f>FIXED([8]CCPI_Post!B55,3)</f>
        <v>0.000</v>
      </c>
      <c r="L83" s="8" t="str">
        <f>FIXED([8]CCPI_Post!C55,3)</f>
        <v>0.000</v>
      </c>
      <c r="M83" s="8" t="str">
        <f t="shared" si="4"/>
        <v>***</v>
      </c>
      <c r="N83" s="8">
        <f>[8]CCPI_Post!E55</f>
        <v>0</v>
      </c>
      <c r="O83" s="8"/>
    </row>
    <row r="84" spans="2:15">
      <c r="B84" s="8">
        <f>[8]CCPI_Pre!A56</f>
        <v>0</v>
      </c>
      <c r="C84" s="8" t="str">
        <f>FIXED([8]CCPI_Pre!B56,3)</f>
        <v>0.000</v>
      </c>
      <c r="D84" s="8" t="str">
        <f>FIXED([8]CCPI_Pre!C56,3)</f>
        <v>0.000</v>
      </c>
      <c r="E84" s="8" t="str">
        <f t="shared" si="5"/>
        <v>***</v>
      </c>
      <c r="F84" s="8">
        <f>[8]CCPI_Pre!E56</f>
        <v>0</v>
      </c>
      <c r="G84" s="8"/>
      <c r="H84" s="8"/>
      <c r="I84" s="8"/>
      <c r="J84" s="8">
        <f>[8]CCPI_Post!A56</f>
        <v>0</v>
      </c>
      <c r="K84" s="8" t="str">
        <f>FIXED([8]CCPI_Post!B56,3)</f>
        <v>0.000</v>
      </c>
      <c r="L84" s="8" t="str">
        <f>FIXED([8]CCPI_Post!C56,3)</f>
        <v>0.000</v>
      </c>
      <c r="M84" s="8" t="str">
        <f t="shared" si="4"/>
        <v>***</v>
      </c>
      <c r="N84" s="8">
        <f>[8]CCPI_Post!E56</f>
        <v>0</v>
      </c>
      <c r="O84" s="8"/>
    </row>
    <row r="85" spans="2:1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>
      <c r="B89" s="7" t="str">
        <f>[8]CCPI_Pre!A61</f>
        <v xml:space="preserve"> REPLACE W_SLACK WITH W_Slack_IMF  - CORE - PRE-CRISIS</v>
      </c>
      <c r="C89" s="8"/>
      <c r="D89" s="8"/>
      <c r="E89" s="8"/>
      <c r="F89" s="8"/>
      <c r="G89" s="8"/>
      <c r="H89" s="8"/>
      <c r="I89" s="8"/>
      <c r="J89" s="7" t="str">
        <f>[8]CCPI_Post!A61</f>
        <v xml:space="preserve"> REPLACE W_SLACK WITH W_Slack_IMF  - CORE - POST-CRISIS</v>
      </c>
      <c r="K89" s="8"/>
      <c r="L89" s="8"/>
      <c r="M89" s="8"/>
      <c r="N89" s="8"/>
      <c r="O89" s="8"/>
    </row>
    <row r="90" spans="2:15">
      <c r="B90" s="8" t="str">
        <f>[8]CCPI_Pre!A62</f>
        <v>R2_w</v>
      </c>
      <c r="C90" s="8">
        <f>[8]CCPI_Pre!B62</f>
        <v>0</v>
      </c>
      <c r="D90" s="8">
        <f>[8]CCPI_Pre!C62</f>
        <v>0</v>
      </c>
      <c r="E90" s="8">
        <f>[8]CCPI_Pre!D62</f>
        <v>0</v>
      </c>
      <c r="F90" s="8"/>
      <c r="G90" s="8"/>
      <c r="H90" s="8"/>
      <c r="I90" s="8"/>
      <c r="J90" s="8" t="str">
        <f>[8]CCPI_Post!A62</f>
        <v>R2_w</v>
      </c>
      <c r="K90" s="8">
        <f>[8]CCPI_Post!B62</f>
        <v>0</v>
      </c>
      <c r="L90" s="8">
        <f>[8]CCPI_Post!C62</f>
        <v>0</v>
      </c>
      <c r="M90" s="8">
        <f>[8]CCPI_Post!D62</f>
        <v>0</v>
      </c>
      <c r="N90" s="8"/>
      <c r="O90" s="8"/>
    </row>
    <row r="91" spans="2:15">
      <c r="B91" s="8" t="str">
        <f>FIXED([8]CCPI_Pre!A63,3)</f>
        <v>0.488</v>
      </c>
      <c r="C91" s="8">
        <f>[8]CCPI_Pre!B63</f>
        <v>1402</v>
      </c>
      <c r="D91" s="8" t="str">
        <f>FIXED([8]CCPI_Pre!C63,1)</f>
        <v>6.7</v>
      </c>
      <c r="E91" s="8">
        <f>([8]CCPI_Pre!D63)</f>
        <v>5.9953656970696283E-4</v>
      </c>
      <c r="F91" s="8" t="str">
        <f>IF(E91&lt;0.01,"***",IF(E91&lt;0.05,"**", IF(E91&lt;0.1,"*","")))</f>
        <v>***</v>
      </c>
      <c r="G91" s="8"/>
      <c r="H91" s="8"/>
      <c r="I91" s="8"/>
      <c r="J91" s="8" t="str">
        <f>FIXED([8]CCPI_Post!A63,3)</f>
        <v>0.243</v>
      </c>
      <c r="K91" s="8">
        <f>[8]CCPI_Post!B63</f>
        <v>1234</v>
      </c>
      <c r="L91" s="8" t="str">
        <f>FIXED([8]CCPI_Post!C63,1)</f>
        <v>5.1</v>
      </c>
      <c r="M91" s="8">
        <f>([8]CCPI_Post!D63)</f>
        <v>2.9214240128757943E-3</v>
      </c>
      <c r="N91" s="8" t="str">
        <f>IF(M91&lt;0.01,"***",IF(M91&lt;0.05,"**", IF(M91&lt;0.1,"*","")))</f>
        <v>***</v>
      </c>
      <c r="O91" s="8"/>
    </row>
    <row r="92" spans="2:15">
      <c r="B92" s="8"/>
      <c r="C92" s="8"/>
      <c r="D92" s="8" t="str">
        <f>[8]CCPI_Pre!C64</f>
        <v>Robust</v>
      </c>
      <c r="E92" s="8"/>
      <c r="F92" s="8"/>
      <c r="G92" s="8"/>
      <c r="H92" s="8"/>
      <c r="I92" s="8"/>
      <c r="J92" s="8"/>
      <c r="K92" s="8"/>
      <c r="L92" s="8" t="str">
        <f>[8]CCPI_Post!C64</f>
        <v>Robust</v>
      </c>
      <c r="M92" s="8"/>
      <c r="N92" s="8"/>
      <c r="O92" s="8"/>
    </row>
    <row r="93" spans="2:15">
      <c r="B93" s="8" t="str">
        <f>[8]CCPI_Pre!A65</f>
        <v>CCPI_qA</v>
      </c>
      <c r="C93" s="8" t="str">
        <f>[8]CCPI_Pre!B65</f>
        <v>Coef.</v>
      </c>
      <c r="D93" s="8" t="str">
        <f>[8]CCPI_Pre!C65</f>
        <v>Std. Err.</v>
      </c>
      <c r="E93" s="8" t="str">
        <f>[8]CCPI_Pre!D65</f>
        <v>t</v>
      </c>
      <c r="F93" s="8" t="str">
        <f>[8]CCPI_Pre!E65</f>
        <v>P&gt;|t|</v>
      </c>
      <c r="G93" s="8"/>
      <c r="H93" s="8"/>
      <c r="I93" s="8"/>
      <c r="J93" s="8" t="str">
        <f>[8]CCPI_Post!A65</f>
        <v>CCPI_qA</v>
      </c>
      <c r="K93" s="8" t="str">
        <f>[8]CCPI_Post!B65</f>
        <v>Coef.</v>
      </c>
      <c r="L93" s="8" t="str">
        <f>[8]CCPI_Post!C65</f>
        <v>Std. Err.</v>
      </c>
      <c r="M93" s="8" t="str">
        <f>[8]CCPI_Post!D65</f>
        <v>t</v>
      </c>
      <c r="N93" s="8" t="str">
        <f>[8]CCPI_Post!E65</f>
        <v>P&gt;|t|</v>
      </c>
      <c r="O93" s="8"/>
    </row>
    <row r="94" spans="2:15">
      <c r="B94" s="8" t="str">
        <f>[8]CCPI_Pre!A66</f>
        <v>InfExp</v>
      </c>
      <c r="C94" s="8" t="str">
        <f>FIXED([8]CCPI_Pre!B66,3)</f>
        <v>0.479</v>
      </c>
      <c r="D94" s="8" t="str">
        <f>FIXED([8]CCPI_Pre!C66,3)</f>
        <v>0.093</v>
      </c>
      <c r="E94" s="8" t="str">
        <f>IF(F94&lt;0.01,"***",IF(F94&lt;0.05,"**", IF(F94&lt;0.1,"*","")))</f>
        <v>***</v>
      </c>
      <c r="F94" s="8">
        <f>[8]CCPI_Pre!E66</f>
        <v>0</v>
      </c>
      <c r="G94" s="8"/>
      <c r="H94" s="8"/>
      <c r="I94" s="8"/>
      <c r="J94" s="8" t="str">
        <f>[8]CCPI_Post!A66</f>
        <v>InfExp</v>
      </c>
      <c r="K94" s="8" t="str">
        <f>FIXED([8]CCPI_Post!B66,3)</f>
        <v>0.530</v>
      </c>
      <c r="L94" s="8" t="str">
        <f>FIXED([8]CCPI_Post!C66,3)</f>
        <v>0.161</v>
      </c>
      <c r="M94" s="8" t="str">
        <f t="shared" ref="M94:M104" si="6">IF(N94&lt;0.01,"***",IF(N94&lt;0.05,"**", IF(N94&lt;0.1,"*","")))</f>
        <v>***</v>
      </c>
      <c r="N94" s="8">
        <f>[8]CCPI_Post!E66</f>
        <v>2E-3</v>
      </c>
      <c r="O94" s="8"/>
    </row>
    <row r="95" spans="2:15">
      <c r="B95" s="8" t="str">
        <f>[8]CCPI_Pre!A67</f>
        <v>CCPI_4lag</v>
      </c>
      <c r="C95" s="8" t="str">
        <f>FIXED([8]CCPI_Pre!B67,3)</f>
        <v>0.652</v>
      </c>
      <c r="D95" s="8" t="str">
        <f>FIXED([8]CCPI_Pre!C67,3)</f>
        <v>0.059</v>
      </c>
      <c r="E95" s="8" t="str">
        <f t="shared" ref="E95:E104" si="7">IF(F95&lt;0.01,"***",IF(F95&lt;0.05,"**", IF(F95&lt;0.1,"*","")))</f>
        <v>***</v>
      </c>
      <c r="F95" s="8">
        <f>[8]CCPI_Pre!E67</f>
        <v>0</v>
      </c>
      <c r="G95" s="8"/>
      <c r="H95" s="8"/>
      <c r="I95" s="8"/>
      <c r="J95" s="8" t="str">
        <f>[8]CCPI_Post!A67</f>
        <v>CCPI_4lag</v>
      </c>
      <c r="K95" s="8" t="str">
        <f>FIXED([8]CCPI_Post!B67,3)</f>
        <v>0.471</v>
      </c>
      <c r="L95" s="8" t="str">
        <f>FIXED([8]CCPI_Post!C67,3)</f>
        <v>0.049</v>
      </c>
      <c r="M95" s="8" t="str">
        <f t="shared" si="6"/>
        <v>***</v>
      </c>
      <c r="N95" s="8">
        <f>[8]CCPI_Post!E67</f>
        <v>0</v>
      </c>
      <c r="O95" s="8"/>
    </row>
    <row r="96" spans="2:15">
      <c r="B96" s="8" t="str">
        <f>[8]CCPI_Pre!A68</f>
        <v>slack_1</v>
      </c>
      <c r="C96" s="8" t="str">
        <f>FIXED([8]CCPI_Pre!B68,3)</f>
        <v>-0.171</v>
      </c>
      <c r="D96" s="8" t="str">
        <f>FIXED([8]CCPI_Pre!C68,3)</f>
        <v>0.041</v>
      </c>
      <c r="E96" s="8" t="str">
        <f t="shared" si="7"/>
        <v>***</v>
      </c>
      <c r="F96" s="8">
        <f>[8]CCPI_Pre!E68</f>
        <v>0</v>
      </c>
      <c r="G96" s="8"/>
      <c r="H96" s="8"/>
      <c r="I96" s="8"/>
      <c r="J96" s="8" t="str">
        <f>[8]CCPI_Post!A68</f>
        <v>slack_1</v>
      </c>
      <c r="K96" s="8" t="str">
        <f>FIXED([8]CCPI_Post!B68,3)</f>
        <v>-0.117</v>
      </c>
      <c r="L96" s="8" t="str">
        <f>FIXED([8]CCPI_Post!C68,3)</f>
        <v>0.029</v>
      </c>
      <c r="M96" s="8" t="str">
        <f t="shared" si="6"/>
        <v>***</v>
      </c>
      <c r="N96" s="8">
        <f>[8]CCPI_Post!E68</f>
        <v>0</v>
      </c>
      <c r="O96" s="8"/>
    </row>
    <row r="97" spans="2:15">
      <c r="B97" s="8" t="str">
        <f>[8]CCPI_Pre!A69</f>
        <v>RER_qo8q</v>
      </c>
      <c r="C97" s="8" t="str">
        <f>FIXED([8]CCPI_Pre!B69,3)</f>
        <v>-0.026</v>
      </c>
      <c r="D97" s="8" t="str">
        <f>FIXED([8]CCPI_Pre!C69,3)</f>
        <v>0.006</v>
      </c>
      <c r="E97" s="8" t="str">
        <f t="shared" si="7"/>
        <v>***</v>
      </c>
      <c r="F97" s="8">
        <f>[8]CCPI_Pre!E69</f>
        <v>0</v>
      </c>
      <c r="G97" s="8"/>
      <c r="H97" s="8"/>
      <c r="I97" s="8"/>
      <c r="J97" s="8" t="str">
        <f>[8]CCPI_Post!A69</f>
        <v>RER_qo8q</v>
      </c>
      <c r="K97" s="8" t="str">
        <f>FIXED([8]CCPI_Post!B69,3)</f>
        <v>-0.013</v>
      </c>
      <c r="L97" s="8" t="str">
        <f>FIXED([8]CCPI_Post!C69,3)</f>
        <v>0.009</v>
      </c>
      <c r="M97" s="8" t="str">
        <f t="shared" si="6"/>
        <v/>
      </c>
      <c r="N97" s="8">
        <f>[8]CCPI_Post!E69</f>
        <v>0.13700000000000001</v>
      </c>
      <c r="O97" s="8"/>
    </row>
    <row r="98" spans="2:15">
      <c r="B98" s="8" t="str">
        <f>[8]CCPI_Pre!A70</f>
        <v>W_Slack_IMF</v>
      </c>
      <c r="C98" s="8" t="str">
        <f>FIXED([8]CCPI_Pre!B70,3)</f>
        <v>-0.095</v>
      </c>
      <c r="D98" s="8" t="str">
        <f>FIXED([8]CCPI_Pre!C70,3)</f>
        <v>0.044</v>
      </c>
      <c r="E98" s="8" t="str">
        <f t="shared" si="7"/>
        <v>**</v>
      </c>
      <c r="F98" s="8">
        <f>[8]CCPI_Pre!E70</f>
        <v>4.1000000000000002E-2</v>
      </c>
      <c r="G98" s="8"/>
      <c r="H98" s="8"/>
      <c r="I98" s="8"/>
      <c r="J98" s="8" t="str">
        <f>[8]CCPI_Post!A70</f>
        <v>W_Slack_IMF</v>
      </c>
      <c r="K98" s="8" t="str">
        <f>FIXED([8]CCPI_Post!B70,3)</f>
        <v>-0.018</v>
      </c>
      <c r="L98" s="8" t="str">
        <f>FIXED([8]CCPI_Post!C70,3)</f>
        <v>0.039</v>
      </c>
      <c r="M98" s="8" t="str">
        <f t="shared" si="6"/>
        <v/>
      </c>
      <c r="N98" s="8">
        <f>[8]CCPI_Post!E70</f>
        <v>0.64200000000000002</v>
      </c>
      <c r="O98" s="8"/>
    </row>
    <row r="99" spans="2:15">
      <c r="B99" s="8" t="str">
        <f>[8]CCPI_Pre!A71</f>
        <v>WComm_relPCPI_lag</v>
      </c>
      <c r="C99" s="8" t="str">
        <f>FIXED([8]CCPI_Pre!B71,3)</f>
        <v>-0.001</v>
      </c>
      <c r="D99" s="8" t="str">
        <f>FIXED([8]CCPI_Pre!C71,3)</f>
        <v>0.006</v>
      </c>
      <c r="E99" s="8" t="str">
        <f t="shared" si="7"/>
        <v/>
      </c>
      <c r="F99" s="8">
        <f>[8]CCPI_Pre!E71</f>
        <v>0.92600000000000005</v>
      </c>
      <c r="G99" s="8"/>
      <c r="H99" s="8"/>
      <c r="I99" s="8"/>
      <c r="J99" s="8" t="str">
        <f>[8]CCPI_Post!A71</f>
        <v>WComm_relPCPI_lag</v>
      </c>
      <c r="K99" s="8" t="str">
        <f>FIXED([8]CCPI_Post!B71,3)</f>
        <v>0.015</v>
      </c>
      <c r="L99" s="8" t="str">
        <f>FIXED([8]CCPI_Post!C71,3)</f>
        <v>0.003</v>
      </c>
      <c r="M99" s="8" t="str">
        <f t="shared" si="6"/>
        <v>***</v>
      </c>
      <c r="N99" s="8">
        <f>[8]CCPI_Post!E71</f>
        <v>0</v>
      </c>
      <c r="O99" s="8"/>
    </row>
    <row r="100" spans="2:15">
      <c r="B100" s="8" t="str">
        <f>[8]CCPI_Pre!A72</f>
        <v>GVC_PC_lag</v>
      </c>
      <c r="C100" s="8" t="str">
        <f>FIXED([8]CCPI_Pre!B72,3)</f>
        <v>-0.051</v>
      </c>
      <c r="D100" s="8" t="str">
        <f>FIXED([8]CCPI_Pre!C72,3)</f>
        <v>0.037</v>
      </c>
      <c r="E100" s="8" t="str">
        <f t="shared" si="7"/>
        <v/>
      </c>
      <c r="F100" s="8">
        <f>[8]CCPI_Pre!E72</f>
        <v>0.17899999999999999</v>
      </c>
      <c r="G100" s="8"/>
      <c r="H100" s="8"/>
      <c r="I100" s="8"/>
      <c r="J100" s="8" t="str">
        <f>[8]CCPI_Post!A72</f>
        <v>GVC_PC_lag</v>
      </c>
      <c r="K100" s="8" t="str">
        <f>FIXED([8]CCPI_Post!B72,3)</f>
        <v>0.082</v>
      </c>
      <c r="L100" s="8" t="str">
        <f>FIXED([8]CCPI_Post!C72,3)</f>
        <v>0.060</v>
      </c>
      <c r="M100" s="8" t="str">
        <f t="shared" si="6"/>
        <v/>
      </c>
      <c r="N100" s="8">
        <f>[8]CCPI_Post!E72</f>
        <v>0.183</v>
      </c>
      <c r="O100" s="8"/>
    </row>
    <row r="101" spans="2:15">
      <c r="B101" s="8" t="str">
        <f>[8]CCPI_Pre!A73</f>
        <v>_cons</v>
      </c>
      <c r="C101" s="8" t="str">
        <f>FIXED([8]CCPI_Pre!B73,3)</f>
        <v>-0.331</v>
      </c>
      <c r="D101" s="8" t="str">
        <f>FIXED([8]CCPI_Pre!C73,3)</f>
        <v>0.115</v>
      </c>
      <c r="E101" s="8" t="str">
        <f t="shared" si="7"/>
        <v>***</v>
      </c>
      <c r="F101" s="8">
        <f>[8]CCPI_Pre!E73</f>
        <v>8.0000000000000002E-3</v>
      </c>
      <c r="G101" s="8"/>
      <c r="H101" s="8"/>
      <c r="I101" s="8"/>
      <c r="J101" s="8" t="str">
        <f>[8]CCPI_Post!A73</f>
        <v>_cons</v>
      </c>
      <c r="K101" s="8" t="str">
        <f>FIXED([8]CCPI_Post!B73,3)</f>
        <v>-0.197</v>
      </c>
      <c r="L101" s="8" t="str">
        <f>FIXED([8]CCPI_Post!C73,3)</f>
        <v>0.318</v>
      </c>
      <c r="M101" s="8" t="str">
        <f t="shared" si="6"/>
        <v/>
      </c>
      <c r="N101" s="8">
        <f>[8]CCPI_Post!E73</f>
        <v>0.54100000000000004</v>
      </c>
      <c r="O101" s="8"/>
    </row>
    <row r="102" spans="2:15">
      <c r="B102" s="8">
        <f>[8]CCPI_Pre!A74</f>
        <v>0</v>
      </c>
      <c r="C102" s="8" t="str">
        <f>FIXED([8]CCPI_Pre!B74,3)</f>
        <v>0.000</v>
      </c>
      <c r="D102" s="8" t="str">
        <f>FIXED([8]CCPI_Pre!C74,3)</f>
        <v>0.000</v>
      </c>
      <c r="E102" s="8" t="str">
        <f t="shared" si="7"/>
        <v>***</v>
      </c>
      <c r="F102" s="8">
        <f>[8]CCPI_Pre!E74</f>
        <v>0</v>
      </c>
      <c r="G102" s="8"/>
      <c r="H102" s="8"/>
      <c r="I102" s="8"/>
      <c r="J102" s="8">
        <f>[8]CCPI_Post!A74</f>
        <v>0</v>
      </c>
      <c r="K102" s="8" t="str">
        <f>FIXED([8]CCPI_Post!B74,3)</f>
        <v>0.000</v>
      </c>
      <c r="L102" s="8" t="str">
        <f>FIXED([8]CCPI_Post!C74,3)</f>
        <v>0.000</v>
      </c>
      <c r="M102" s="8" t="str">
        <f t="shared" si="6"/>
        <v>***</v>
      </c>
      <c r="N102" s="8">
        <f>[8]CCPI_Post!E74</f>
        <v>0</v>
      </c>
      <c r="O102" s="8"/>
    </row>
    <row r="103" spans="2:15">
      <c r="B103" s="8">
        <f>[8]CCPI_Pre!A75</f>
        <v>0</v>
      </c>
      <c r="C103" s="8" t="str">
        <f>FIXED([8]CCPI_Pre!B75,3)</f>
        <v>0.000</v>
      </c>
      <c r="D103" s="8" t="str">
        <f>FIXED([8]CCPI_Pre!C75,3)</f>
        <v>0.000</v>
      </c>
      <c r="E103" s="8" t="str">
        <f t="shared" si="7"/>
        <v>***</v>
      </c>
      <c r="F103" s="8">
        <f>[8]CCPI_Pre!E75</f>
        <v>0</v>
      </c>
      <c r="G103" s="8"/>
      <c r="H103" s="8"/>
      <c r="I103" s="8"/>
      <c r="J103" s="8">
        <f>[8]CCPI_Post!A75</f>
        <v>0</v>
      </c>
      <c r="K103" s="8" t="str">
        <f>FIXED([8]CCPI_Post!B75,3)</f>
        <v>0.000</v>
      </c>
      <c r="L103" s="8" t="str">
        <f>FIXED([8]CCPI_Post!C75,3)</f>
        <v>0.000</v>
      </c>
      <c r="M103" s="8" t="str">
        <f t="shared" si="6"/>
        <v>***</v>
      </c>
      <c r="N103" s="8">
        <f>[8]CCPI_Post!E75</f>
        <v>0</v>
      </c>
      <c r="O103" s="8"/>
    </row>
    <row r="104" spans="2:15">
      <c r="B104" s="8">
        <f>[8]CCPI_Pre!A76</f>
        <v>0</v>
      </c>
      <c r="C104" s="8" t="str">
        <f>FIXED([8]CCPI_Pre!B76,3)</f>
        <v>0.000</v>
      </c>
      <c r="D104" s="8" t="str">
        <f>FIXED([8]CCPI_Pre!C76,3)</f>
        <v>0.000</v>
      </c>
      <c r="E104" s="8" t="str">
        <f t="shared" si="7"/>
        <v>***</v>
      </c>
      <c r="F104" s="8">
        <f>[8]CCPI_Pre!E76</f>
        <v>0</v>
      </c>
      <c r="G104" s="8"/>
      <c r="H104" s="8"/>
      <c r="I104" s="8"/>
      <c r="J104" s="8">
        <f>[8]CCPI_Post!A76</f>
        <v>0</v>
      </c>
      <c r="K104" s="8" t="str">
        <f>FIXED([8]CCPI_Post!B76,3)</f>
        <v>0.000</v>
      </c>
      <c r="L104" s="8" t="str">
        <f>FIXED([8]CCPI_Post!C76,3)</f>
        <v>0.000</v>
      </c>
      <c r="M104" s="8" t="str">
        <f t="shared" si="6"/>
        <v>***</v>
      </c>
      <c r="N104" s="8">
        <f>[8]CCPI_Post!E76</f>
        <v>0</v>
      </c>
      <c r="O104" s="8"/>
    </row>
    <row r="105" spans="2:1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2:1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2:1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2:15">
      <c r="B109" s="7" t="str">
        <f>[8]CCPI_Pre!A81</f>
        <v xml:space="preserve"> REPLACE W_SLACK WITH W_Slack_OECD - CORE - PRE-CRISIS</v>
      </c>
      <c r="C109" s="8"/>
      <c r="D109" s="8"/>
      <c r="E109" s="8"/>
      <c r="F109" s="8"/>
      <c r="G109" s="8"/>
      <c r="H109" s="8"/>
      <c r="I109" s="8"/>
      <c r="J109" s="7" t="str">
        <f>[8]CCPI_Post!A81</f>
        <v xml:space="preserve"> REPLACE W_SLACK WITH W_Slack_OECD - CORE - POST-CRISIS</v>
      </c>
      <c r="K109" s="8"/>
      <c r="L109" s="8"/>
      <c r="M109" s="8"/>
      <c r="N109" s="8"/>
      <c r="O109" s="8"/>
    </row>
    <row r="110" spans="2:15">
      <c r="B110" s="8" t="str">
        <f>[8]CCPI_Pre!A82</f>
        <v>R2_w</v>
      </c>
      <c r="C110" s="8">
        <f>[8]CCPI_Pre!B82</f>
        <v>0</v>
      </c>
      <c r="D110" s="8">
        <f>[8]CCPI_Pre!C82</f>
        <v>0</v>
      </c>
      <c r="E110" s="8">
        <f>[8]CCPI_Pre!D82</f>
        <v>0</v>
      </c>
      <c r="F110" s="8"/>
      <c r="G110" s="8"/>
      <c r="H110" s="8"/>
      <c r="I110" s="8"/>
      <c r="J110" s="8" t="str">
        <f>[8]CCPI_Post!A82</f>
        <v>R2_w</v>
      </c>
      <c r="K110" s="8">
        <f>[8]CCPI_Post!B82</f>
        <v>0</v>
      </c>
      <c r="L110" s="8">
        <f>[8]CCPI_Post!C82</f>
        <v>0</v>
      </c>
      <c r="M110" s="8">
        <f>[8]CCPI_Post!D82</f>
        <v>0</v>
      </c>
      <c r="N110" s="8"/>
      <c r="O110" s="8"/>
    </row>
    <row r="111" spans="2:15">
      <c r="B111" s="8" t="str">
        <f>FIXED([8]CCPI_Pre!A83,3)</f>
        <v>0.487</v>
      </c>
      <c r="C111" s="8">
        <f>[8]CCPI_Pre!B83</f>
        <v>1402</v>
      </c>
      <c r="D111" s="8" t="str">
        <f>FIXED([8]CCPI_Pre!C83,1)</f>
        <v>6.0</v>
      </c>
      <c r="E111" s="8">
        <f>([8]CCPI_Pre!D83)</f>
        <v>1.2565362457617423E-3</v>
      </c>
      <c r="F111" s="8" t="str">
        <f>IF(E111&lt;0.01,"***",IF(E111&lt;0.05,"**", IF(E111&lt;0.1,"*","")))</f>
        <v>***</v>
      </c>
      <c r="G111" s="8"/>
      <c r="H111" s="8"/>
      <c r="I111" s="8"/>
      <c r="J111" s="8" t="str">
        <f>FIXED([8]CCPI_Post!A83,3)</f>
        <v>0.243</v>
      </c>
      <c r="K111" s="8">
        <f>[8]CCPI_Post!B83</f>
        <v>1234</v>
      </c>
      <c r="L111" s="8" t="str">
        <f>FIXED([8]CCPI_Post!C83,1)</f>
        <v>5.3</v>
      </c>
      <c r="M111" s="8">
        <f>([8]CCPI_Post!D83)</f>
        <v>2.4932688470732708E-3</v>
      </c>
      <c r="N111" s="8" t="str">
        <f>IF(M111&lt;0.01,"***",IF(M111&lt;0.05,"**", IF(M111&lt;0.1,"*","")))</f>
        <v>***</v>
      </c>
      <c r="O111" s="8"/>
    </row>
    <row r="112" spans="2:15">
      <c r="B112" s="8"/>
      <c r="C112" s="8"/>
      <c r="D112" s="8" t="str">
        <f>[8]CCPI_Pre!C84</f>
        <v>Robust</v>
      </c>
      <c r="E112" s="8"/>
      <c r="F112" s="8"/>
      <c r="G112" s="8"/>
      <c r="H112" s="8"/>
      <c r="I112" s="8"/>
      <c r="J112" s="8"/>
      <c r="K112" s="8"/>
      <c r="L112" s="8" t="str">
        <f>[8]CCPI_Post!C84</f>
        <v>Robust</v>
      </c>
      <c r="M112" s="8"/>
      <c r="N112" s="8"/>
      <c r="O112" s="8"/>
    </row>
    <row r="113" spans="2:15">
      <c r="B113" s="8" t="str">
        <f>[8]CCPI_Pre!A85</f>
        <v>CCPI_qA</v>
      </c>
      <c r="C113" s="8" t="str">
        <f>[8]CCPI_Pre!B85</f>
        <v>Coef.</v>
      </c>
      <c r="D113" s="8" t="str">
        <f>[8]CCPI_Pre!C85</f>
        <v>Std. Err.</v>
      </c>
      <c r="E113" s="8" t="str">
        <f>[8]CCPI_Pre!D85</f>
        <v>t</v>
      </c>
      <c r="F113" s="8" t="str">
        <f>[8]CCPI_Pre!E85</f>
        <v>P&gt;|t|</v>
      </c>
      <c r="G113" s="8"/>
      <c r="H113" s="8"/>
      <c r="I113" s="8"/>
      <c r="J113" s="8" t="str">
        <f>[8]CCPI_Post!A85</f>
        <v>CCPI_qA</v>
      </c>
      <c r="K113" s="8" t="str">
        <f>[8]CCPI_Post!B85</f>
        <v>Coef.</v>
      </c>
      <c r="L113" s="8" t="str">
        <f>[8]CCPI_Post!C85</f>
        <v>Std. Err.</v>
      </c>
      <c r="M113" s="8" t="str">
        <f>[8]CCPI_Post!D85</f>
        <v>t</v>
      </c>
      <c r="N113" s="8" t="str">
        <f>[8]CCPI_Post!E85</f>
        <v>P&gt;|t|</v>
      </c>
      <c r="O113" s="8"/>
    </row>
    <row r="114" spans="2:15">
      <c r="B114" s="8" t="str">
        <f>[8]CCPI_Pre!A86</f>
        <v>InfExp</v>
      </c>
      <c r="C114" s="8" t="str">
        <f>FIXED([8]CCPI_Pre!B86,3)</f>
        <v>0.474</v>
      </c>
      <c r="D114" s="8" t="str">
        <f>FIXED([8]CCPI_Pre!C86,3)</f>
        <v>0.095</v>
      </c>
      <c r="E114" s="8" t="str">
        <f>IF(F114&lt;0.01,"***",IF(F114&lt;0.05,"**", IF(F114&lt;0.1,"*","")))</f>
        <v>***</v>
      </c>
      <c r="F114" s="8">
        <f>[8]CCPI_Pre!E86</f>
        <v>0</v>
      </c>
      <c r="G114" s="8"/>
      <c r="H114" s="8"/>
      <c r="I114" s="8"/>
      <c r="J114" s="8" t="str">
        <f>[8]CCPI_Post!A86</f>
        <v>InfExp</v>
      </c>
      <c r="K114" s="8" t="str">
        <f>FIXED([8]CCPI_Post!B86,3)</f>
        <v>0.529</v>
      </c>
      <c r="L114" s="8" t="str">
        <f>FIXED([8]CCPI_Post!C86,3)</f>
        <v>0.159</v>
      </c>
      <c r="M114" s="8" t="str">
        <f t="shared" ref="M114:M124" si="8">IF(N114&lt;0.01,"***",IF(N114&lt;0.05,"**", IF(N114&lt;0.1,"*","")))</f>
        <v>***</v>
      </c>
      <c r="N114" s="8">
        <f>[8]CCPI_Post!E86</f>
        <v>2E-3</v>
      </c>
      <c r="O114" s="8"/>
    </row>
    <row r="115" spans="2:15">
      <c r="B115" s="8" t="str">
        <f>[8]CCPI_Pre!A87</f>
        <v>CCPI_4lag</v>
      </c>
      <c r="C115" s="8" t="str">
        <f>FIXED([8]CCPI_Pre!B87,3)</f>
        <v>0.654</v>
      </c>
      <c r="D115" s="8" t="str">
        <f>FIXED([8]CCPI_Pre!C87,3)</f>
        <v>0.060</v>
      </c>
      <c r="E115" s="8" t="str">
        <f t="shared" ref="E115:E124" si="9">IF(F115&lt;0.01,"***",IF(F115&lt;0.05,"**", IF(F115&lt;0.1,"*","")))</f>
        <v>***</v>
      </c>
      <c r="F115" s="8">
        <f>[8]CCPI_Pre!E87</f>
        <v>0</v>
      </c>
      <c r="G115" s="8"/>
      <c r="H115" s="8"/>
      <c r="I115" s="8"/>
      <c r="J115" s="8" t="str">
        <f>[8]CCPI_Post!A87</f>
        <v>CCPI_4lag</v>
      </c>
      <c r="K115" s="8" t="str">
        <f>FIXED([8]CCPI_Post!B87,3)</f>
        <v>0.469</v>
      </c>
      <c r="L115" s="8" t="str">
        <f>FIXED([8]CCPI_Post!C87,3)</f>
        <v>0.047</v>
      </c>
      <c r="M115" s="8" t="str">
        <f t="shared" si="8"/>
        <v>***</v>
      </c>
      <c r="N115" s="8">
        <f>[8]CCPI_Post!E87</f>
        <v>0</v>
      </c>
      <c r="O115" s="8"/>
    </row>
    <row r="116" spans="2:15">
      <c r="B116" s="8" t="str">
        <f>[8]CCPI_Pre!A88</f>
        <v>slack_1</v>
      </c>
      <c r="C116" s="8" t="str">
        <f>FIXED([8]CCPI_Pre!B88,3)</f>
        <v>-0.176</v>
      </c>
      <c r="D116" s="8" t="str">
        <f>FIXED([8]CCPI_Pre!C88,3)</f>
        <v>0.040</v>
      </c>
      <c r="E116" s="8" t="str">
        <f t="shared" si="9"/>
        <v>***</v>
      </c>
      <c r="F116" s="8">
        <f>[8]CCPI_Pre!E88</f>
        <v>0</v>
      </c>
      <c r="G116" s="8"/>
      <c r="H116" s="8"/>
      <c r="I116" s="8"/>
      <c r="J116" s="8" t="str">
        <f>[8]CCPI_Post!A88</f>
        <v>slack_1</v>
      </c>
      <c r="K116" s="8" t="str">
        <f>FIXED([8]CCPI_Post!B88,3)</f>
        <v>-0.111</v>
      </c>
      <c r="L116" s="8" t="str">
        <f>FIXED([8]CCPI_Post!C88,3)</f>
        <v>0.031</v>
      </c>
      <c r="M116" s="8" t="str">
        <f t="shared" si="8"/>
        <v>***</v>
      </c>
      <c r="N116" s="8">
        <f>[8]CCPI_Post!E88</f>
        <v>1E-3</v>
      </c>
      <c r="O116" s="8"/>
    </row>
    <row r="117" spans="2:15">
      <c r="B117" s="8" t="str">
        <f>[8]CCPI_Pre!A89</f>
        <v>RER_qo8q</v>
      </c>
      <c r="C117" s="8" t="str">
        <f>FIXED([8]CCPI_Pre!B89,3)</f>
        <v>-0.027</v>
      </c>
      <c r="D117" s="8" t="str">
        <f>FIXED([8]CCPI_Pre!C89,3)</f>
        <v>0.006</v>
      </c>
      <c r="E117" s="8" t="str">
        <f t="shared" si="9"/>
        <v>***</v>
      </c>
      <c r="F117" s="8">
        <f>[8]CCPI_Pre!E89</f>
        <v>0</v>
      </c>
      <c r="G117" s="8"/>
      <c r="H117" s="8"/>
      <c r="I117" s="8"/>
      <c r="J117" s="8" t="str">
        <f>[8]CCPI_Post!A89</f>
        <v>RER_qo8q</v>
      </c>
      <c r="K117" s="8" t="str">
        <f>FIXED([8]CCPI_Post!B89,3)</f>
        <v>-0.013</v>
      </c>
      <c r="L117" s="8" t="str">
        <f>FIXED([8]CCPI_Post!C89,3)</f>
        <v>0.009</v>
      </c>
      <c r="M117" s="8" t="str">
        <f t="shared" si="8"/>
        <v/>
      </c>
      <c r="N117" s="8">
        <f>[8]CCPI_Post!E89</f>
        <v>0.13100000000000001</v>
      </c>
      <c r="O117" s="8"/>
    </row>
    <row r="118" spans="2:15">
      <c r="B118" s="8" t="str">
        <f>[8]CCPI_Pre!A90</f>
        <v>W_Slack_OECD</v>
      </c>
      <c r="C118" s="8" t="str">
        <f>FIXED([8]CCPI_Pre!B90,3)</f>
        <v>-0.062</v>
      </c>
      <c r="D118" s="8" t="str">
        <f>FIXED([8]CCPI_Pre!C90,3)</f>
        <v>0.044</v>
      </c>
      <c r="E118" s="8" t="str">
        <f t="shared" si="9"/>
        <v/>
      </c>
      <c r="F118" s="8">
        <f>[8]CCPI_Pre!E90</f>
        <v>0.16800000000000001</v>
      </c>
      <c r="G118" s="8"/>
      <c r="H118" s="8"/>
      <c r="I118" s="8"/>
      <c r="J118" s="8" t="str">
        <f>[8]CCPI_Post!A90</f>
        <v>W_Slack_OECD</v>
      </c>
      <c r="K118" s="8" t="str">
        <f>FIXED([8]CCPI_Post!B90,3)</f>
        <v>-0.028</v>
      </c>
      <c r="L118" s="8" t="str">
        <f>FIXED([8]CCPI_Post!C90,3)</f>
        <v>0.035</v>
      </c>
      <c r="M118" s="8" t="str">
        <f t="shared" si="8"/>
        <v/>
      </c>
      <c r="N118" s="8">
        <f>[8]CCPI_Post!E90</f>
        <v>0.43</v>
      </c>
      <c r="O118" s="8"/>
    </row>
    <row r="119" spans="2:15">
      <c r="B119" s="8" t="str">
        <f>[8]CCPI_Pre!A91</f>
        <v>WComm_relPCPI_lag</v>
      </c>
      <c r="C119" s="8" t="str">
        <f>FIXED([8]CCPI_Pre!B91,3)</f>
        <v>0.000</v>
      </c>
      <c r="D119" s="8" t="str">
        <f>FIXED([8]CCPI_Pre!C91,3)</f>
        <v>0.006</v>
      </c>
      <c r="E119" s="8" t="str">
        <f t="shared" si="9"/>
        <v/>
      </c>
      <c r="F119" s="8">
        <f>[8]CCPI_Pre!E91</f>
        <v>0.93300000000000005</v>
      </c>
      <c r="G119" s="8"/>
      <c r="H119" s="8"/>
      <c r="I119" s="8"/>
      <c r="J119" s="8" t="str">
        <f>[8]CCPI_Post!A91</f>
        <v>WComm_relPCPI_lag</v>
      </c>
      <c r="K119" s="8" t="str">
        <f>FIXED([8]CCPI_Post!B91,3)</f>
        <v>0.015</v>
      </c>
      <c r="L119" s="8" t="str">
        <f>FIXED([8]CCPI_Post!C91,3)</f>
        <v>0.003</v>
      </c>
      <c r="M119" s="8" t="str">
        <f t="shared" si="8"/>
        <v>***</v>
      </c>
      <c r="N119" s="8">
        <f>[8]CCPI_Post!E91</f>
        <v>0</v>
      </c>
      <c r="O119" s="8"/>
    </row>
    <row r="120" spans="2:15">
      <c r="B120" s="8" t="str">
        <f>[8]CCPI_Pre!A92</f>
        <v>GVC_PC_lag</v>
      </c>
      <c r="C120" s="8" t="str">
        <f>FIXED([8]CCPI_Pre!B92,3)</f>
        <v>-0.047</v>
      </c>
      <c r="D120" s="8" t="str">
        <f>FIXED([8]CCPI_Pre!C92,3)</f>
        <v>0.043</v>
      </c>
      <c r="E120" s="8" t="str">
        <f t="shared" si="9"/>
        <v/>
      </c>
      <c r="F120" s="8">
        <f>[8]CCPI_Pre!E92</f>
        <v>0.28199999999999997</v>
      </c>
      <c r="G120" s="8"/>
      <c r="H120" s="8"/>
      <c r="I120" s="8"/>
      <c r="J120" s="8" t="str">
        <f>[8]CCPI_Post!A92</f>
        <v>GVC_PC_lag</v>
      </c>
      <c r="K120" s="8" t="str">
        <f>FIXED([8]CCPI_Post!B92,3)</f>
        <v>0.074</v>
      </c>
      <c r="L120" s="8" t="str">
        <f>FIXED([8]CCPI_Post!C92,3)</f>
        <v>0.054</v>
      </c>
      <c r="M120" s="8" t="str">
        <f t="shared" si="8"/>
        <v/>
      </c>
      <c r="N120" s="8">
        <f>[8]CCPI_Post!E92</f>
        <v>0.18099999999999999</v>
      </c>
      <c r="O120" s="8"/>
    </row>
    <row r="121" spans="2:15">
      <c r="B121" s="8" t="str">
        <f>[8]CCPI_Pre!A93</f>
        <v>_cons</v>
      </c>
      <c r="C121" s="8" t="str">
        <f>FIXED([8]CCPI_Pre!B93,3)</f>
        <v>-0.315</v>
      </c>
      <c r="D121" s="8" t="str">
        <f>FIXED([8]CCPI_Pre!C93,3)</f>
        <v>0.120</v>
      </c>
      <c r="E121" s="8" t="str">
        <f t="shared" si="9"/>
        <v>**</v>
      </c>
      <c r="F121" s="8">
        <f>[8]CCPI_Pre!E93</f>
        <v>1.4E-2</v>
      </c>
      <c r="G121" s="8"/>
      <c r="H121" s="8"/>
      <c r="I121" s="8"/>
      <c r="J121" s="8" t="str">
        <f>[8]CCPI_Post!A93</f>
        <v>_cons</v>
      </c>
      <c r="K121" s="8" t="str">
        <f>FIXED([8]CCPI_Post!B93,3)</f>
        <v>-0.166</v>
      </c>
      <c r="L121" s="8" t="str">
        <f>FIXED([8]CCPI_Post!C93,3)</f>
        <v>0.315</v>
      </c>
      <c r="M121" s="8" t="str">
        <f t="shared" si="8"/>
        <v/>
      </c>
      <c r="N121" s="8">
        <f>[8]CCPI_Post!E93</f>
        <v>0.60299999999999998</v>
      </c>
      <c r="O121" s="8"/>
    </row>
    <row r="122" spans="2:15">
      <c r="B122" s="8">
        <f>[8]CCPI_Pre!A94</f>
        <v>0</v>
      </c>
      <c r="C122" s="8" t="str">
        <f>FIXED([8]CCPI_Pre!B94,3)</f>
        <v>0.000</v>
      </c>
      <c r="D122" s="8" t="str">
        <f>FIXED([8]CCPI_Pre!C94,3)</f>
        <v>0.000</v>
      </c>
      <c r="E122" s="8" t="str">
        <f t="shared" si="9"/>
        <v>***</v>
      </c>
      <c r="F122" s="8">
        <f>[8]CCPI_Pre!E94</f>
        <v>0</v>
      </c>
      <c r="G122" s="8"/>
      <c r="H122" s="8"/>
      <c r="I122" s="8"/>
      <c r="J122" s="8">
        <f>[8]CCPI_Post!A94</f>
        <v>0</v>
      </c>
      <c r="K122" s="8" t="str">
        <f>FIXED([8]CCPI_Post!B94,3)</f>
        <v>0.000</v>
      </c>
      <c r="L122" s="8" t="str">
        <f>FIXED([8]CCPI_Post!C94,3)</f>
        <v>0.000</v>
      </c>
      <c r="M122" s="8" t="str">
        <f t="shared" si="8"/>
        <v>***</v>
      </c>
      <c r="N122" s="8">
        <f>[8]CCPI_Post!E94</f>
        <v>0</v>
      </c>
      <c r="O122" s="8"/>
    </row>
    <row r="123" spans="2:15">
      <c r="B123" s="8">
        <f>[8]CCPI_Pre!A95</f>
        <v>0</v>
      </c>
      <c r="C123" s="8" t="str">
        <f>FIXED([8]CCPI_Pre!B95,3)</f>
        <v>0.000</v>
      </c>
      <c r="D123" s="8" t="str">
        <f>FIXED([8]CCPI_Pre!C95,3)</f>
        <v>0.000</v>
      </c>
      <c r="E123" s="8" t="str">
        <f t="shared" si="9"/>
        <v>***</v>
      </c>
      <c r="F123" s="8">
        <f>[8]CCPI_Pre!E95</f>
        <v>0</v>
      </c>
      <c r="G123" s="8"/>
      <c r="H123" s="8"/>
      <c r="I123" s="8"/>
      <c r="J123" s="8">
        <f>[8]CCPI_Post!A95</f>
        <v>0</v>
      </c>
      <c r="K123" s="8" t="str">
        <f>FIXED([8]CCPI_Post!B95,3)</f>
        <v>0.000</v>
      </c>
      <c r="L123" s="8" t="str">
        <f>FIXED([8]CCPI_Post!C95,3)</f>
        <v>0.000</v>
      </c>
      <c r="M123" s="8" t="str">
        <f t="shared" si="8"/>
        <v>***</v>
      </c>
      <c r="N123" s="8">
        <f>[8]CCPI_Post!E95</f>
        <v>0</v>
      </c>
      <c r="O123" s="8"/>
    </row>
    <row r="124" spans="2:15">
      <c r="B124" s="8">
        <f>[8]CCPI_Pre!A96</f>
        <v>0</v>
      </c>
      <c r="C124" s="8" t="str">
        <f>FIXED([8]CCPI_Pre!B96,3)</f>
        <v>0.000</v>
      </c>
      <c r="D124" s="8" t="str">
        <f>FIXED([8]CCPI_Pre!C96,3)</f>
        <v>0.000</v>
      </c>
      <c r="E124" s="8" t="str">
        <f t="shared" si="9"/>
        <v>***</v>
      </c>
      <c r="F124" s="8">
        <f>[8]CCPI_Pre!E96</f>
        <v>0</v>
      </c>
      <c r="G124" s="8"/>
      <c r="H124" s="8"/>
      <c r="I124" s="8"/>
      <c r="J124" s="8">
        <f>[8]CCPI_Post!A96</f>
        <v>0</v>
      </c>
      <c r="K124" s="8" t="str">
        <f>FIXED([8]CCPI_Post!B96,3)</f>
        <v>0.000</v>
      </c>
      <c r="L124" s="8" t="str">
        <f>FIXED([8]CCPI_Post!C96,3)</f>
        <v>0.000</v>
      </c>
      <c r="M124" s="8" t="str">
        <f t="shared" si="8"/>
        <v>***</v>
      </c>
      <c r="N124" s="8">
        <f>[8]CCPI_Post!E96</f>
        <v>0</v>
      </c>
      <c r="O124" s="8"/>
    </row>
    <row r="125" spans="2: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2: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2: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2: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2:15">
      <c r="B129" s="7" t="str">
        <f>[8]CCPI_Pre!A101</f>
        <v xml:space="preserve"> REPLACE GVC_1 WITH LN_GVC_INTERTR - CORE - PRE-CRISIS</v>
      </c>
      <c r="C129" s="8"/>
      <c r="D129" s="8"/>
      <c r="E129" s="8"/>
      <c r="F129" s="8"/>
      <c r="G129" s="8"/>
      <c r="H129" s="8"/>
      <c r="I129" s="8"/>
      <c r="J129" s="7" t="str">
        <f>[8]CCPI_Post!A101</f>
        <v xml:space="preserve"> REPLACE GVC_1 WITH LN_GVC_INTERTR - CORE - POST-CRISIS</v>
      </c>
      <c r="K129" s="8"/>
      <c r="L129" s="8"/>
      <c r="M129" s="8"/>
      <c r="N129" s="8"/>
      <c r="O129" s="8"/>
    </row>
    <row r="130" spans="2:15">
      <c r="B130" s="8" t="str">
        <f>[8]CCPI_Pre!A102</f>
        <v>R2_w</v>
      </c>
      <c r="C130" s="8">
        <f>[8]CCPI_Pre!B102</f>
        <v>0</v>
      </c>
      <c r="D130" s="8">
        <f>[8]CCPI_Pre!C102</f>
        <v>0</v>
      </c>
      <c r="E130" s="8">
        <f>[8]CCPI_Pre!D102</f>
        <v>0</v>
      </c>
      <c r="F130" s="8"/>
      <c r="G130" s="8"/>
      <c r="H130" s="8"/>
      <c r="I130" s="8"/>
      <c r="J130" s="8" t="str">
        <f>[8]CCPI_Post!A102</f>
        <v>R2_w</v>
      </c>
      <c r="K130" s="8">
        <f>[8]CCPI_Post!B102</f>
        <v>0</v>
      </c>
      <c r="L130" s="8">
        <f>[8]CCPI_Post!C102</f>
        <v>0</v>
      </c>
      <c r="M130" s="8">
        <f>[8]CCPI_Post!D102</f>
        <v>0</v>
      </c>
      <c r="N130" s="8"/>
      <c r="O130" s="8"/>
    </row>
    <row r="131" spans="2:15">
      <c r="B131" s="8" t="str">
        <f>FIXED([8]CCPI_Pre!A103,3)</f>
        <v>0.488</v>
      </c>
      <c r="C131" s="8">
        <f>[8]CCPI_Pre!B103</f>
        <v>1402</v>
      </c>
      <c r="D131" s="8" t="str">
        <f>FIXED([8]CCPI_Pre!C103,1)</f>
        <v>6.7</v>
      </c>
      <c r="E131" s="8">
        <f>([8]CCPI_Pre!D103)</f>
        <v>6.0077702147399504E-4</v>
      </c>
      <c r="F131" s="8" t="str">
        <f>IF(E131&lt;0.01,"***",IF(E131&lt;0.05,"**", IF(E131&lt;0.1,"*","")))</f>
        <v>***</v>
      </c>
      <c r="G131" s="8"/>
      <c r="H131" s="8"/>
      <c r="I131" s="8"/>
      <c r="J131" s="8" t="str">
        <f>FIXED([8]CCPI_Post!A103,3)</f>
        <v>0.249</v>
      </c>
      <c r="K131" s="8">
        <f>[8]CCPI_Post!B103</f>
        <v>1234</v>
      </c>
      <c r="L131" s="8" t="str">
        <f>FIXED([8]CCPI_Post!C103,1)</f>
        <v>6.0</v>
      </c>
      <c r="M131" s="8">
        <f>([8]CCPI_Post!D103)</f>
        <v>1.1753629258064763E-3</v>
      </c>
      <c r="N131" s="8" t="str">
        <f>IF(M131&lt;0.01,"***",IF(M131&lt;0.05,"**", IF(M131&lt;0.1,"*","")))</f>
        <v>***</v>
      </c>
      <c r="O131" s="8"/>
    </row>
    <row r="132" spans="2:15">
      <c r="B132" s="8"/>
      <c r="C132" s="8"/>
      <c r="D132" s="8" t="str">
        <f>[8]CCPI_Pre!C104</f>
        <v>Robust</v>
      </c>
      <c r="E132" s="8"/>
      <c r="F132" s="8"/>
      <c r="G132" s="8"/>
      <c r="H132" s="8"/>
      <c r="I132" s="8"/>
      <c r="J132" s="8"/>
      <c r="K132" s="8"/>
      <c r="L132" s="8" t="str">
        <f>[8]CCPI_Post!C104</f>
        <v>Robust</v>
      </c>
      <c r="M132" s="8"/>
      <c r="N132" s="8"/>
      <c r="O132" s="8"/>
    </row>
    <row r="133" spans="2:15">
      <c r="B133" s="8" t="str">
        <f>[8]CCPI_Pre!A105</f>
        <v>CCPI_qA</v>
      </c>
      <c r="C133" s="8" t="str">
        <f>[8]CCPI_Pre!B105</f>
        <v>Coef.</v>
      </c>
      <c r="D133" s="8" t="str">
        <f>[8]CCPI_Pre!C105</f>
        <v>Std. Err.</v>
      </c>
      <c r="E133" s="8" t="str">
        <f>[8]CCPI_Pre!D105</f>
        <v>t</v>
      </c>
      <c r="F133" s="8" t="str">
        <f>[8]CCPI_Pre!E105</f>
        <v>P&gt;|t|</v>
      </c>
      <c r="G133" s="8"/>
      <c r="H133" s="8"/>
      <c r="I133" s="8"/>
      <c r="J133" s="8" t="str">
        <f>[8]CCPI_Post!A105</f>
        <v>CCPI_qA</v>
      </c>
      <c r="K133" s="8" t="str">
        <f>[8]CCPI_Post!B105</f>
        <v>Coef.</v>
      </c>
      <c r="L133" s="8" t="str">
        <f>[8]CCPI_Post!C105</f>
        <v>Std. Err.</v>
      </c>
      <c r="M133" s="8" t="str">
        <f>[8]CCPI_Post!D105</f>
        <v>t</v>
      </c>
      <c r="N133" s="8" t="str">
        <f>[8]CCPI_Post!E105</f>
        <v>P&gt;|t|</v>
      </c>
      <c r="O133" s="8"/>
    </row>
    <row r="134" spans="2:15">
      <c r="B134" s="8" t="str">
        <f>[8]CCPI_Pre!A106</f>
        <v>InfExp</v>
      </c>
      <c r="C134" s="8" t="str">
        <f>FIXED([8]CCPI_Pre!B106,3)</f>
        <v>0.479</v>
      </c>
      <c r="D134" s="8" t="str">
        <f>FIXED([8]CCPI_Pre!C106,3)</f>
        <v>0.091</v>
      </c>
      <c r="E134" s="8" t="str">
        <f>IF(F134&lt;0.01,"***",IF(F134&lt;0.05,"**", IF(F134&lt;0.1,"*","")))</f>
        <v>***</v>
      </c>
      <c r="F134" s="8">
        <f>[8]CCPI_Pre!E106</f>
        <v>0</v>
      </c>
      <c r="G134" s="8"/>
      <c r="H134" s="8"/>
      <c r="I134" s="8"/>
      <c r="J134" s="8" t="str">
        <f>[8]CCPI_Post!A106</f>
        <v>InfExp</v>
      </c>
      <c r="K134" s="8" t="str">
        <f>FIXED([8]CCPI_Post!B106,3)</f>
        <v>0.548</v>
      </c>
      <c r="L134" s="8" t="str">
        <f>FIXED([8]CCPI_Post!C106,3)</f>
        <v>0.142</v>
      </c>
      <c r="M134" s="8" t="str">
        <f t="shared" ref="M134:M144" si="10">IF(N134&lt;0.01,"***",IF(N134&lt;0.05,"**", IF(N134&lt;0.1,"*","")))</f>
        <v>***</v>
      </c>
      <c r="N134" s="8">
        <f>[8]CCPI_Post!E106</f>
        <v>1E-3</v>
      </c>
      <c r="O134" s="8"/>
    </row>
    <row r="135" spans="2:15">
      <c r="B135" s="8" t="str">
        <f>[8]CCPI_Pre!A107</f>
        <v>CCPI_4lag</v>
      </c>
      <c r="C135" s="8" t="str">
        <f>FIXED([8]CCPI_Pre!B107,3)</f>
        <v>0.651</v>
      </c>
      <c r="D135" s="8" t="str">
        <f>FIXED([8]CCPI_Pre!C107,3)</f>
        <v>0.060</v>
      </c>
      <c r="E135" s="8" t="str">
        <f t="shared" ref="E135:E144" si="11">IF(F135&lt;0.01,"***",IF(F135&lt;0.05,"**", IF(F135&lt;0.1,"*","")))</f>
        <v>***</v>
      </c>
      <c r="F135" s="8">
        <f>[8]CCPI_Pre!E107</f>
        <v>0</v>
      </c>
      <c r="G135" s="8"/>
      <c r="H135" s="8"/>
      <c r="I135" s="8"/>
      <c r="J135" s="8" t="str">
        <f>[8]CCPI_Post!A107</f>
        <v>CCPI_4lag</v>
      </c>
      <c r="K135" s="8" t="str">
        <f>FIXED([8]CCPI_Post!B107,3)</f>
        <v>0.450</v>
      </c>
      <c r="L135" s="8" t="str">
        <f>FIXED([8]CCPI_Post!C107,3)</f>
        <v>0.049</v>
      </c>
      <c r="M135" s="8" t="str">
        <f t="shared" si="10"/>
        <v>***</v>
      </c>
      <c r="N135" s="8">
        <f>[8]CCPI_Post!E107</f>
        <v>0</v>
      </c>
      <c r="O135" s="8"/>
    </row>
    <row r="136" spans="2:15">
      <c r="B136" s="8" t="str">
        <f>[8]CCPI_Pre!A108</f>
        <v>slack_1</v>
      </c>
      <c r="C136" s="8" t="str">
        <f>FIXED([8]CCPI_Pre!B108,3)</f>
        <v>-0.169</v>
      </c>
      <c r="D136" s="8" t="str">
        <f>FIXED([8]CCPI_Pre!C108,3)</f>
        <v>0.042</v>
      </c>
      <c r="E136" s="8" t="str">
        <f t="shared" si="11"/>
        <v>***</v>
      </c>
      <c r="F136" s="8">
        <f>[8]CCPI_Pre!E108</f>
        <v>0</v>
      </c>
      <c r="G136" s="8"/>
      <c r="H136" s="8"/>
      <c r="I136" s="8"/>
      <c r="J136" s="8" t="str">
        <f>[8]CCPI_Post!A108</f>
        <v>slack_1</v>
      </c>
      <c r="K136" s="8" t="str">
        <f>FIXED([8]CCPI_Post!B108,3)</f>
        <v>-0.102</v>
      </c>
      <c r="L136" s="8" t="str">
        <f>FIXED([8]CCPI_Post!C108,3)</f>
        <v>0.029</v>
      </c>
      <c r="M136" s="8" t="str">
        <f t="shared" si="10"/>
        <v>***</v>
      </c>
      <c r="N136" s="8">
        <f>[8]CCPI_Post!E108</f>
        <v>1E-3</v>
      </c>
      <c r="O136" s="8"/>
    </row>
    <row r="137" spans="2:15">
      <c r="B137" s="8" t="str">
        <f>[8]CCPI_Pre!A109</f>
        <v>RER_qo8q</v>
      </c>
      <c r="C137" s="8" t="str">
        <f>FIXED([8]CCPI_Pre!B109,3)</f>
        <v>-0.025</v>
      </c>
      <c r="D137" s="8" t="str">
        <f>FIXED([8]CCPI_Pre!C109,3)</f>
        <v>0.006</v>
      </c>
      <c r="E137" s="8" t="str">
        <f t="shared" si="11"/>
        <v>***</v>
      </c>
      <c r="F137" s="8">
        <f>[8]CCPI_Pre!E109</f>
        <v>0</v>
      </c>
      <c r="G137" s="8"/>
      <c r="H137" s="8"/>
      <c r="I137" s="8"/>
      <c r="J137" s="8" t="str">
        <f>[8]CCPI_Post!A109</f>
        <v>RER_qo8q</v>
      </c>
      <c r="K137" s="8" t="str">
        <f>FIXED([8]CCPI_Post!B109,3)</f>
        <v>-0.014</v>
      </c>
      <c r="L137" s="8" t="str">
        <f>FIXED([8]CCPI_Post!C109,3)</f>
        <v>0.009</v>
      </c>
      <c r="M137" s="8" t="str">
        <f t="shared" si="10"/>
        <v/>
      </c>
      <c r="N137" s="8">
        <f>[8]CCPI_Post!E109</f>
        <v>0.115</v>
      </c>
      <c r="O137" s="8"/>
    </row>
    <row r="138" spans="2:15">
      <c r="B138" s="8" t="str">
        <f>[8]CCPI_Pre!A110</f>
        <v>W_Slack</v>
      </c>
      <c r="C138" s="8" t="str">
        <f>FIXED([8]CCPI_Pre!B110,3)</f>
        <v>-0.120</v>
      </c>
      <c r="D138" s="8" t="str">
        <f>FIXED([8]CCPI_Pre!C110,3)</f>
        <v>0.056</v>
      </c>
      <c r="E138" s="8" t="str">
        <f t="shared" si="11"/>
        <v>**</v>
      </c>
      <c r="F138" s="8">
        <f>[8]CCPI_Pre!E110</f>
        <v>4.2999999999999997E-2</v>
      </c>
      <c r="G138" s="8"/>
      <c r="H138" s="8"/>
      <c r="I138" s="8"/>
      <c r="J138" s="8" t="str">
        <f>[8]CCPI_Post!A110</f>
        <v>W_Slack</v>
      </c>
      <c r="K138" s="8" t="str">
        <f>FIXED([8]CCPI_Post!B110,3)</f>
        <v>-0.037</v>
      </c>
      <c r="L138" s="8" t="str">
        <f>FIXED([8]CCPI_Post!C110,3)</f>
        <v>0.052</v>
      </c>
      <c r="M138" s="8" t="str">
        <f t="shared" si="10"/>
        <v/>
      </c>
      <c r="N138" s="8">
        <f>[8]CCPI_Post!E110</f>
        <v>0.48499999999999999</v>
      </c>
      <c r="O138" s="8"/>
    </row>
    <row r="139" spans="2:15">
      <c r="B139" s="8" t="str">
        <f>[8]CCPI_Pre!A111</f>
        <v>WComm_relPCPI_lag</v>
      </c>
      <c r="C139" s="8" t="str">
        <f>FIXED([8]CCPI_Pre!B111,3)</f>
        <v>0.000</v>
      </c>
      <c r="D139" s="8" t="str">
        <f>FIXED([8]CCPI_Pre!C111,3)</f>
        <v>0.006</v>
      </c>
      <c r="E139" s="8" t="str">
        <f t="shared" si="11"/>
        <v/>
      </c>
      <c r="F139" s="8">
        <f>[8]CCPI_Pre!E111</f>
        <v>0.94</v>
      </c>
      <c r="G139" s="8"/>
      <c r="H139" s="8"/>
      <c r="I139" s="8"/>
      <c r="J139" s="8" t="str">
        <f>[8]CCPI_Post!A111</f>
        <v>WComm_relPCPI_lag</v>
      </c>
      <c r="K139" s="8" t="str">
        <f>FIXED([8]CCPI_Post!B111,3)</f>
        <v>0.014</v>
      </c>
      <c r="L139" s="8" t="str">
        <f>FIXED([8]CCPI_Post!C111,3)</f>
        <v>0.004</v>
      </c>
      <c r="M139" s="8" t="str">
        <f t="shared" si="10"/>
        <v>***</v>
      </c>
      <c r="N139" s="8">
        <f>[8]CCPI_Post!E111</f>
        <v>0</v>
      </c>
      <c r="O139" s="8"/>
    </row>
    <row r="140" spans="2:15">
      <c r="B140" s="8" t="str">
        <f>[8]CCPI_Pre!A112</f>
        <v>GVC_InterTr_lag</v>
      </c>
      <c r="C140" s="8" t="str">
        <f>FIXED([8]CCPI_Pre!B112,3)</f>
        <v>-0.856</v>
      </c>
      <c r="D140" s="8" t="str">
        <f>FIXED([8]CCPI_Pre!C112,3)</f>
        <v>0.581</v>
      </c>
      <c r="E140" s="8" t="str">
        <f t="shared" si="11"/>
        <v/>
      </c>
      <c r="F140" s="8">
        <f>[8]CCPI_Pre!E112</f>
        <v>0.151</v>
      </c>
      <c r="G140" s="8"/>
      <c r="H140" s="8"/>
      <c r="I140" s="8"/>
      <c r="J140" s="8" t="str">
        <f>[8]CCPI_Post!A112</f>
        <v>GVC_InterTr_lag</v>
      </c>
      <c r="K140" s="8" t="str">
        <f>FIXED([8]CCPI_Post!B112,3)</f>
        <v>3.874</v>
      </c>
      <c r="L140" s="8" t="str">
        <f>FIXED([8]CCPI_Post!C112,3)</f>
        <v>1.828</v>
      </c>
      <c r="M140" s="8" t="str">
        <f t="shared" si="10"/>
        <v>**</v>
      </c>
      <c r="N140" s="8">
        <f>[8]CCPI_Post!E112</f>
        <v>4.2000000000000003E-2</v>
      </c>
      <c r="O140" s="8"/>
    </row>
    <row r="141" spans="2:15">
      <c r="B141" s="8" t="str">
        <f>[8]CCPI_Pre!A113</f>
        <v>_cons</v>
      </c>
      <c r="C141" s="8" t="str">
        <f>FIXED([8]CCPI_Pre!B113,3)</f>
        <v>1.324</v>
      </c>
      <c r="D141" s="8" t="str">
        <f>FIXED([8]CCPI_Pre!C113,3)</f>
        <v>1.112</v>
      </c>
      <c r="E141" s="8" t="str">
        <f t="shared" si="11"/>
        <v/>
      </c>
      <c r="F141" s="8">
        <f>[8]CCPI_Pre!E113</f>
        <v>0.24399999999999999</v>
      </c>
      <c r="G141" s="8"/>
      <c r="H141" s="8"/>
      <c r="I141" s="8"/>
      <c r="J141" s="8" t="str">
        <f>[8]CCPI_Post!A113</f>
        <v>_cons</v>
      </c>
      <c r="K141" s="8" t="str">
        <f>FIXED([8]CCPI_Post!B113,3)</f>
        <v>-7.810</v>
      </c>
      <c r="L141" s="8" t="str">
        <f>FIXED([8]CCPI_Post!C113,3)</f>
        <v>3.648</v>
      </c>
      <c r="M141" s="8" t="str">
        <f t="shared" si="10"/>
        <v>**</v>
      </c>
      <c r="N141" s="8">
        <f>[8]CCPI_Post!E113</f>
        <v>4.1000000000000002E-2</v>
      </c>
      <c r="O141" s="8"/>
    </row>
    <row r="142" spans="2:15">
      <c r="B142" s="8">
        <f>[8]CCPI_Pre!A114</f>
        <v>0</v>
      </c>
      <c r="C142" s="8" t="str">
        <f>FIXED([8]CCPI_Pre!B114,3)</f>
        <v>0.000</v>
      </c>
      <c r="D142" s="8" t="str">
        <f>FIXED([8]CCPI_Pre!C114,3)</f>
        <v>0.000</v>
      </c>
      <c r="E142" s="8" t="str">
        <f t="shared" si="11"/>
        <v>***</v>
      </c>
      <c r="F142" s="8">
        <f>[8]CCPI_Pre!E114</f>
        <v>0</v>
      </c>
      <c r="G142" s="8"/>
      <c r="H142" s="8"/>
      <c r="I142" s="8"/>
      <c r="J142" s="8">
        <f>[8]CCPI_Post!A114</f>
        <v>0</v>
      </c>
      <c r="K142" s="8" t="str">
        <f>FIXED([8]CCPI_Post!B114,3)</f>
        <v>0.000</v>
      </c>
      <c r="L142" s="8" t="str">
        <f>FIXED([8]CCPI_Post!C114,3)</f>
        <v>0.000</v>
      </c>
      <c r="M142" s="8" t="str">
        <f t="shared" si="10"/>
        <v>***</v>
      </c>
      <c r="N142" s="8">
        <f>[8]CCPI_Post!E114</f>
        <v>0</v>
      </c>
      <c r="O142" s="8"/>
    </row>
    <row r="143" spans="2:15">
      <c r="B143" s="8">
        <f>[8]CCPI_Pre!A115</f>
        <v>0</v>
      </c>
      <c r="C143" s="8" t="str">
        <f>FIXED([8]CCPI_Pre!B115,3)</f>
        <v>0.000</v>
      </c>
      <c r="D143" s="8" t="str">
        <f>FIXED([8]CCPI_Pre!C115,3)</f>
        <v>0.000</v>
      </c>
      <c r="E143" s="8" t="str">
        <f t="shared" si="11"/>
        <v>***</v>
      </c>
      <c r="F143" s="8">
        <f>[8]CCPI_Pre!E115</f>
        <v>0</v>
      </c>
      <c r="G143" s="8"/>
      <c r="H143" s="8"/>
      <c r="I143" s="8"/>
      <c r="J143" s="8">
        <f>[8]CCPI_Post!A115</f>
        <v>0</v>
      </c>
      <c r="K143" s="8" t="str">
        <f>FIXED([8]CCPI_Post!B115,3)</f>
        <v>0.000</v>
      </c>
      <c r="L143" s="8" t="str">
        <f>FIXED([8]CCPI_Post!C115,3)</f>
        <v>0.000</v>
      </c>
      <c r="M143" s="8" t="str">
        <f t="shared" si="10"/>
        <v>***</v>
      </c>
      <c r="N143" s="8">
        <f>[8]CCPI_Post!E115</f>
        <v>0</v>
      </c>
      <c r="O143" s="8"/>
    </row>
    <row r="144" spans="2:15">
      <c r="B144" s="8">
        <f>[8]CCPI_Pre!A116</f>
        <v>0</v>
      </c>
      <c r="C144" s="8" t="str">
        <f>FIXED([8]CCPI_Pre!B116,3)</f>
        <v>0.000</v>
      </c>
      <c r="D144" s="8" t="str">
        <f>FIXED([8]CCPI_Pre!C116,3)</f>
        <v>0.000</v>
      </c>
      <c r="E144" s="8" t="str">
        <f t="shared" si="11"/>
        <v>***</v>
      </c>
      <c r="F144" s="8">
        <f>[8]CCPI_Pre!E116</f>
        <v>0</v>
      </c>
      <c r="G144" s="8"/>
      <c r="H144" s="8"/>
      <c r="I144" s="8"/>
      <c r="J144" s="8">
        <f>[8]CCPI_Post!A116</f>
        <v>0</v>
      </c>
      <c r="K144" s="8" t="str">
        <f>FIXED([8]CCPI_Post!B116,3)</f>
        <v>0.000</v>
      </c>
      <c r="L144" s="8" t="str">
        <f>FIXED([8]CCPI_Post!C116,3)</f>
        <v>0.000</v>
      </c>
      <c r="M144" s="8" t="str">
        <f t="shared" si="10"/>
        <v>***</v>
      </c>
      <c r="N144" s="8">
        <f>[8]CCPI_Post!E116</f>
        <v>0</v>
      </c>
      <c r="O144" s="8"/>
    </row>
    <row r="145" spans="2:1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2:1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2:1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2:1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2:15">
      <c r="B149" s="7" t="str">
        <f>[8]CCPI_Pre!A121</f>
        <v>REPLACE GVC_1 WITH GR IN CHINA EXPORTS - CORE - PRE-CRISIS</v>
      </c>
      <c r="C149" s="8"/>
      <c r="D149" s="8"/>
      <c r="E149" s="8"/>
      <c r="F149" s="8"/>
      <c r="G149" s="8"/>
      <c r="H149" s="8"/>
      <c r="I149" s="8"/>
      <c r="J149" s="7" t="str">
        <f>[8]CCPI_Post!A121</f>
        <v>REPLACE GVC_1 WITH GR IN CHINA EXPORTS - CORE - POST-CRISIS</v>
      </c>
      <c r="K149" s="8"/>
      <c r="L149" s="8"/>
      <c r="M149" s="8"/>
      <c r="N149" s="8"/>
      <c r="O149" s="8"/>
    </row>
    <row r="150" spans="2:15">
      <c r="B150" s="8" t="str">
        <f>[8]CCPI_Pre!A122</f>
        <v>R2_w</v>
      </c>
      <c r="C150" s="8">
        <f>[8]CCPI_Pre!B122</f>
        <v>0</v>
      </c>
      <c r="D150" s="8">
        <f>[8]CCPI_Pre!C122</f>
        <v>0</v>
      </c>
      <c r="E150" s="8">
        <f>[8]CCPI_Pre!D122</f>
        <v>0</v>
      </c>
      <c r="F150" s="8"/>
      <c r="G150" s="8"/>
      <c r="H150" s="8"/>
      <c r="I150" s="8"/>
      <c r="J150" s="8" t="str">
        <f>[8]CCPI_Post!A122</f>
        <v>R2_w</v>
      </c>
      <c r="K150" s="8">
        <f>[8]CCPI_Post!B122</f>
        <v>0</v>
      </c>
      <c r="L150" s="8">
        <f>[8]CCPI_Post!C122</f>
        <v>0</v>
      </c>
      <c r="M150" s="8">
        <f>[8]CCPI_Post!D122</f>
        <v>0</v>
      </c>
      <c r="N150" s="8"/>
      <c r="O150" s="8"/>
    </row>
    <row r="151" spans="2:15">
      <c r="B151" s="8" t="str">
        <f>FIXED([8]CCPI_Pre!A123,3)</f>
        <v>0.490</v>
      </c>
      <c r="C151" s="8">
        <f>[8]CCPI_Pre!B123</f>
        <v>1402</v>
      </c>
      <c r="D151" s="8" t="str">
        <f>FIXED([8]CCPI_Pre!C123,1)</f>
        <v>10.6</v>
      </c>
      <c r="E151" s="8">
        <f>([8]CCPI_Pre!D123)</f>
        <v>7.1610537361730065E-5</v>
      </c>
      <c r="F151" s="8" t="str">
        <f>IF(E151&lt;0.01,"***",IF(E151&lt;0.05,"**", IF(E151&lt;0.1,"*","")))</f>
        <v>***</v>
      </c>
      <c r="G151" s="8"/>
      <c r="H151" s="8"/>
      <c r="I151" s="8"/>
      <c r="J151" s="8" t="str">
        <f>FIXED([8]CCPI_Post!A123,3)</f>
        <v>0.253</v>
      </c>
      <c r="K151" s="8">
        <f>[8]CCPI_Post!B123</f>
        <v>1110</v>
      </c>
      <c r="L151" s="8" t="str">
        <f>FIXED([8]CCPI_Post!C123,1)</f>
        <v>6.6</v>
      </c>
      <c r="M151" s="8">
        <f>([8]CCPI_Post!D123)</f>
        <v>1.4287008325608644E-3</v>
      </c>
      <c r="N151" s="8" t="str">
        <f>IF(M151&lt;0.01,"***",IF(M151&lt;0.05,"**", IF(M151&lt;0.1,"*","")))</f>
        <v>***</v>
      </c>
      <c r="O151" s="8"/>
    </row>
    <row r="152" spans="2:15">
      <c r="B152" s="8"/>
      <c r="C152" s="8"/>
      <c r="D152" s="8" t="str">
        <f>[8]CCPI_Pre!C124</f>
        <v>Robust</v>
      </c>
      <c r="E152" s="8"/>
      <c r="F152" s="8"/>
      <c r="G152" s="8"/>
      <c r="H152" s="8"/>
      <c r="I152" s="8"/>
      <c r="J152" s="8"/>
      <c r="K152" s="8"/>
      <c r="L152" s="8" t="str">
        <f>[8]CCPI_Post!C124</f>
        <v>Robust</v>
      </c>
      <c r="M152" s="8"/>
      <c r="N152" s="8"/>
      <c r="O152" s="8"/>
    </row>
    <row r="153" spans="2:15">
      <c r="B153" s="8" t="str">
        <f>[8]CCPI_Pre!A125</f>
        <v>CCPI_qA</v>
      </c>
      <c r="C153" s="8" t="str">
        <f>[8]CCPI_Pre!B125</f>
        <v>Coef.</v>
      </c>
      <c r="D153" s="8" t="str">
        <f>[8]CCPI_Pre!C125</f>
        <v>Std. Err.</v>
      </c>
      <c r="E153" s="8" t="str">
        <f>[8]CCPI_Pre!D125</f>
        <v>t</v>
      </c>
      <c r="F153" s="8" t="str">
        <f>[8]CCPI_Pre!E125</f>
        <v>P&gt;|t|</v>
      </c>
      <c r="G153" s="8"/>
      <c r="H153" s="8"/>
      <c r="I153" s="8"/>
      <c r="J153" s="8" t="str">
        <f>[8]CCPI_Post!A125</f>
        <v>CCPI_qA</v>
      </c>
      <c r="K153" s="8" t="str">
        <f>[8]CCPI_Post!B125</f>
        <v>Coef.</v>
      </c>
      <c r="L153" s="8" t="str">
        <f>[8]CCPI_Post!C125</f>
        <v>Std. Err.</v>
      </c>
      <c r="M153" s="8" t="str">
        <f>[8]CCPI_Post!D125</f>
        <v>t</v>
      </c>
      <c r="N153" s="8" t="str">
        <f>[8]CCPI_Post!E125</f>
        <v>P&gt;|t|</v>
      </c>
      <c r="O153" s="8"/>
    </row>
    <row r="154" spans="2:15">
      <c r="B154" s="8" t="str">
        <f>[8]CCPI_Pre!A126</f>
        <v>InfExp</v>
      </c>
      <c r="C154" s="8" t="str">
        <f>FIXED([8]CCPI_Pre!B126,3)</f>
        <v>0.512</v>
      </c>
      <c r="D154" s="8" t="str">
        <f>FIXED([8]CCPI_Pre!C126,3)</f>
        <v>0.087</v>
      </c>
      <c r="E154" s="8" t="str">
        <f>IF(F154&lt;0.01,"***",IF(F154&lt;0.05,"**", IF(F154&lt;0.1,"*","")))</f>
        <v>***</v>
      </c>
      <c r="F154" s="8">
        <f>[8]CCPI_Pre!E126</f>
        <v>0</v>
      </c>
      <c r="G154" s="8"/>
      <c r="H154" s="8"/>
      <c r="I154" s="8"/>
      <c r="J154" s="8" t="str">
        <f>[8]CCPI_Post!A126</f>
        <v>InfExp</v>
      </c>
      <c r="K154" s="8" t="str">
        <f>FIXED([8]CCPI_Post!B126,3)</f>
        <v>0.582</v>
      </c>
      <c r="L154" s="8" t="str">
        <f>FIXED([8]CCPI_Post!C126,3)</f>
        <v>0.188</v>
      </c>
      <c r="M154" s="8" t="str">
        <f t="shared" ref="M154:M164" si="12">IF(N154&lt;0.01,"***",IF(N154&lt;0.05,"**", IF(N154&lt;0.1,"*","")))</f>
        <v>***</v>
      </c>
      <c r="N154" s="8">
        <f>[8]CCPI_Post!E126</f>
        <v>4.0000000000000001E-3</v>
      </c>
      <c r="O154" s="8"/>
    </row>
    <row r="155" spans="2:15">
      <c r="B155" s="8" t="str">
        <f>[8]CCPI_Pre!A127</f>
        <v>CCPI_4lag</v>
      </c>
      <c r="C155" s="8" t="str">
        <f>FIXED([8]CCPI_Pre!B127,3)</f>
        <v>0.643</v>
      </c>
      <c r="D155" s="8" t="str">
        <f>FIXED([8]CCPI_Pre!C127,3)</f>
        <v>0.059</v>
      </c>
      <c r="E155" s="8" t="str">
        <f t="shared" ref="E155:E164" si="13">IF(F155&lt;0.01,"***",IF(F155&lt;0.05,"**", IF(F155&lt;0.1,"*","")))</f>
        <v>***</v>
      </c>
      <c r="F155" s="8">
        <f>[8]CCPI_Pre!E127</f>
        <v>0</v>
      </c>
      <c r="G155" s="8"/>
      <c r="H155" s="8"/>
      <c r="I155" s="8"/>
      <c r="J155" s="8" t="str">
        <f>[8]CCPI_Post!A127</f>
        <v>CCPI_4lag</v>
      </c>
      <c r="K155" s="8" t="str">
        <f>FIXED([8]CCPI_Post!B127,3)</f>
        <v>0.442</v>
      </c>
      <c r="L155" s="8" t="str">
        <f>FIXED([8]CCPI_Post!C127,3)</f>
        <v>0.047</v>
      </c>
      <c r="M155" s="8" t="str">
        <f t="shared" si="12"/>
        <v>***</v>
      </c>
      <c r="N155" s="8">
        <f>[8]CCPI_Post!E127</f>
        <v>0</v>
      </c>
      <c r="O155" s="8"/>
    </row>
    <row r="156" spans="2:15">
      <c r="B156" s="8" t="str">
        <f>[8]CCPI_Pre!A128</f>
        <v>slack_1</v>
      </c>
      <c r="C156" s="8" t="str">
        <f>FIXED([8]CCPI_Pre!B128,3)</f>
        <v>-0.167</v>
      </c>
      <c r="D156" s="8" t="str">
        <f>FIXED([8]CCPI_Pre!C128,3)</f>
        <v>0.043</v>
      </c>
      <c r="E156" s="8" t="str">
        <f t="shared" si="13"/>
        <v>***</v>
      </c>
      <c r="F156" s="8">
        <f>[8]CCPI_Pre!E128</f>
        <v>1E-3</v>
      </c>
      <c r="G156" s="8"/>
      <c r="H156" s="8"/>
      <c r="I156" s="8"/>
      <c r="J156" s="8" t="str">
        <f>[8]CCPI_Post!A128</f>
        <v>slack_1</v>
      </c>
      <c r="K156" s="8" t="str">
        <f>FIXED([8]CCPI_Post!B128,3)</f>
        <v>-0.102</v>
      </c>
      <c r="L156" s="8" t="str">
        <f>FIXED([8]CCPI_Post!C128,3)</f>
        <v>0.038</v>
      </c>
      <c r="M156" s="8" t="str">
        <f t="shared" si="12"/>
        <v>**</v>
      </c>
      <c r="N156" s="8">
        <f>[8]CCPI_Post!E128</f>
        <v>1.0999999999999999E-2</v>
      </c>
      <c r="O156" s="8"/>
    </row>
    <row r="157" spans="2:15">
      <c r="B157" s="8" t="str">
        <f>[8]CCPI_Pre!A129</f>
        <v>RER_qo8q</v>
      </c>
      <c r="C157" s="8" t="str">
        <f>FIXED([8]CCPI_Pre!B129,3)</f>
        <v>-0.024</v>
      </c>
      <c r="D157" s="8" t="str">
        <f>FIXED([8]CCPI_Pre!C129,3)</f>
        <v>0.007</v>
      </c>
      <c r="E157" s="8" t="str">
        <f t="shared" si="13"/>
        <v>***</v>
      </c>
      <c r="F157" s="8">
        <f>[8]CCPI_Pre!E129</f>
        <v>1E-3</v>
      </c>
      <c r="G157" s="8"/>
      <c r="H157" s="8"/>
      <c r="I157" s="8"/>
      <c r="J157" s="8" t="str">
        <f>[8]CCPI_Post!A129</f>
        <v>RER_qo8q</v>
      </c>
      <c r="K157" s="8" t="str">
        <f>FIXED([8]CCPI_Post!B129,3)</f>
        <v>-0.011</v>
      </c>
      <c r="L157" s="8" t="str">
        <f>FIXED([8]CCPI_Post!C129,3)</f>
        <v>0.008</v>
      </c>
      <c r="M157" s="8" t="str">
        <f t="shared" si="12"/>
        <v/>
      </c>
      <c r="N157" s="8">
        <f>[8]CCPI_Post!E129</f>
        <v>0.19600000000000001</v>
      </c>
      <c r="O157" s="8"/>
    </row>
    <row r="158" spans="2:15">
      <c r="B158" s="8" t="str">
        <f>[8]CCPI_Pre!A130</f>
        <v>W_Slack</v>
      </c>
      <c r="C158" s="8" t="str">
        <f>FIXED([8]CCPI_Pre!B130,3)</f>
        <v>-0.167</v>
      </c>
      <c r="D158" s="8" t="str">
        <f>FIXED([8]CCPI_Pre!C130,3)</f>
        <v>0.076</v>
      </c>
      <c r="E158" s="8" t="str">
        <f t="shared" si="13"/>
        <v>**</v>
      </c>
      <c r="F158" s="8">
        <f>[8]CCPI_Pre!E130</f>
        <v>3.5999999999999997E-2</v>
      </c>
      <c r="G158" s="8"/>
      <c r="H158" s="8"/>
      <c r="I158" s="8"/>
      <c r="J158" s="8" t="str">
        <f>[8]CCPI_Post!A130</f>
        <v>W_Slack</v>
      </c>
      <c r="K158" s="8" t="str">
        <f>FIXED([8]CCPI_Post!B130,3)</f>
        <v>-0.119</v>
      </c>
      <c r="L158" s="8" t="str">
        <f>FIXED([8]CCPI_Post!C130,3)</f>
        <v>0.055</v>
      </c>
      <c r="M158" s="8" t="str">
        <f t="shared" si="12"/>
        <v>**</v>
      </c>
      <c r="N158" s="8">
        <f>[8]CCPI_Post!E130</f>
        <v>3.9E-2</v>
      </c>
      <c r="O158" s="8"/>
    </row>
    <row r="159" spans="2:15">
      <c r="B159" s="8" t="str">
        <f>[8]CCPI_Pre!A131</f>
        <v>WComm_relPCPI_lag</v>
      </c>
      <c r="C159" s="8" t="str">
        <f>FIXED([8]CCPI_Pre!B131,3)</f>
        <v>-0.001</v>
      </c>
      <c r="D159" s="8" t="str">
        <f>FIXED([8]CCPI_Pre!C131,3)</f>
        <v>0.006</v>
      </c>
      <c r="E159" s="8" t="str">
        <f t="shared" si="13"/>
        <v/>
      </c>
      <c r="F159" s="8">
        <f>[8]CCPI_Pre!E131</f>
        <v>0.91600000000000004</v>
      </c>
      <c r="G159" s="8"/>
      <c r="H159" s="8"/>
      <c r="I159" s="8"/>
      <c r="J159" s="8" t="str">
        <f>[8]CCPI_Post!A131</f>
        <v>WComm_relPCPI_lag</v>
      </c>
      <c r="K159" s="8" t="str">
        <f>FIXED([8]CCPI_Post!B131,3)</f>
        <v>0.010</v>
      </c>
      <c r="L159" s="8" t="str">
        <f>FIXED([8]CCPI_Post!C131,3)</f>
        <v>0.003</v>
      </c>
      <c r="M159" s="8" t="str">
        <f t="shared" si="12"/>
        <v>***</v>
      </c>
      <c r="N159" s="8">
        <f>[8]CCPI_Post!E131</f>
        <v>3.0000000000000001E-3</v>
      </c>
      <c r="O159" s="8"/>
    </row>
    <row r="160" spans="2:15">
      <c r="B160" s="8" t="str">
        <f>[8]CCPI_Pre!A132</f>
        <v>ExpChina4Q</v>
      </c>
      <c r="C160" s="8" t="str">
        <f>FIXED([8]CCPI_Pre!B132,3)</f>
        <v>0.000</v>
      </c>
      <c r="D160" s="8" t="str">
        <f>FIXED([8]CCPI_Pre!C132,3)</f>
        <v>0.000</v>
      </c>
      <c r="E160" s="8" t="str">
        <f t="shared" si="13"/>
        <v>*</v>
      </c>
      <c r="F160" s="8">
        <f>[8]CCPI_Pre!E132</f>
        <v>5.6000000000000001E-2</v>
      </c>
      <c r="G160" s="8"/>
      <c r="H160" s="8"/>
      <c r="I160" s="8"/>
      <c r="J160" s="8" t="str">
        <f>[8]CCPI_Post!A132</f>
        <v>ExpChina4Q</v>
      </c>
      <c r="K160" s="8" t="str">
        <f>FIXED([8]CCPI_Post!B132,3)</f>
        <v>0.000</v>
      </c>
      <c r="L160" s="8" t="str">
        <f>FIXED([8]CCPI_Post!C132,3)</f>
        <v>0.000</v>
      </c>
      <c r="M160" s="8" t="str">
        <f t="shared" si="12"/>
        <v>*</v>
      </c>
      <c r="N160" s="8">
        <f>[8]CCPI_Post!E132</f>
        <v>8.8999999999999996E-2</v>
      </c>
      <c r="O160" s="8"/>
    </row>
    <row r="161" spans="2:15">
      <c r="B161" s="8" t="str">
        <f>[8]CCPI_Pre!A133</f>
        <v>_cons</v>
      </c>
      <c r="C161" s="8" t="str">
        <f>FIXED([8]CCPI_Pre!B133,3)</f>
        <v>-0.157</v>
      </c>
      <c r="D161" s="8" t="str">
        <f>FIXED([8]CCPI_Pre!C133,3)</f>
        <v>0.149</v>
      </c>
      <c r="E161" s="8" t="str">
        <f t="shared" si="13"/>
        <v/>
      </c>
      <c r="F161" s="8">
        <f>[8]CCPI_Pre!E133</f>
        <v>0.29899999999999999</v>
      </c>
      <c r="G161" s="8"/>
      <c r="H161" s="8"/>
      <c r="I161" s="8"/>
      <c r="J161" s="8" t="str">
        <f>[8]CCPI_Post!A133</f>
        <v>_cons</v>
      </c>
      <c r="K161" s="8" t="str">
        <f>FIXED([8]CCPI_Post!B133,3)</f>
        <v>0.337</v>
      </c>
      <c r="L161" s="8" t="str">
        <f>FIXED([8]CCPI_Post!C133,3)</f>
        <v>0.490</v>
      </c>
      <c r="M161" s="8" t="str">
        <f t="shared" si="12"/>
        <v/>
      </c>
      <c r="N161" s="8">
        <f>[8]CCPI_Post!E133</f>
        <v>0.497</v>
      </c>
      <c r="O161" s="8"/>
    </row>
    <row r="162" spans="2:15">
      <c r="B162" s="8">
        <f>[8]CCPI_Pre!A134</f>
        <v>0</v>
      </c>
      <c r="C162" s="8" t="str">
        <f>FIXED([8]CCPI_Pre!B134,3)</f>
        <v>0.000</v>
      </c>
      <c r="D162" s="8" t="str">
        <f>FIXED([8]CCPI_Pre!C134,3)</f>
        <v>0.000</v>
      </c>
      <c r="E162" s="8" t="str">
        <f t="shared" si="13"/>
        <v>***</v>
      </c>
      <c r="F162" s="8">
        <f>[8]CCPI_Pre!E134</f>
        <v>0</v>
      </c>
      <c r="G162" s="8"/>
      <c r="H162" s="8"/>
      <c r="I162" s="8"/>
      <c r="J162" s="8">
        <f>[8]CCPI_Post!A134</f>
        <v>0</v>
      </c>
      <c r="K162" s="8" t="str">
        <f>FIXED([8]CCPI_Post!B134,3)</f>
        <v>0.000</v>
      </c>
      <c r="L162" s="8" t="str">
        <f>FIXED([8]CCPI_Post!C134,3)</f>
        <v>0.000</v>
      </c>
      <c r="M162" s="8" t="str">
        <f t="shared" si="12"/>
        <v>***</v>
      </c>
      <c r="N162" s="8">
        <f>[8]CCPI_Post!E134</f>
        <v>0</v>
      </c>
      <c r="O162" s="8"/>
    </row>
    <row r="163" spans="2:15">
      <c r="B163" s="8">
        <f>[8]CCPI_Pre!A135</f>
        <v>0</v>
      </c>
      <c r="C163" s="8" t="str">
        <f>FIXED([8]CCPI_Pre!B135,3)</f>
        <v>0.000</v>
      </c>
      <c r="D163" s="8" t="str">
        <f>FIXED([8]CCPI_Pre!C135,3)</f>
        <v>0.000</v>
      </c>
      <c r="E163" s="8" t="str">
        <f t="shared" si="13"/>
        <v>***</v>
      </c>
      <c r="F163" s="8">
        <f>[8]CCPI_Pre!E135</f>
        <v>0</v>
      </c>
      <c r="G163" s="8"/>
      <c r="H163" s="8"/>
      <c r="I163" s="8"/>
      <c r="J163" s="8">
        <f>[8]CCPI_Post!A135</f>
        <v>0</v>
      </c>
      <c r="K163" s="8" t="str">
        <f>FIXED([8]CCPI_Post!B135,3)</f>
        <v>0.000</v>
      </c>
      <c r="L163" s="8" t="str">
        <f>FIXED([8]CCPI_Post!C135,3)</f>
        <v>0.000</v>
      </c>
      <c r="M163" s="8" t="str">
        <f t="shared" si="12"/>
        <v>***</v>
      </c>
      <c r="N163" s="8">
        <f>[8]CCPI_Post!E135</f>
        <v>0</v>
      </c>
      <c r="O163" s="8"/>
    </row>
    <row r="164" spans="2:15">
      <c r="B164" s="8">
        <f>[8]CCPI_Pre!A136</f>
        <v>0</v>
      </c>
      <c r="C164" s="8" t="str">
        <f>FIXED([8]CCPI_Pre!B136,3)</f>
        <v>0.000</v>
      </c>
      <c r="D164" s="8" t="str">
        <f>FIXED([8]CCPI_Pre!C136,3)</f>
        <v>0.000</v>
      </c>
      <c r="E164" s="8" t="str">
        <f t="shared" si="13"/>
        <v>***</v>
      </c>
      <c r="F164" s="8">
        <f>[8]CCPI_Pre!E136</f>
        <v>0</v>
      </c>
      <c r="G164" s="8"/>
      <c r="H164" s="8"/>
      <c r="I164" s="8"/>
      <c r="J164" s="8">
        <f>[8]CCPI_Post!A136</f>
        <v>0</v>
      </c>
      <c r="K164" s="8" t="str">
        <f>FIXED([8]CCPI_Post!B136,3)</f>
        <v>0.000</v>
      </c>
      <c r="L164" s="8" t="str">
        <f>FIXED([8]CCPI_Post!C136,3)</f>
        <v>0.000</v>
      </c>
      <c r="M164" s="8" t="str">
        <f t="shared" si="12"/>
        <v>***</v>
      </c>
      <c r="N164" s="8">
        <f>[8]CCPI_Post!E136</f>
        <v>0</v>
      </c>
      <c r="O164" s="8"/>
    </row>
    <row r="165" spans="2: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2: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2: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2: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2:15">
      <c r="B169" s="7" t="str">
        <f>[8]CCPI_Pre!A141</f>
        <v>INTERACT DOMESTIC SLACK WITH TRADE OPENNESS - CORE - PRE-CRISIS</v>
      </c>
      <c r="C169" s="8"/>
      <c r="D169" s="8"/>
      <c r="E169" s="8"/>
      <c r="F169" s="8"/>
      <c r="G169" s="8"/>
      <c r="H169" s="8"/>
      <c r="I169" s="8"/>
      <c r="J169" s="7" t="str">
        <f>[8]CCPI_Post!A141</f>
        <v>INTERACT DOMESTIC SLACK WITH TRADE OPENNESS - CORE - POST-CRISIS</v>
      </c>
      <c r="K169" s="8"/>
      <c r="L169" s="8"/>
      <c r="M169" s="8"/>
      <c r="N169" s="8"/>
      <c r="O169" s="8"/>
    </row>
    <row r="170" spans="2:15">
      <c r="B170" s="8" t="str">
        <f>[8]CCPI_Pre!A142</f>
        <v>R2_w</v>
      </c>
      <c r="C170" s="8">
        <f>[8]CCPI_Pre!B142</f>
        <v>0</v>
      </c>
      <c r="D170" s="8">
        <f>[8]CCPI_Pre!C142</f>
        <v>0</v>
      </c>
      <c r="E170" s="8">
        <f>[8]CCPI_Pre!D142</f>
        <v>0</v>
      </c>
      <c r="F170" s="8"/>
      <c r="G170" s="8"/>
      <c r="H170" s="8"/>
      <c r="I170" s="8"/>
      <c r="J170" s="8" t="str">
        <f>[8]CCPI_Post!A142</f>
        <v>R2_w</v>
      </c>
      <c r="K170" s="8">
        <f>[8]CCPI_Post!B142</f>
        <v>0</v>
      </c>
      <c r="L170" s="8">
        <f>[8]CCPI_Post!C142</f>
        <v>0</v>
      </c>
      <c r="M170" s="8">
        <f>[8]CCPI_Post!D142</f>
        <v>0</v>
      </c>
      <c r="N170" s="8"/>
      <c r="O170" s="8"/>
    </row>
    <row r="171" spans="2:15">
      <c r="B171" s="8" t="str">
        <f>FIXED([8]CCPI_Pre!A143,3)</f>
        <v>0.455</v>
      </c>
      <c r="C171" s="8">
        <f>[8]CCPI_Pre!B143</f>
        <v>1348</v>
      </c>
      <c r="D171" s="8" t="str">
        <f>FIXED([8]CCPI_Pre!C143,1)</f>
        <v>6.9</v>
      </c>
      <c r="E171" s="8">
        <f>([8]CCPI_Pre!D143)</f>
        <v>5.3275951757221485E-4</v>
      </c>
      <c r="F171" s="8" t="str">
        <f>IF(E171&lt;0.01,"***",IF(E171&lt;0.05,"**", IF(E171&lt;0.1,"*","")))</f>
        <v>***</v>
      </c>
      <c r="G171" s="8"/>
      <c r="H171" s="8"/>
      <c r="I171" s="8"/>
      <c r="J171" s="8" t="str">
        <f>FIXED([8]CCPI_Post!A143,3)</f>
        <v>0.240</v>
      </c>
      <c r="K171" s="8">
        <f>[8]CCPI_Post!B143</f>
        <v>1184</v>
      </c>
      <c r="L171" s="8" t="str">
        <f>FIXED([8]CCPI_Post!C143,1)</f>
        <v>6.4</v>
      </c>
      <c r="M171" s="8">
        <f>([8]CCPI_Post!D143)</f>
        <v>7.6634530130549334E-4</v>
      </c>
      <c r="N171" s="8" t="str">
        <f>IF(M171&lt;0.01,"***",IF(M171&lt;0.05,"**", IF(M171&lt;0.1,"*","")))</f>
        <v>***</v>
      </c>
      <c r="O171" s="8"/>
    </row>
    <row r="172" spans="2:15">
      <c r="B172" s="8"/>
      <c r="C172" s="8"/>
      <c r="D172" s="8" t="str">
        <f>[8]CCPI_Pre!C144</f>
        <v>Robust</v>
      </c>
      <c r="E172" s="8"/>
      <c r="F172" s="8"/>
      <c r="G172" s="8"/>
      <c r="H172" s="8"/>
      <c r="I172" s="8"/>
      <c r="J172" s="8"/>
      <c r="K172" s="8"/>
      <c r="L172" s="8" t="str">
        <f>[8]CCPI_Post!C144</f>
        <v>Robust</v>
      </c>
      <c r="M172" s="8"/>
      <c r="N172" s="8"/>
      <c r="O172" s="8"/>
    </row>
    <row r="173" spans="2:15">
      <c r="B173" s="8" t="str">
        <f>[8]CCPI_Pre!A145</f>
        <v>CCPI_qA</v>
      </c>
      <c r="C173" s="8" t="str">
        <f>[8]CCPI_Pre!B145</f>
        <v>Coef.</v>
      </c>
      <c r="D173" s="8" t="str">
        <f>[8]CCPI_Pre!C145</f>
        <v>Std. Err.</v>
      </c>
      <c r="E173" s="8" t="str">
        <f>[8]CCPI_Pre!D145</f>
        <v>t</v>
      </c>
      <c r="F173" s="8" t="str">
        <f>[8]CCPI_Pre!E145</f>
        <v>P&gt;|t|</v>
      </c>
      <c r="G173" s="8"/>
      <c r="H173" s="8"/>
      <c r="I173" s="8"/>
      <c r="J173" s="8" t="str">
        <f>[8]CCPI_Post!A145</f>
        <v>CCPI_qA</v>
      </c>
      <c r="K173" s="8" t="str">
        <f>[8]CCPI_Post!B145</f>
        <v>Coef.</v>
      </c>
      <c r="L173" s="8" t="str">
        <f>[8]CCPI_Post!C145</f>
        <v>Std. Err.</v>
      </c>
      <c r="M173" s="8" t="str">
        <f>[8]CCPI_Post!D145</f>
        <v>t</v>
      </c>
      <c r="N173" s="8" t="str">
        <f>[8]CCPI_Post!E145</f>
        <v>P&gt;|t|</v>
      </c>
      <c r="O173" s="8"/>
    </row>
    <row r="174" spans="2:15">
      <c r="B174" s="8" t="str">
        <f>[8]CCPI_Pre!A146</f>
        <v>InfExp</v>
      </c>
      <c r="C174" s="8" t="str">
        <f>FIXED([8]CCPI_Pre!B146,3)</f>
        <v>0.497</v>
      </c>
      <c r="D174" s="8" t="str">
        <f>FIXED([8]CCPI_Pre!C146,3)</f>
        <v>0.118</v>
      </c>
      <c r="E174" s="8" t="str">
        <f>IF(F174&lt;0.01,"***",IF(F174&lt;0.05,"**", IF(F174&lt;0.1,"*","")))</f>
        <v>***</v>
      </c>
      <c r="F174" s="8">
        <f>[8]CCPI_Pre!E146</f>
        <v>0</v>
      </c>
      <c r="G174" s="8"/>
      <c r="H174" s="8"/>
      <c r="I174" s="8"/>
      <c r="J174" s="8" t="str">
        <f>[8]CCPI_Post!A146</f>
        <v>InfExp</v>
      </c>
      <c r="K174" s="8" t="str">
        <f>FIXED([8]CCPI_Post!B146,3)</f>
        <v>0.608</v>
      </c>
      <c r="L174" s="8" t="str">
        <f>FIXED([8]CCPI_Post!C146,3)</f>
        <v>0.174</v>
      </c>
      <c r="M174" s="8" t="str">
        <f t="shared" ref="M174:M184" si="14">IF(N174&lt;0.01,"***",IF(N174&lt;0.05,"**", IF(N174&lt;0.1,"*","")))</f>
        <v>***</v>
      </c>
      <c r="N174" s="8">
        <f>[8]CCPI_Post!E146</f>
        <v>2E-3</v>
      </c>
      <c r="O174" s="8"/>
    </row>
    <row r="175" spans="2:15">
      <c r="B175" s="8" t="str">
        <f>[8]CCPI_Pre!A147</f>
        <v>CCPI_4lag</v>
      </c>
      <c r="C175" s="8" t="str">
        <f>FIXED([8]CCPI_Pre!B147,3)</f>
        <v>0.642</v>
      </c>
      <c r="D175" s="8" t="str">
        <f>FIXED([8]CCPI_Pre!C147,3)</f>
        <v>0.069</v>
      </c>
      <c r="E175" s="8" t="str">
        <f t="shared" ref="E175:E184" si="15">IF(F175&lt;0.01,"***",IF(F175&lt;0.05,"**", IF(F175&lt;0.1,"*","")))</f>
        <v>***</v>
      </c>
      <c r="F175" s="8">
        <f>[8]CCPI_Pre!E147</f>
        <v>0</v>
      </c>
      <c r="G175" s="8"/>
      <c r="H175" s="8"/>
      <c r="I175" s="8"/>
      <c r="J175" s="8" t="str">
        <f>[8]CCPI_Post!A147</f>
        <v>CCPI_4lag</v>
      </c>
      <c r="K175" s="8" t="str">
        <f>FIXED([8]CCPI_Post!B147,3)</f>
        <v>0.468</v>
      </c>
      <c r="L175" s="8" t="str">
        <f>FIXED([8]CCPI_Post!C147,3)</f>
        <v>0.052</v>
      </c>
      <c r="M175" s="8" t="str">
        <f t="shared" si="14"/>
        <v>***</v>
      </c>
      <c r="N175" s="8">
        <f>[8]CCPI_Post!E147</f>
        <v>0</v>
      </c>
      <c r="O175" s="8"/>
    </row>
    <row r="176" spans="2:15">
      <c r="B176" s="8" t="str">
        <f>[8]CCPI_Pre!A148</f>
        <v>slack_Tradesh</v>
      </c>
      <c r="C176" s="8" t="str">
        <f>FIXED([8]CCPI_Pre!B148,3)</f>
        <v>-0.161</v>
      </c>
      <c r="D176" s="8" t="str">
        <f>FIXED([8]CCPI_Pre!C148,3)</f>
        <v>0.051</v>
      </c>
      <c r="E176" s="8" t="str">
        <f t="shared" si="15"/>
        <v>***</v>
      </c>
      <c r="F176" s="8">
        <f>[8]CCPI_Pre!E148</f>
        <v>4.0000000000000001E-3</v>
      </c>
      <c r="G176" s="8"/>
      <c r="H176" s="8"/>
      <c r="I176" s="8"/>
      <c r="J176" s="8" t="str">
        <f>[8]CCPI_Post!A148</f>
        <v>slack_Tradesh</v>
      </c>
      <c r="K176" s="8" t="str">
        <f>FIXED([8]CCPI_Post!B148,3)</f>
        <v>-0.106</v>
      </c>
      <c r="L176" s="8" t="str">
        <f>FIXED([8]CCPI_Post!C148,3)</f>
        <v>0.033</v>
      </c>
      <c r="M176" s="8" t="str">
        <f t="shared" si="14"/>
        <v>***</v>
      </c>
      <c r="N176" s="8">
        <f>[8]CCPI_Post!E148</f>
        <v>3.0000000000000001E-3</v>
      </c>
      <c r="O176" s="8"/>
    </row>
    <row r="177" spans="2:15">
      <c r="B177" s="8" t="str">
        <f>[8]CCPI_Pre!A149</f>
        <v>RER_qo8q</v>
      </c>
      <c r="C177" s="8" t="str">
        <f>FIXED([8]CCPI_Pre!B149,3)</f>
        <v>-0.027</v>
      </c>
      <c r="D177" s="8" t="str">
        <f>FIXED([8]CCPI_Pre!C149,3)</f>
        <v>0.006</v>
      </c>
      <c r="E177" s="8" t="str">
        <f t="shared" si="15"/>
        <v>***</v>
      </c>
      <c r="F177" s="8">
        <f>[8]CCPI_Pre!E149</f>
        <v>0</v>
      </c>
      <c r="G177" s="8"/>
      <c r="H177" s="8"/>
      <c r="I177" s="8"/>
      <c r="J177" s="8" t="str">
        <f>[8]CCPI_Post!A149</f>
        <v>RER_qo8q</v>
      </c>
      <c r="K177" s="8" t="str">
        <f>FIXED([8]CCPI_Post!B149,3)</f>
        <v>-0.013</v>
      </c>
      <c r="L177" s="8" t="str">
        <f>FIXED([8]CCPI_Post!C149,3)</f>
        <v>0.009</v>
      </c>
      <c r="M177" s="8" t="str">
        <f t="shared" si="14"/>
        <v/>
      </c>
      <c r="N177" s="8">
        <f>[8]CCPI_Post!E149</f>
        <v>0.14799999999999999</v>
      </c>
      <c r="O177" s="8"/>
    </row>
    <row r="178" spans="2:15">
      <c r="B178" s="8" t="str">
        <f>[8]CCPI_Pre!A150</f>
        <v>W_Slack</v>
      </c>
      <c r="C178" s="8" t="str">
        <f>FIXED([8]CCPI_Pre!B150,3)</f>
        <v>-0.129</v>
      </c>
      <c r="D178" s="8" t="str">
        <f>FIXED([8]CCPI_Pre!C150,3)</f>
        <v>0.061</v>
      </c>
      <c r="E178" s="8" t="str">
        <f t="shared" si="15"/>
        <v>**</v>
      </c>
      <c r="F178" s="8">
        <f>[8]CCPI_Pre!E150</f>
        <v>4.2000000000000003E-2</v>
      </c>
      <c r="G178" s="8"/>
      <c r="H178" s="8"/>
      <c r="I178" s="8"/>
      <c r="J178" s="8" t="str">
        <f>[8]CCPI_Post!A150</f>
        <v>W_Slack</v>
      </c>
      <c r="K178" s="8" t="str">
        <f>FIXED([8]CCPI_Post!B150,3)</f>
        <v>-0.073</v>
      </c>
      <c r="L178" s="8" t="str">
        <f>FIXED([8]CCPI_Post!C150,3)</f>
        <v>0.059</v>
      </c>
      <c r="M178" s="8" t="str">
        <f t="shared" si="14"/>
        <v/>
      </c>
      <c r="N178" s="8">
        <f>[8]CCPI_Post!E150</f>
        <v>0.22700000000000001</v>
      </c>
      <c r="O178" s="8"/>
    </row>
    <row r="179" spans="2:15">
      <c r="B179" s="8" t="str">
        <f>[8]CCPI_Pre!A151</f>
        <v>WComm_relPCPI_lag</v>
      </c>
      <c r="C179" s="8" t="str">
        <f>FIXED([8]CCPI_Pre!B151,3)</f>
        <v>-0.002</v>
      </c>
      <c r="D179" s="8" t="str">
        <f>FIXED([8]CCPI_Pre!C151,3)</f>
        <v>0.005</v>
      </c>
      <c r="E179" s="8" t="str">
        <f t="shared" si="15"/>
        <v/>
      </c>
      <c r="F179" s="8">
        <f>[8]CCPI_Pre!E151</f>
        <v>0.66800000000000004</v>
      </c>
      <c r="G179" s="8"/>
      <c r="H179" s="8"/>
      <c r="I179" s="8"/>
      <c r="J179" s="8" t="str">
        <f>[8]CCPI_Post!A151</f>
        <v>WComm_relPCPI_lag</v>
      </c>
      <c r="K179" s="8" t="str">
        <f>FIXED([8]CCPI_Post!B151,3)</f>
        <v>0.013</v>
      </c>
      <c r="L179" s="8" t="str">
        <f>FIXED([8]CCPI_Post!C151,3)</f>
        <v>0.004</v>
      </c>
      <c r="M179" s="8" t="str">
        <f t="shared" si="14"/>
        <v>***</v>
      </c>
      <c r="N179" s="8">
        <f>[8]CCPI_Post!E151</f>
        <v>1E-3</v>
      </c>
      <c r="O179" s="8"/>
    </row>
    <row r="180" spans="2:15">
      <c r="B180" s="8" t="str">
        <f>[8]CCPI_Pre!A152</f>
        <v>GVC_PC_lag</v>
      </c>
      <c r="C180" s="8" t="str">
        <f>FIXED([8]CCPI_Pre!B152,3)</f>
        <v>-0.056</v>
      </c>
      <c r="D180" s="8" t="str">
        <f>FIXED([8]CCPI_Pre!C152,3)</f>
        <v>0.045</v>
      </c>
      <c r="E180" s="8" t="str">
        <f t="shared" si="15"/>
        <v/>
      </c>
      <c r="F180" s="8">
        <f>[8]CCPI_Pre!E152</f>
        <v>0.224</v>
      </c>
      <c r="G180" s="8"/>
      <c r="H180" s="8"/>
      <c r="I180" s="8"/>
      <c r="J180" s="8" t="str">
        <f>[8]CCPI_Post!A152</f>
        <v>GVC_PC_lag</v>
      </c>
      <c r="K180" s="8" t="str">
        <f>FIXED([8]CCPI_Post!B152,3)</f>
        <v>0.051</v>
      </c>
      <c r="L180" s="8" t="str">
        <f>FIXED([8]CCPI_Post!C152,3)</f>
        <v>0.065</v>
      </c>
      <c r="M180" s="8" t="str">
        <f t="shared" si="14"/>
        <v/>
      </c>
      <c r="N180" s="8">
        <f>[8]CCPI_Post!E152</f>
        <v>0.434</v>
      </c>
      <c r="O180" s="8"/>
    </row>
    <row r="181" spans="2:15">
      <c r="B181" s="8" t="str">
        <f>[8]CCPI_Pre!A153</f>
        <v>_cons</v>
      </c>
      <c r="C181" s="8" t="str">
        <f>FIXED([8]CCPI_Pre!B153,3)</f>
        <v>-0.356</v>
      </c>
      <c r="D181" s="8" t="str">
        <f>FIXED([8]CCPI_Pre!C153,3)</f>
        <v>0.145</v>
      </c>
      <c r="E181" s="8" t="str">
        <f t="shared" si="15"/>
        <v>**</v>
      </c>
      <c r="F181" s="8">
        <f>[8]CCPI_Pre!E153</f>
        <v>0.02</v>
      </c>
      <c r="G181" s="8"/>
      <c r="H181" s="8"/>
      <c r="I181" s="8"/>
      <c r="J181" s="8" t="str">
        <f>[8]CCPI_Post!A153</f>
        <v>_cons</v>
      </c>
      <c r="K181" s="8" t="str">
        <f>FIXED([8]CCPI_Post!B153,3)</f>
        <v>-0.274</v>
      </c>
      <c r="L181" s="8" t="str">
        <f>FIXED([8]CCPI_Post!C153,3)</f>
        <v>0.333</v>
      </c>
      <c r="M181" s="8" t="str">
        <f t="shared" si="14"/>
        <v/>
      </c>
      <c r="N181" s="8">
        <f>[8]CCPI_Post!E153</f>
        <v>0.41599999999999998</v>
      </c>
      <c r="O181" s="8"/>
    </row>
    <row r="182" spans="2:15">
      <c r="B182" s="8">
        <f>[8]CCPI_Pre!A154</f>
        <v>0</v>
      </c>
      <c r="C182" s="8" t="str">
        <f>FIXED([8]CCPI_Pre!B154,3)</f>
        <v>0.000</v>
      </c>
      <c r="D182" s="8" t="str">
        <f>FIXED([8]CCPI_Pre!C154,3)</f>
        <v>0.000</v>
      </c>
      <c r="E182" s="8" t="str">
        <f t="shared" si="15"/>
        <v>***</v>
      </c>
      <c r="F182" s="8">
        <f>[8]CCPI_Pre!E154</f>
        <v>0</v>
      </c>
      <c r="G182" s="8"/>
      <c r="H182" s="8"/>
      <c r="I182" s="8"/>
      <c r="J182" s="8">
        <f>[8]CCPI_Post!A154</f>
        <v>0</v>
      </c>
      <c r="K182" s="8" t="str">
        <f>FIXED([8]CCPI_Post!B154,3)</f>
        <v>0.000</v>
      </c>
      <c r="L182" s="8" t="str">
        <f>FIXED([8]CCPI_Post!C154,3)</f>
        <v>0.000</v>
      </c>
      <c r="M182" s="8" t="str">
        <f t="shared" si="14"/>
        <v>***</v>
      </c>
      <c r="N182" s="8">
        <f>[8]CCPI_Post!E154</f>
        <v>0</v>
      </c>
      <c r="O182" s="8"/>
    </row>
    <row r="183" spans="2:15">
      <c r="B183" s="8">
        <f>[8]CCPI_Pre!A155</f>
        <v>0</v>
      </c>
      <c r="C183" s="8" t="str">
        <f>FIXED([8]CCPI_Pre!B155,3)</f>
        <v>0.000</v>
      </c>
      <c r="D183" s="8" t="str">
        <f>FIXED([8]CCPI_Pre!C155,3)</f>
        <v>0.000</v>
      </c>
      <c r="E183" s="8" t="str">
        <f t="shared" si="15"/>
        <v>***</v>
      </c>
      <c r="F183" s="8">
        <f>[8]CCPI_Pre!E155</f>
        <v>0</v>
      </c>
      <c r="G183" s="8"/>
      <c r="H183" s="8"/>
      <c r="I183" s="8"/>
      <c r="J183" s="8">
        <f>[8]CCPI_Post!A155</f>
        <v>0</v>
      </c>
      <c r="K183" s="8" t="str">
        <f>FIXED([8]CCPI_Post!B155,3)</f>
        <v>0.000</v>
      </c>
      <c r="L183" s="8" t="str">
        <f>FIXED([8]CCPI_Post!C155,3)</f>
        <v>0.000</v>
      </c>
      <c r="M183" s="8" t="str">
        <f t="shared" si="14"/>
        <v>***</v>
      </c>
      <c r="N183" s="8">
        <f>[8]CCPI_Post!E155</f>
        <v>0</v>
      </c>
      <c r="O183" s="8"/>
    </row>
    <row r="184" spans="2:15">
      <c r="B184" s="8">
        <f>[8]CCPI_Pre!A156</f>
        <v>0</v>
      </c>
      <c r="C184" s="8" t="str">
        <f>FIXED([8]CCPI_Pre!B156,3)</f>
        <v>0.000</v>
      </c>
      <c r="D184" s="8" t="str">
        <f>FIXED([8]CCPI_Pre!C156,3)</f>
        <v>0.000</v>
      </c>
      <c r="E184" s="8" t="str">
        <f t="shared" si="15"/>
        <v>***</v>
      </c>
      <c r="F184" s="8">
        <f>[8]CCPI_Pre!E156</f>
        <v>0</v>
      </c>
      <c r="G184" s="8"/>
      <c r="H184" s="8"/>
      <c r="I184" s="8"/>
      <c r="J184" s="8">
        <f>[8]CCPI_Post!A156</f>
        <v>0</v>
      </c>
      <c r="K184" s="8" t="str">
        <f>FIXED([8]CCPI_Post!B156,3)</f>
        <v>0.000</v>
      </c>
      <c r="L184" s="8" t="str">
        <f>FIXED([8]CCPI_Post!C156,3)</f>
        <v>0.000</v>
      </c>
      <c r="M184" s="8" t="str">
        <f t="shared" si="14"/>
        <v>***</v>
      </c>
      <c r="N184" s="8">
        <f>[8]CCPI_Post!E156</f>
        <v>0</v>
      </c>
      <c r="O184" s="8"/>
    </row>
    <row r="185" spans="2: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2: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15">
      <c r="B189" s="7" t="str">
        <f>[8]CCPI_Pre!A161</f>
        <v xml:space="preserve"> INTERACT DOMESTIC SLACK WITH GVC MEASURE- CORE - PRE-CRISIS</v>
      </c>
      <c r="C189" s="8"/>
      <c r="D189" s="8"/>
      <c r="E189" s="8"/>
      <c r="F189" s="8"/>
      <c r="G189" s="8"/>
      <c r="H189" s="8"/>
      <c r="I189" s="8"/>
      <c r="J189" s="7" t="str">
        <f>[8]CCPI_Post!A161</f>
        <v xml:space="preserve"> INTERACT DOMESTIC SLACK WITH GVC MEASURE- CORE - POST-CRISIS</v>
      </c>
      <c r="K189" s="8"/>
      <c r="L189" s="8"/>
      <c r="M189" s="8"/>
      <c r="N189" s="8"/>
      <c r="O189" s="8"/>
    </row>
    <row r="190" spans="2:15">
      <c r="B190" s="8" t="str">
        <f>[8]CCPI_Pre!A162</f>
        <v>R2_w</v>
      </c>
      <c r="C190" s="8">
        <f>[8]CCPI_Pre!B162</f>
        <v>0</v>
      </c>
      <c r="D190" s="8">
        <f>[8]CCPI_Pre!C162</f>
        <v>0</v>
      </c>
      <c r="E190" s="8">
        <f>[8]CCPI_Pre!D162</f>
        <v>0</v>
      </c>
      <c r="F190" s="8"/>
      <c r="G190" s="8"/>
      <c r="H190" s="8"/>
      <c r="I190" s="8"/>
      <c r="J190" s="8" t="str">
        <f>[8]CCPI_Post!A162</f>
        <v>R2_w</v>
      </c>
      <c r="K190" s="8">
        <f>[8]CCPI_Post!B162</f>
        <v>0</v>
      </c>
      <c r="L190" s="8">
        <f>[8]CCPI_Post!C162</f>
        <v>0</v>
      </c>
      <c r="M190" s="8">
        <f>[8]CCPI_Post!D162</f>
        <v>0</v>
      </c>
      <c r="N190" s="8"/>
      <c r="O190" s="8"/>
    </row>
    <row r="191" spans="2:15">
      <c r="B191" s="8" t="str">
        <f>FIXED([8]CCPI_Pre!A163,3)</f>
        <v>0.476</v>
      </c>
      <c r="C191" s="8">
        <f>[8]CCPI_Pre!B163</f>
        <v>1402</v>
      </c>
      <c r="D191" s="8" t="str">
        <f>FIXED([8]CCPI_Pre!C163,1)</f>
        <v>7.9</v>
      </c>
      <c r="E191" s="8">
        <f>([8]CCPI_Pre!D163)</f>
        <v>1.9868210674093561E-4</v>
      </c>
      <c r="F191" s="8" t="str">
        <f>IF(E191&lt;0.01,"***",IF(E191&lt;0.05,"**", IF(E191&lt;0.1,"*","")))</f>
        <v>***</v>
      </c>
      <c r="G191" s="8"/>
      <c r="H191" s="8"/>
      <c r="I191" s="8"/>
      <c r="J191" s="8" t="str">
        <f>FIXED([8]CCPI_Post!A163,3)</f>
        <v>0.235</v>
      </c>
      <c r="K191" s="8">
        <f>[8]CCPI_Post!B163</f>
        <v>1234</v>
      </c>
      <c r="L191" s="8" t="str">
        <f>FIXED([8]CCPI_Post!C163,1)</f>
        <v>7.3</v>
      </c>
      <c r="M191" s="8">
        <f>([8]CCPI_Post!D163)</f>
        <v>3.0052153797665903E-4</v>
      </c>
      <c r="N191" s="8" t="str">
        <f>IF(M191&lt;0.01,"***",IF(M191&lt;0.05,"**", IF(M191&lt;0.1,"*","")))</f>
        <v>***</v>
      </c>
      <c r="O191" s="8"/>
    </row>
    <row r="192" spans="2:15">
      <c r="B192" s="8"/>
      <c r="C192" s="8"/>
      <c r="D192" s="8" t="str">
        <f>[8]CCPI_Pre!C164</f>
        <v>Robust</v>
      </c>
      <c r="E192" s="8"/>
      <c r="F192" s="8"/>
      <c r="G192" s="8"/>
      <c r="H192" s="8"/>
      <c r="I192" s="8"/>
      <c r="J192" s="8"/>
      <c r="K192" s="8"/>
      <c r="L192" s="8" t="str">
        <f>[8]CCPI_Post!C164</f>
        <v>Robust</v>
      </c>
      <c r="M192" s="8"/>
      <c r="N192" s="8"/>
      <c r="O192" s="8"/>
    </row>
    <row r="193" spans="2:15">
      <c r="B193" s="8" t="str">
        <f>[8]CCPI_Pre!A165</f>
        <v>CCPI_qA</v>
      </c>
      <c r="C193" s="8" t="str">
        <f>[8]CCPI_Pre!B165</f>
        <v>Coef.</v>
      </c>
      <c r="D193" s="8" t="str">
        <f>[8]CCPI_Pre!C165</f>
        <v>Std. Err.</v>
      </c>
      <c r="E193" s="8" t="str">
        <f>[8]CCPI_Pre!D165</f>
        <v>t</v>
      </c>
      <c r="F193" s="8" t="str">
        <f>[8]CCPI_Pre!E165</f>
        <v>P&gt;|t|</v>
      </c>
      <c r="G193" s="8"/>
      <c r="H193" s="8"/>
      <c r="I193" s="8"/>
      <c r="J193" s="8" t="str">
        <f>[8]CCPI_Post!A165</f>
        <v>CCPI_qA</v>
      </c>
      <c r="K193" s="8" t="str">
        <f>[8]CCPI_Post!B165</f>
        <v>Coef.</v>
      </c>
      <c r="L193" s="8" t="str">
        <f>[8]CCPI_Post!C165</f>
        <v>Std. Err.</v>
      </c>
      <c r="M193" s="8" t="str">
        <f>[8]CCPI_Post!D165</f>
        <v>t</v>
      </c>
      <c r="N193" s="8" t="str">
        <f>[8]CCPI_Post!E165</f>
        <v>P&gt;|t|</v>
      </c>
      <c r="O193" s="8"/>
    </row>
    <row r="194" spans="2:15">
      <c r="B194" s="8" t="str">
        <f>[8]CCPI_Pre!A166</f>
        <v>InfExp</v>
      </c>
      <c r="C194" s="8" t="str">
        <f>FIXED([8]CCPI_Pre!B166,3)</f>
        <v>0.474</v>
      </c>
      <c r="D194" s="8" t="str">
        <f>FIXED([8]CCPI_Pre!C166,3)</f>
        <v>0.090</v>
      </c>
      <c r="E194" s="8" t="str">
        <f>IF(F194&lt;0.01,"***",IF(F194&lt;0.05,"**", IF(F194&lt;0.1,"*","")))</f>
        <v>***</v>
      </c>
      <c r="F194" s="8">
        <f>[8]CCPI_Pre!E166</f>
        <v>0</v>
      </c>
      <c r="G194" s="8"/>
      <c r="H194" s="8"/>
      <c r="I194" s="8"/>
      <c r="J194" s="8" t="str">
        <f>[8]CCPI_Post!A166</f>
        <v>InfExp</v>
      </c>
      <c r="K194" s="8" t="str">
        <f>FIXED([8]CCPI_Post!B166,3)</f>
        <v>0.583</v>
      </c>
      <c r="L194" s="8" t="str">
        <f>FIXED([8]CCPI_Post!C166,3)</f>
        <v>0.162</v>
      </c>
      <c r="M194" s="8" t="str">
        <f t="shared" ref="M194:M204" si="16">IF(N194&lt;0.01,"***",IF(N194&lt;0.05,"**", IF(N194&lt;0.1,"*","")))</f>
        <v>***</v>
      </c>
      <c r="N194" s="8">
        <f>[8]CCPI_Post!E166</f>
        <v>1E-3</v>
      </c>
      <c r="O194" s="8"/>
    </row>
    <row r="195" spans="2:15">
      <c r="B195" s="8" t="str">
        <f>[8]CCPI_Pre!A167</f>
        <v>CCPI_4lag</v>
      </c>
      <c r="C195" s="8" t="str">
        <f>FIXED([8]CCPI_Pre!B167,3)</f>
        <v>0.696</v>
      </c>
      <c r="D195" s="8" t="str">
        <f>FIXED([8]CCPI_Pre!C167,3)</f>
        <v>0.062</v>
      </c>
      <c r="E195" s="8" t="str">
        <f t="shared" ref="E195:E204" si="17">IF(F195&lt;0.01,"***",IF(F195&lt;0.05,"**", IF(F195&lt;0.1,"*","")))</f>
        <v>***</v>
      </c>
      <c r="F195" s="8">
        <f>[8]CCPI_Pre!E167</f>
        <v>0</v>
      </c>
      <c r="G195" s="8"/>
      <c r="H195" s="8"/>
      <c r="I195" s="8"/>
      <c r="J195" s="8" t="str">
        <f>[8]CCPI_Post!A167</f>
        <v>CCPI_4lag</v>
      </c>
      <c r="K195" s="8" t="str">
        <f>FIXED([8]CCPI_Post!B167,3)</f>
        <v>0.489</v>
      </c>
      <c r="L195" s="8" t="str">
        <f>FIXED([8]CCPI_Post!C167,3)</f>
        <v>0.050</v>
      </c>
      <c r="M195" s="8" t="str">
        <f t="shared" si="16"/>
        <v>***</v>
      </c>
      <c r="N195" s="8">
        <f>[8]CCPI_Post!E167</f>
        <v>0</v>
      </c>
      <c r="O195" s="8"/>
    </row>
    <row r="196" spans="2:15">
      <c r="B196" s="8" t="str">
        <f>[8]CCPI_Pre!A168</f>
        <v>slack_GVC</v>
      </c>
      <c r="C196" s="8" t="str">
        <f>FIXED([8]CCPI_Pre!B168,3)</f>
        <v>0.050</v>
      </c>
      <c r="D196" s="8" t="str">
        <f>FIXED([8]CCPI_Pre!C168,3)</f>
        <v>0.018</v>
      </c>
      <c r="E196" s="8" t="str">
        <f t="shared" si="17"/>
        <v>**</v>
      </c>
      <c r="F196" s="8">
        <f>[8]CCPI_Pre!E168</f>
        <v>1.0999999999999999E-2</v>
      </c>
      <c r="G196" s="8"/>
      <c r="H196" s="8"/>
      <c r="I196" s="8"/>
      <c r="J196" s="8" t="str">
        <f>[8]CCPI_Post!A168</f>
        <v>slack_GVC</v>
      </c>
      <c r="K196" s="8" t="str">
        <f>FIXED([8]CCPI_Post!B168,3)</f>
        <v>-0.050</v>
      </c>
      <c r="L196" s="8" t="str">
        <f>FIXED([8]CCPI_Post!C168,3)</f>
        <v>0.019</v>
      </c>
      <c r="M196" s="8" t="str">
        <f t="shared" si="16"/>
        <v>**</v>
      </c>
      <c r="N196" s="8">
        <f>[8]CCPI_Post!E168</f>
        <v>1.6E-2</v>
      </c>
      <c r="O196" s="8"/>
    </row>
    <row r="197" spans="2:15">
      <c r="B197" s="8" t="str">
        <f>[8]CCPI_Pre!A169</f>
        <v>RER_qo8q</v>
      </c>
      <c r="C197" s="8" t="str">
        <f>FIXED([8]CCPI_Pre!B169,3)</f>
        <v>-0.021</v>
      </c>
      <c r="D197" s="8" t="str">
        <f>FIXED([8]CCPI_Pre!C169,3)</f>
        <v>0.005</v>
      </c>
      <c r="E197" s="8" t="str">
        <f t="shared" si="17"/>
        <v>***</v>
      </c>
      <c r="F197" s="8">
        <f>[8]CCPI_Pre!E169</f>
        <v>0</v>
      </c>
      <c r="G197" s="8"/>
      <c r="H197" s="8"/>
      <c r="I197" s="8"/>
      <c r="J197" s="8" t="str">
        <f>[8]CCPI_Post!A169</f>
        <v>RER_qo8q</v>
      </c>
      <c r="K197" s="8" t="str">
        <f>FIXED([8]CCPI_Post!B169,3)</f>
        <v>-0.012</v>
      </c>
      <c r="L197" s="8" t="str">
        <f>FIXED([8]CCPI_Post!C169,3)</f>
        <v>0.009</v>
      </c>
      <c r="M197" s="8" t="str">
        <f t="shared" si="16"/>
        <v/>
      </c>
      <c r="N197" s="8">
        <f>[8]CCPI_Post!E169</f>
        <v>0.16900000000000001</v>
      </c>
      <c r="O197" s="8"/>
    </row>
    <row r="198" spans="2:15">
      <c r="B198" s="8" t="str">
        <f>[8]CCPI_Pre!A170</f>
        <v>W_Slack</v>
      </c>
      <c r="C198" s="8" t="str">
        <f>FIXED([8]CCPI_Pre!B170,3)</f>
        <v>-0.238</v>
      </c>
      <c r="D198" s="8" t="str">
        <f>FIXED([8]CCPI_Pre!C170,3)</f>
        <v>0.053</v>
      </c>
      <c r="E198" s="8" t="str">
        <f t="shared" si="17"/>
        <v>***</v>
      </c>
      <c r="F198" s="8">
        <f>[8]CCPI_Pre!E170</f>
        <v>0</v>
      </c>
      <c r="G198" s="8"/>
      <c r="H198" s="8"/>
      <c r="I198" s="8"/>
      <c r="J198" s="8" t="str">
        <f>[8]CCPI_Post!A170</f>
        <v>W_Slack</v>
      </c>
      <c r="K198" s="8" t="str">
        <f>FIXED([8]CCPI_Post!B170,3)</f>
        <v>-0.066</v>
      </c>
      <c r="L198" s="8" t="str">
        <f>FIXED([8]CCPI_Post!C170,3)</f>
        <v>0.054</v>
      </c>
      <c r="M198" s="8" t="str">
        <f t="shared" si="16"/>
        <v/>
      </c>
      <c r="N198" s="8">
        <f>[8]CCPI_Post!E170</f>
        <v>0.23200000000000001</v>
      </c>
      <c r="O198" s="8"/>
    </row>
    <row r="199" spans="2:15">
      <c r="B199" s="8" t="str">
        <f>[8]CCPI_Pre!A171</f>
        <v>WComm_relPCPI_lag</v>
      </c>
      <c r="C199" s="8" t="str">
        <f>FIXED([8]CCPI_Pre!B171,3)</f>
        <v>-0.003</v>
      </c>
      <c r="D199" s="8" t="str">
        <f>FIXED([8]CCPI_Pre!C171,3)</f>
        <v>0.005</v>
      </c>
      <c r="E199" s="8" t="str">
        <f t="shared" si="17"/>
        <v/>
      </c>
      <c r="F199" s="8">
        <f>[8]CCPI_Pre!E171</f>
        <v>0.55100000000000005</v>
      </c>
      <c r="G199" s="8"/>
      <c r="H199" s="8"/>
      <c r="I199" s="8"/>
      <c r="J199" s="8" t="str">
        <f>[8]CCPI_Post!A171</f>
        <v>WComm_relPCPI_lag</v>
      </c>
      <c r="K199" s="8" t="str">
        <f>FIXED([8]CCPI_Post!B171,3)</f>
        <v>0.015</v>
      </c>
      <c r="L199" s="8" t="str">
        <f>FIXED([8]CCPI_Post!C171,3)</f>
        <v>0.004</v>
      </c>
      <c r="M199" s="8" t="str">
        <f t="shared" si="16"/>
        <v>***</v>
      </c>
      <c r="N199" s="8">
        <f>[8]CCPI_Post!E171</f>
        <v>1E-3</v>
      </c>
      <c r="O199" s="8"/>
    </row>
    <row r="200" spans="2:15">
      <c r="B200" s="8" t="str">
        <f>[8]CCPI_Pre!A172</f>
        <v>GVC_PC_lag</v>
      </c>
      <c r="C200" s="8" t="str">
        <f>FIXED([8]CCPI_Pre!B172,3)</f>
        <v>-0.060</v>
      </c>
      <c r="D200" s="8" t="str">
        <f>FIXED([8]CCPI_Pre!C172,3)</f>
        <v>0.045</v>
      </c>
      <c r="E200" s="8" t="str">
        <f t="shared" si="17"/>
        <v/>
      </c>
      <c r="F200" s="8">
        <f>[8]CCPI_Pre!E172</f>
        <v>0.19500000000000001</v>
      </c>
      <c r="G200" s="8"/>
      <c r="H200" s="8"/>
      <c r="I200" s="8"/>
      <c r="J200" s="8" t="str">
        <f>[8]CCPI_Post!A172</f>
        <v>GVC_PC_lag</v>
      </c>
      <c r="K200" s="8" t="str">
        <f>FIXED([8]CCPI_Post!B172,3)</f>
        <v>0.129</v>
      </c>
      <c r="L200" s="8" t="str">
        <f>FIXED([8]CCPI_Post!C172,3)</f>
        <v>0.075</v>
      </c>
      <c r="M200" s="8" t="str">
        <f t="shared" si="16"/>
        <v>*</v>
      </c>
      <c r="N200" s="8">
        <f>[8]CCPI_Post!E172</f>
        <v>9.8000000000000004E-2</v>
      </c>
      <c r="O200" s="8"/>
    </row>
    <row r="201" spans="2:15">
      <c r="B201" s="8" t="str">
        <f>[8]CCPI_Pre!A173</f>
        <v>_cons</v>
      </c>
      <c r="C201" s="8" t="str">
        <f>FIXED([8]CCPI_Pre!B173,3)</f>
        <v>-0.413</v>
      </c>
      <c r="D201" s="8" t="str">
        <f>FIXED([8]CCPI_Pre!C173,3)</f>
        <v>0.129</v>
      </c>
      <c r="E201" s="8" t="str">
        <f t="shared" si="17"/>
        <v>***</v>
      </c>
      <c r="F201" s="8">
        <f>[8]CCPI_Pre!E173</f>
        <v>3.0000000000000001E-3</v>
      </c>
      <c r="G201" s="8"/>
      <c r="H201" s="8"/>
      <c r="I201" s="8"/>
      <c r="J201" s="8" t="str">
        <f>[8]CCPI_Post!A173</f>
        <v>_cons</v>
      </c>
      <c r="K201" s="8" t="str">
        <f>FIXED([8]CCPI_Post!B173,3)</f>
        <v>-0.405</v>
      </c>
      <c r="L201" s="8" t="str">
        <f>FIXED([8]CCPI_Post!C173,3)</f>
        <v>0.323</v>
      </c>
      <c r="M201" s="8" t="str">
        <f t="shared" si="16"/>
        <v/>
      </c>
      <c r="N201" s="8">
        <f>[8]CCPI_Post!E173</f>
        <v>0.221</v>
      </c>
      <c r="O201" s="8"/>
    </row>
    <row r="202" spans="2:15">
      <c r="B202" s="8">
        <f>[8]CCPI_Pre!A174</f>
        <v>0</v>
      </c>
      <c r="C202" s="8" t="str">
        <f>FIXED([8]CCPI_Pre!B174,3)</f>
        <v>0.000</v>
      </c>
      <c r="D202" s="8" t="str">
        <f>FIXED([8]CCPI_Pre!C174,3)</f>
        <v>0.000</v>
      </c>
      <c r="E202" s="8" t="str">
        <f t="shared" si="17"/>
        <v>***</v>
      </c>
      <c r="F202" s="8">
        <f>[8]CCPI_Pre!E174</f>
        <v>0</v>
      </c>
      <c r="G202" s="8"/>
      <c r="H202" s="8"/>
      <c r="I202" s="8"/>
      <c r="J202" s="8">
        <f>[8]CCPI_Post!A174</f>
        <v>0</v>
      </c>
      <c r="K202" s="8" t="str">
        <f>FIXED([8]CCPI_Post!B174,3)</f>
        <v>0.000</v>
      </c>
      <c r="L202" s="8" t="str">
        <f>FIXED([8]CCPI_Post!C174,3)</f>
        <v>0.000</v>
      </c>
      <c r="M202" s="8" t="str">
        <f t="shared" si="16"/>
        <v>***</v>
      </c>
      <c r="N202" s="8">
        <f>[8]CCPI_Post!E174</f>
        <v>0</v>
      </c>
      <c r="O202" s="8"/>
    </row>
    <row r="203" spans="2:15">
      <c r="B203" s="8">
        <f>[8]CCPI_Pre!A175</f>
        <v>0</v>
      </c>
      <c r="C203" s="8" t="str">
        <f>FIXED([8]CCPI_Pre!B175,3)</f>
        <v>0.000</v>
      </c>
      <c r="D203" s="8" t="str">
        <f>FIXED([8]CCPI_Pre!C175,3)</f>
        <v>0.000</v>
      </c>
      <c r="E203" s="8" t="str">
        <f t="shared" si="17"/>
        <v>***</v>
      </c>
      <c r="F203" s="8">
        <f>[8]CCPI_Pre!E175</f>
        <v>0</v>
      </c>
      <c r="G203" s="8"/>
      <c r="H203" s="8"/>
      <c r="I203" s="8"/>
      <c r="J203" s="8">
        <f>[8]CCPI_Post!A175</f>
        <v>0</v>
      </c>
      <c r="K203" s="8" t="str">
        <f>FIXED([8]CCPI_Post!B175,3)</f>
        <v>0.000</v>
      </c>
      <c r="L203" s="8" t="str">
        <f>FIXED([8]CCPI_Post!C175,3)</f>
        <v>0.000</v>
      </c>
      <c r="M203" s="8" t="str">
        <f t="shared" si="16"/>
        <v>***</v>
      </c>
      <c r="N203" s="8">
        <f>[8]CCPI_Post!E175</f>
        <v>0</v>
      </c>
      <c r="O203" s="8"/>
    </row>
    <row r="204" spans="2:15">
      <c r="B204" s="8">
        <f>[8]CCPI_Pre!A176</f>
        <v>0</v>
      </c>
      <c r="C204" s="8" t="str">
        <f>FIXED([8]CCPI_Pre!B176,3)</f>
        <v>0.000</v>
      </c>
      <c r="D204" s="8" t="str">
        <f>FIXED([8]CCPI_Pre!C176,3)</f>
        <v>0.000</v>
      </c>
      <c r="E204" s="8" t="str">
        <f t="shared" si="17"/>
        <v>***</v>
      </c>
      <c r="F204" s="8">
        <f>[8]CCPI_Pre!E176</f>
        <v>0</v>
      </c>
      <c r="G204" s="8"/>
      <c r="H204" s="8"/>
      <c r="I204" s="8"/>
      <c r="J204" s="8">
        <f>[8]CCPI_Post!A176</f>
        <v>0</v>
      </c>
      <c r="K204" s="8" t="str">
        <f>FIXED([8]CCPI_Post!B176,3)</f>
        <v>0.000</v>
      </c>
      <c r="L204" s="8" t="str">
        <f>FIXED([8]CCPI_Post!C176,3)</f>
        <v>0.000</v>
      </c>
      <c r="M204" s="8" t="str">
        <f t="shared" si="16"/>
        <v>***</v>
      </c>
      <c r="N204" s="8">
        <f>[8]CCPI_Post!E176</f>
        <v>0</v>
      </c>
      <c r="O204" s="8"/>
    </row>
    <row r="205" spans="2:1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2:1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2:1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2:1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2:15">
      <c r="B209" s="7" t="str">
        <f>[8]CCPI_Pre!A181</f>
        <v xml:space="preserve"> EXCLUDE 2008 FROM LAST DECADE  - CORE - PRE-CRISIS</v>
      </c>
      <c r="C209" s="8"/>
      <c r="D209" s="8"/>
      <c r="E209" s="8"/>
      <c r="F209" s="8"/>
      <c r="G209" s="8"/>
      <c r="H209" s="8"/>
      <c r="I209" s="8"/>
      <c r="J209" s="7" t="str">
        <f>[8]CCPI_Post!A181</f>
        <v xml:space="preserve"> EXCLUDE 2008 FROM LAST DECADE  - CORE - POST-CRISIS</v>
      </c>
      <c r="K209" s="8"/>
      <c r="L209" s="8"/>
      <c r="M209" s="8"/>
      <c r="N209" s="8"/>
      <c r="O209" s="8"/>
    </row>
    <row r="210" spans="2:15">
      <c r="B210" s="8" t="str">
        <f>[8]CCPI_Pre!A182</f>
        <v>R2_w</v>
      </c>
      <c r="C210" s="8">
        <f>[8]CCPI_Pre!B182</f>
        <v>0</v>
      </c>
      <c r="D210" s="8">
        <f>[8]CCPI_Pre!C182</f>
        <v>0</v>
      </c>
      <c r="E210" s="8">
        <f>[8]CCPI_Pre!D182</f>
        <v>0</v>
      </c>
      <c r="F210" s="8"/>
      <c r="G210" s="8"/>
      <c r="H210" s="8"/>
      <c r="I210" s="8"/>
      <c r="J210" s="8" t="str">
        <f>[8]CCPI_Post!A182</f>
        <v>R2_w</v>
      </c>
      <c r="K210" s="8">
        <f>[8]CCPI_Post!B182</f>
        <v>0</v>
      </c>
      <c r="L210" s="8">
        <f>[8]CCPI_Post!C182</f>
        <v>0</v>
      </c>
      <c r="M210" s="8">
        <f>[8]CCPI_Post!D182</f>
        <v>0</v>
      </c>
      <c r="N210" s="8"/>
      <c r="O210" s="8"/>
    </row>
    <row r="211" spans="2:15">
      <c r="B211" s="8" t="str">
        <f>FIXED([8]CCPI_Pre!A183,3)</f>
        <v>0.488</v>
      </c>
      <c r="C211" s="8">
        <f>[8]CCPI_Pre!B183</f>
        <v>1402</v>
      </c>
      <c r="D211" s="8" t="str">
        <f>FIXED([8]CCPI_Pre!C183,1)</f>
        <v>6.6</v>
      </c>
      <c r="E211" s="8">
        <f>([8]CCPI_Pre!D183)</f>
        <v>6.7403239160233907E-4</v>
      </c>
      <c r="F211" s="8" t="str">
        <f>IF(E211&lt;0.01,"***",IF(E211&lt;0.05,"**", IF(E211&lt;0.1,"*","")))</f>
        <v>***</v>
      </c>
      <c r="G211" s="8"/>
      <c r="H211" s="8"/>
      <c r="I211" s="8"/>
      <c r="J211" s="8" t="str">
        <f>FIXED([8]CCPI_Post!A183,3)</f>
        <v>0.140</v>
      </c>
      <c r="K211" s="8">
        <f>[8]CCPI_Post!B183</f>
        <v>1114</v>
      </c>
      <c r="L211" s="8" t="str">
        <f>FIXED([8]CCPI_Post!C183,1)</f>
        <v>5.8</v>
      </c>
      <c r="M211" s="8">
        <f>([8]CCPI_Post!D183)</f>
        <v>1.4095945572882602E-3</v>
      </c>
      <c r="N211" s="8" t="str">
        <f>IF(M211&lt;0.01,"***",IF(M211&lt;0.05,"**", IF(M211&lt;0.1,"*","")))</f>
        <v>***</v>
      </c>
      <c r="O211" s="8"/>
    </row>
    <row r="212" spans="2:15">
      <c r="B212" s="8"/>
      <c r="C212" s="8"/>
      <c r="D212" s="8" t="str">
        <f>[8]CCPI_Pre!C184</f>
        <v>Robust</v>
      </c>
      <c r="E212" s="8"/>
      <c r="F212" s="8"/>
      <c r="G212" s="8"/>
      <c r="H212" s="8"/>
      <c r="I212" s="8"/>
      <c r="J212" s="8"/>
      <c r="K212" s="8"/>
      <c r="L212" s="8" t="str">
        <f>[8]CCPI_Post!C184</f>
        <v>Robust</v>
      </c>
      <c r="M212" s="8"/>
      <c r="N212" s="8"/>
      <c r="O212" s="8"/>
    </row>
    <row r="213" spans="2:15">
      <c r="B213" s="8" t="str">
        <f>[8]CCPI_Pre!A185</f>
        <v>CCPI_qA</v>
      </c>
      <c r="C213" s="8" t="str">
        <f>[8]CCPI_Pre!B185</f>
        <v>Coef.</v>
      </c>
      <c r="D213" s="8" t="str">
        <f>[8]CCPI_Pre!C185</f>
        <v>Std. Err.</v>
      </c>
      <c r="E213" s="8" t="str">
        <f>[8]CCPI_Pre!D185</f>
        <v>t</v>
      </c>
      <c r="F213" s="8" t="str">
        <f>[8]CCPI_Pre!E185</f>
        <v>P&gt;|t|</v>
      </c>
      <c r="G213" s="8"/>
      <c r="H213" s="8"/>
      <c r="I213" s="8"/>
      <c r="J213" s="8" t="str">
        <f>[8]CCPI_Post!A185</f>
        <v>CCPI_qA</v>
      </c>
      <c r="K213" s="8" t="str">
        <f>[8]CCPI_Post!B185</f>
        <v>Coef.</v>
      </c>
      <c r="L213" s="8" t="str">
        <f>[8]CCPI_Post!C185</f>
        <v>Std. Err.</v>
      </c>
      <c r="M213" s="8" t="str">
        <f>[8]CCPI_Post!D185</f>
        <v>t</v>
      </c>
      <c r="N213" s="8" t="str">
        <f>[8]CCPI_Post!E185</f>
        <v>P&gt;|t|</v>
      </c>
      <c r="O213" s="8"/>
    </row>
    <row r="214" spans="2:15">
      <c r="B214" s="8" t="str">
        <f>[8]CCPI_Pre!A186</f>
        <v>InfExp</v>
      </c>
      <c r="C214" s="8" t="str">
        <f>FIXED([8]CCPI_Pre!B186,3)</f>
        <v>0.483</v>
      </c>
      <c r="D214" s="8" t="str">
        <f>FIXED([8]CCPI_Pre!C186,3)</f>
        <v>0.092</v>
      </c>
      <c r="E214" s="8" t="str">
        <f>IF(F214&lt;0.01,"***",IF(F214&lt;0.05,"**", IF(F214&lt;0.1,"*","")))</f>
        <v>***</v>
      </c>
      <c r="F214" s="8">
        <f>[8]CCPI_Pre!E186</f>
        <v>0</v>
      </c>
      <c r="G214" s="8"/>
      <c r="H214" s="8"/>
      <c r="I214" s="8"/>
      <c r="J214" s="8" t="str">
        <f>[8]CCPI_Post!A186</f>
        <v>InfExp</v>
      </c>
      <c r="K214" s="8" t="str">
        <f>FIXED([8]CCPI_Post!B186,3)</f>
        <v>0.360</v>
      </c>
      <c r="L214" s="8" t="str">
        <f>FIXED([8]CCPI_Post!C186,3)</f>
        <v>0.200</v>
      </c>
      <c r="M214" s="8" t="str">
        <f t="shared" ref="M214:M224" si="18">IF(N214&lt;0.01,"***",IF(N214&lt;0.05,"**", IF(N214&lt;0.1,"*","")))</f>
        <v>*</v>
      </c>
      <c r="N214" s="8">
        <f>[8]CCPI_Post!E186</f>
        <v>8.2000000000000003E-2</v>
      </c>
      <c r="O214" s="8"/>
    </row>
    <row r="215" spans="2:15">
      <c r="B215" s="8" t="str">
        <f>[8]CCPI_Pre!A187</f>
        <v>CCPI_4lag</v>
      </c>
      <c r="C215" s="8" t="str">
        <f>FIXED([8]CCPI_Pre!B187,3)</f>
        <v>0.653</v>
      </c>
      <c r="D215" s="8" t="str">
        <f>FIXED([8]CCPI_Pre!C187,3)</f>
        <v>0.059</v>
      </c>
      <c r="E215" s="8" t="str">
        <f t="shared" ref="E215:E224" si="19">IF(F215&lt;0.01,"***",IF(F215&lt;0.05,"**", IF(F215&lt;0.1,"*","")))</f>
        <v>***</v>
      </c>
      <c r="F215" s="8">
        <f>[8]CCPI_Pre!E187</f>
        <v>0</v>
      </c>
      <c r="G215" s="8"/>
      <c r="H215" s="8"/>
      <c r="I215" s="8"/>
      <c r="J215" s="8" t="str">
        <f>[8]CCPI_Post!A187</f>
        <v>CCPI_4lag</v>
      </c>
      <c r="K215" s="8" t="str">
        <f>FIXED([8]CCPI_Post!B187,3)</f>
        <v>0.407</v>
      </c>
      <c r="L215" s="8" t="str">
        <f>FIXED([8]CCPI_Post!C187,3)</f>
        <v>0.061</v>
      </c>
      <c r="M215" s="8" t="str">
        <f t="shared" si="18"/>
        <v>***</v>
      </c>
      <c r="N215" s="8">
        <f>[8]CCPI_Post!E187</f>
        <v>0</v>
      </c>
      <c r="O215" s="8"/>
    </row>
    <row r="216" spans="2:15">
      <c r="B216" s="8" t="str">
        <f>[8]CCPI_Pre!A188</f>
        <v>slack_1</v>
      </c>
      <c r="C216" s="8" t="str">
        <f>FIXED([8]CCPI_Pre!B188,3)</f>
        <v>-0.170</v>
      </c>
      <c r="D216" s="8" t="str">
        <f>FIXED([8]CCPI_Pre!C188,3)</f>
        <v>0.042</v>
      </c>
      <c r="E216" s="8" t="str">
        <f t="shared" si="19"/>
        <v>***</v>
      </c>
      <c r="F216" s="8">
        <f>[8]CCPI_Pre!E188</f>
        <v>0</v>
      </c>
      <c r="G216" s="8"/>
      <c r="H216" s="8"/>
      <c r="I216" s="8"/>
      <c r="J216" s="8" t="str">
        <f>[8]CCPI_Post!A188</f>
        <v>slack_1</v>
      </c>
      <c r="K216" s="8" t="str">
        <f>FIXED([8]CCPI_Post!B188,3)</f>
        <v>-0.104</v>
      </c>
      <c r="L216" s="8" t="str">
        <f>FIXED([8]CCPI_Post!C188,3)</f>
        <v>0.028</v>
      </c>
      <c r="M216" s="8" t="str">
        <f t="shared" si="18"/>
        <v>***</v>
      </c>
      <c r="N216" s="8">
        <f>[8]CCPI_Post!E188</f>
        <v>1E-3</v>
      </c>
      <c r="O216" s="8"/>
    </row>
    <row r="217" spans="2:15">
      <c r="B217" s="8" t="str">
        <f>[8]CCPI_Pre!A189</f>
        <v>RER_qo8q</v>
      </c>
      <c r="C217" s="8" t="str">
        <f>FIXED([8]CCPI_Pre!B189,3)</f>
        <v>-0.026</v>
      </c>
      <c r="D217" s="8" t="str">
        <f>FIXED([8]CCPI_Pre!C189,3)</f>
        <v>0.006</v>
      </c>
      <c r="E217" s="8" t="str">
        <f t="shared" si="19"/>
        <v>***</v>
      </c>
      <c r="F217" s="8">
        <f>[8]CCPI_Pre!E189</f>
        <v>0</v>
      </c>
      <c r="G217" s="8"/>
      <c r="H217" s="8"/>
      <c r="I217" s="8"/>
      <c r="J217" s="8" t="str">
        <f>[8]CCPI_Post!A189</f>
        <v>RER_qo8q</v>
      </c>
      <c r="K217" s="8" t="str">
        <f>FIXED([8]CCPI_Post!B189,3)</f>
        <v>-0.018</v>
      </c>
      <c r="L217" s="8" t="str">
        <f>FIXED([8]CCPI_Post!C189,3)</f>
        <v>0.007</v>
      </c>
      <c r="M217" s="8" t="str">
        <f t="shared" si="18"/>
        <v>**</v>
      </c>
      <c r="N217" s="8">
        <f>[8]CCPI_Post!E189</f>
        <v>1.4E-2</v>
      </c>
      <c r="O217" s="8"/>
    </row>
    <row r="218" spans="2:15">
      <c r="B218" s="8" t="str">
        <f>[8]CCPI_Pre!A190</f>
        <v>W_Slack</v>
      </c>
      <c r="C218" s="8" t="str">
        <f>FIXED([8]CCPI_Pre!B190,3)</f>
        <v>-0.124</v>
      </c>
      <c r="D218" s="8" t="str">
        <f>FIXED([8]CCPI_Pre!C190,3)</f>
        <v>0.059</v>
      </c>
      <c r="E218" s="8" t="str">
        <f t="shared" si="19"/>
        <v>**</v>
      </c>
      <c r="F218" s="8">
        <f>[8]CCPI_Pre!E190</f>
        <v>4.5999999999999999E-2</v>
      </c>
      <c r="G218" s="8"/>
      <c r="H218" s="8"/>
      <c r="I218" s="8"/>
      <c r="J218" s="8" t="str">
        <f>[8]CCPI_Post!A190</f>
        <v>W_Slack</v>
      </c>
      <c r="K218" s="8" t="str">
        <f>FIXED([8]CCPI_Post!B190,3)</f>
        <v>0.042</v>
      </c>
      <c r="L218" s="8" t="str">
        <f>FIXED([8]CCPI_Post!C190,3)</f>
        <v>0.089</v>
      </c>
      <c r="M218" s="8" t="str">
        <f t="shared" si="18"/>
        <v/>
      </c>
      <c r="N218" s="8">
        <f>[8]CCPI_Post!E190</f>
        <v>0.63700000000000001</v>
      </c>
      <c r="O218" s="8"/>
    </row>
    <row r="219" spans="2:15">
      <c r="B219" s="8" t="str">
        <f>[8]CCPI_Pre!A191</f>
        <v>WComm_relPCPI_lag</v>
      </c>
      <c r="C219" s="8" t="str">
        <f>FIXED([8]CCPI_Pre!B191,3)</f>
        <v>-0.001</v>
      </c>
      <c r="D219" s="8" t="str">
        <f>FIXED([8]CCPI_Pre!C191,3)</f>
        <v>0.006</v>
      </c>
      <c r="E219" s="8" t="str">
        <f t="shared" si="19"/>
        <v/>
      </c>
      <c r="F219" s="8">
        <f>[8]CCPI_Pre!E191</f>
        <v>0.85499999999999998</v>
      </c>
      <c r="G219" s="8"/>
      <c r="H219" s="8"/>
      <c r="I219" s="8"/>
      <c r="J219" s="8" t="str">
        <f>[8]CCPI_Post!A191</f>
        <v>WComm_relPCPI_lag</v>
      </c>
      <c r="K219" s="8" t="str">
        <f>FIXED([8]CCPI_Post!B191,3)</f>
        <v>0.011</v>
      </c>
      <c r="L219" s="8" t="str">
        <f>FIXED([8]CCPI_Post!C191,3)</f>
        <v>0.003</v>
      </c>
      <c r="M219" s="8" t="str">
        <f t="shared" si="18"/>
        <v>***</v>
      </c>
      <c r="N219" s="8">
        <f>[8]CCPI_Post!E191</f>
        <v>0</v>
      </c>
      <c r="O219" s="8"/>
    </row>
    <row r="220" spans="2:15">
      <c r="B220" s="8" t="str">
        <f>[8]CCPI_Pre!A192</f>
        <v>GVC_PC_lag</v>
      </c>
      <c r="C220" s="8" t="str">
        <f>FIXED([8]CCPI_Pre!B192,3)</f>
        <v>-0.069</v>
      </c>
      <c r="D220" s="8" t="str">
        <f>FIXED([8]CCPI_Pre!C192,3)</f>
        <v>0.043</v>
      </c>
      <c r="E220" s="8" t="str">
        <f t="shared" si="19"/>
        <v/>
      </c>
      <c r="F220" s="8">
        <f>[8]CCPI_Pre!E192</f>
        <v>0.121</v>
      </c>
      <c r="G220" s="8"/>
      <c r="H220" s="8"/>
      <c r="I220" s="8"/>
      <c r="J220" s="8" t="str">
        <f>[8]CCPI_Post!A192</f>
        <v>GVC_PC_lag</v>
      </c>
      <c r="K220" s="8" t="str">
        <f>FIXED([8]CCPI_Post!B192,3)</f>
        <v>0.067</v>
      </c>
      <c r="L220" s="8" t="str">
        <f>FIXED([8]CCPI_Post!C192,3)</f>
        <v>0.068</v>
      </c>
      <c r="M220" s="8" t="str">
        <f t="shared" si="18"/>
        <v/>
      </c>
      <c r="N220" s="8">
        <f>[8]CCPI_Post!E192</f>
        <v>0.32800000000000001</v>
      </c>
      <c r="O220" s="8"/>
    </row>
    <row r="221" spans="2:15">
      <c r="B221" s="8" t="str">
        <f>[8]CCPI_Pre!A193</f>
        <v>_cons</v>
      </c>
      <c r="C221" s="8" t="str">
        <f>FIXED([8]CCPI_Pre!B193,3)</f>
        <v>-0.360</v>
      </c>
      <c r="D221" s="8" t="str">
        <f>FIXED([8]CCPI_Pre!C193,3)</f>
        <v>0.111</v>
      </c>
      <c r="E221" s="8" t="str">
        <f t="shared" si="19"/>
        <v>***</v>
      </c>
      <c r="F221" s="8">
        <f>[8]CCPI_Pre!E193</f>
        <v>3.0000000000000001E-3</v>
      </c>
      <c r="G221" s="8"/>
      <c r="H221" s="8"/>
      <c r="I221" s="8"/>
      <c r="J221" s="8" t="str">
        <f>[8]CCPI_Post!A193</f>
        <v>_cons</v>
      </c>
      <c r="K221" s="8" t="str">
        <f>FIXED([8]CCPI_Post!B193,3)</f>
        <v>0.162</v>
      </c>
      <c r="L221" s="8" t="str">
        <f>FIXED([8]CCPI_Post!C193,3)</f>
        <v>0.441</v>
      </c>
      <c r="M221" s="8" t="str">
        <f t="shared" si="18"/>
        <v/>
      </c>
      <c r="N221" s="8">
        <f>[8]CCPI_Post!E193</f>
        <v>0.71599999999999997</v>
      </c>
      <c r="O221" s="8"/>
    </row>
    <row r="222" spans="2:15">
      <c r="B222" s="8">
        <f>[8]CCPI_Pre!A194</f>
        <v>0</v>
      </c>
      <c r="C222" s="8" t="str">
        <f>FIXED([8]CCPI_Pre!B194,3)</f>
        <v>0.000</v>
      </c>
      <c r="D222" s="8" t="str">
        <f>FIXED([8]CCPI_Pre!C194,3)</f>
        <v>0.000</v>
      </c>
      <c r="E222" s="8" t="str">
        <f t="shared" si="19"/>
        <v>***</v>
      </c>
      <c r="F222" s="8">
        <f>[8]CCPI_Pre!E194</f>
        <v>0</v>
      </c>
      <c r="G222" s="8"/>
      <c r="H222" s="8"/>
      <c r="I222" s="8"/>
      <c r="J222" s="8">
        <f>[8]CCPI_Post!A194</f>
        <v>0</v>
      </c>
      <c r="K222" s="8" t="str">
        <f>FIXED([8]CCPI_Post!B194,3)</f>
        <v>0.000</v>
      </c>
      <c r="L222" s="8" t="str">
        <f>FIXED([8]CCPI_Post!C194,3)</f>
        <v>0.000</v>
      </c>
      <c r="M222" s="8" t="str">
        <f t="shared" si="18"/>
        <v>***</v>
      </c>
      <c r="N222" s="8">
        <f>[8]CCPI_Post!E194</f>
        <v>0</v>
      </c>
      <c r="O222" s="8"/>
    </row>
    <row r="223" spans="2:15">
      <c r="B223" s="8">
        <f>[8]CCPI_Pre!A195</f>
        <v>0</v>
      </c>
      <c r="C223" s="8" t="str">
        <f>FIXED([8]CCPI_Pre!B195,3)</f>
        <v>0.000</v>
      </c>
      <c r="D223" s="8" t="str">
        <f>FIXED([8]CCPI_Pre!C195,3)</f>
        <v>0.000</v>
      </c>
      <c r="E223" s="8" t="str">
        <f t="shared" si="19"/>
        <v>***</v>
      </c>
      <c r="F223" s="8">
        <f>[8]CCPI_Pre!E195</f>
        <v>0</v>
      </c>
      <c r="G223" s="8"/>
      <c r="H223" s="8"/>
      <c r="I223" s="8"/>
      <c r="J223" s="8">
        <f>[8]CCPI_Post!A195</f>
        <v>0</v>
      </c>
      <c r="K223" s="8" t="str">
        <f>FIXED([8]CCPI_Post!B195,3)</f>
        <v>0.000</v>
      </c>
      <c r="L223" s="8" t="str">
        <f>FIXED([8]CCPI_Post!C195,3)</f>
        <v>0.000</v>
      </c>
      <c r="M223" s="8" t="str">
        <f t="shared" si="18"/>
        <v>***</v>
      </c>
      <c r="N223" s="8">
        <f>[8]CCPI_Post!E195</f>
        <v>0</v>
      </c>
      <c r="O223" s="8"/>
    </row>
    <row r="224" spans="2:15">
      <c r="B224" s="8">
        <f>[8]CCPI_Pre!A196</f>
        <v>0</v>
      </c>
      <c r="C224" s="8" t="str">
        <f>FIXED([8]CCPI_Pre!B196,3)</f>
        <v>0.000</v>
      </c>
      <c r="D224" s="8" t="str">
        <f>FIXED([8]CCPI_Pre!C196,3)</f>
        <v>0.000</v>
      </c>
      <c r="E224" s="8" t="str">
        <f t="shared" si="19"/>
        <v>***</v>
      </c>
      <c r="F224" s="8">
        <f>[8]CCPI_Pre!E196</f>
        <v>0</v>
      </c>
      <c r="G224" s="8"/>
      <c r="H224" s="8"/>
      <c r="I224" s="8"/>
      <c r="J224" s="8">
        <f>[8]CCPI_Post!A196</f>
        <v>0</v>
      </c>
      <c r="K224" s="8" t="str">
        <f>FIXED([8]CCPI_Post!B196,3)</f>
        <v>0.000</v>
      </c>
      <c r="L224" s="8" t="str">
        <f>FIXED([8]CCPI_Post!C196,3)</f>
        <v>0.000</v>
      </c>
      <c r="M224" s="8" t="str">
        <f t="shared" si="18"/>
        <v>***</v>
      </c>
      <c r="N224" s="8">
        <f>[8]CCPI_Post!E196</f>
        <v>0</v>
      </c>
      <c r="O224" s="8"/>
    </row>
    <row r="225" spans="2:1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2:1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2:1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2:1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2:15">
      <c r="B229" s="7" t="str">
        <f>[8]CCPI_Pre!A201</f>
        <v xml:space="preserve"> EXCLUDE 2008&amp; 2009 FROM LAST DECADE - CORE - PRE-CRISIS</v>
      </c>
      <c r="C229" s="8"/>
      <c r="D229" s="8"/>
      <c r="E229" s="8"/>
      <c r="F229" s="8"/>
      <c r="G229" s="8"/>
      <c r="H229" s="8"/>
      <c r="I229" s="8"/>
      <c r="J229" s="7" t="str">
        <f>[8]CCPI_Post!A201</f>
        <v xml:space="preserve"> EXCLUDE 2008&amp; 2009 FROM LAST DECADE - CORE - POST-CRISIS</v>
      </c>
      <c r="K229" s="8"/>
      <c r="L229" s="8"/>
      <c r="M229" s="8"/>
      <c r="N229" s="8"/>
      <c r="O229" s="8"/>
    </row>
    <row r="230" spans="2:15">
      <c r="B230" s="8" t="str">
        <f>[8]CCPI_Pre!A202</f>
        <v>R2_w</v>
      </c>
      <c r="C230" s="8">
        <f>[8]CCPI_Pre!B202</f>
        <v>0</v>
      </c>
      <c r="D230" s="8">
        <f>[8]CCPI_Pre!C202</f>
        <v>0</v>
      </c>
      <c r="E230" s="8">
        <f>[8]CCPI_Pre!D202</f>
        <v>0</v>
      </c>
      <c r="F230" s="8"/>
      <c r="G230" s="8"/>
      <c r="H230" s="8"/>
      <c r="I230" s="8"/>
      <c r="J230" s="8" t="str">
        <f>[8]CCPI_Post!A202</f>
        <v>R2_w</v>
      </c>
      <c r="K230" s="8">
        <f>[8]CCPI_Post!B202</f>
        <v>0</v>
      </c>
      <c r="L230" s="8">
        <f>[8]CCPI_Post!C202</f>
        <v>0</v>
      </c>
      <c r="M230" s="8">
        <f>[8]CCPI_Post!D202</f>
        <v>0</v>
      </c>
      <c r="N230" s="8"/>
      <c r="O230" s="8"/>
    </row>
    <row r="231" spans="2:15">
      <c r="B231" s="8" t="str">
        <f>FIXED([8]CCPI_Pre!A203,3)</f>
        <v>0.488</v>
      </c>
      <c r="C231" s="8">
        <f>[8]CCPI_Pre!B203</f>
        <v>1402</v>
      </c>
      <c r="D231" s="8" t="str">
        <f>FIXED([8]CCPI_Pre!C203,1)</f>
        <v>6.6</v>
      </c>
      <c r="E231" s="8">
        <f>([8]CCPI_Pre!D203)</f>
        <v>6.7403239160233907E-4</v>
      </c>
      <c r="F231" s="8" t="str">
        <f>IF(E231&lt;0.01,"***",IF(E231&lt;0.05,"**", IF(E231&lt;0.1,"*","")))</f>
        <v>***</v>
      </c>
      <c r="G231" s="8"/>
      <c r="H231" s="8"/>
      <c r="I231" s="8"/>
      <c r="J231" s="8" t="str">
        <f>FIXED([8]CCPI_Post!A203,3)</f>
        <v>0.116</v>
      </c>
      <c r="K231" s="8">
        <f>[8]CCPI_Post!B203</f>
        <v>992</v>
      </c>
      <c r="L231" s="8" t="str">
        <f>FIXED([8]CCPI_Post!C203,1)</f>
        <v>4.1</v>
      </c>
      <c r="M231" s="8">
        <f>([8]CCPI_Post!D203)</f>
        <v>8.687160217582035E-3</v>
      </c>
      <c r="N231" s="8" t="str">
        <f>IF(M231&lt;0.01,"***",IF(M231&lt;0.05,"**", IF(M231&lt;0.1,"*","")))</f>
        <v>***</v>
      </c>
      <c r="O231" s="8"/>
    </row>
    <row r="232" spans="2:15">
      <c r="B232" s="8"/>
      <c r="C232" s="8"/>
      <c r="D232" s="8" t="str">
        <f>[8]CCPI_Pre!C204</f>
        <v>Robust</v>
      </c>
      <c r="E232" s="8"/>
      <c r="F232" s="8"/>
      <c r="G232" s="8"/>
      <c r="H232" s="8"/>
      <c r="I232" s="8"/>
      <c r="J232" s="8"/>
      <c r="K232" s="8"/>
      <c r="L232" s="8" t="str">
        <f>[8]CCPI_Post!C204</f>
        <v>Robust</v>
      </c>
      <c r="M232" s="8"/>
      <c r="N232" s="8"/>
      <c r="O232" s="8"/>
    </row>
    <row r="233" spans="2:15">
      <c r="B233" s="8" t="str">
        <f>[8]CCPI_Pre!A205</f>
        <v>CCPI_qA</v>
      </c>
      <c r="C233" s="8" t="str">
        <f>[8]CCPI_Pre!B205</f>
        <v>Coef.</v>
      </c>
      <c r="D233" s="8" t="str">
        <f>[8]CCPI_Pre!C205</f>
        <v>Std. Err.</v>
      </c>
      <c r="E233" s="8" t="str">
        <f>[8]CCPI_Pre!D205</f>
        <v>t</v>
      </c>
      <c r="F233" s="8" t="str">
        <f>[8]CCPI_Pre!E205</f>
        <v>P&gt;|t|</v>
      </c>
      <c r="G233" s="8"/>
      <c r="H233" s="8"/>
      <c r="I233" s="8"/>
      <c r="J233" s="8" t="str">
        <f>[8]CCPI_Post!A205</f>
        <v>CCPI_qA</v>
      </c>
      <c r="K233" s="8" t="str">
        <f>[8]CCPI_Post!B205</f>
        <v>Coef.</v>
      </c>
      <c r="L233" s="8" t="str">
        <f>[8]CCPI_Post!C205</f>
        <v>Std. Err.</v>
      </c>
      <c r="M233" s="8" t="str">
        <f>[8]CCPI_Post!D205</f>
        <v>t</v>
      </c>
      <c r="N233" s="8" t="str">
        <f>[8]CCPI_Post!E205</f>
        <v>P&gt;|t|</v>
      </c>
      <c r="O233" s="8"/>
    </row>
    <row r="234" spans="2:15">
      <c r="B234" s="8" t="str">
        <f>[8]CCPI_Pre!A206</f>
        <v>InfExp</v>
      </c>
      <c r="C234" s="8" t="str">
        <f>FIXED([8]CCPI_Pre!B206,3)</f>
        <v>0.483</v>
      </c>
      <c r="D234" s="8" t="str">
        <f>FIXED([8]CCPI_Pre!C206,3)</f>
        <v>0.092</v>
      </c>
      <c r="E234" s="8" t="str">
        <f>IF(F234&lt;0.01,"***",IF(F234&lt;0.05,"**", IF(F234&lt;0.1,"*","")))</f>
        <v>***</v>
      </c>
      <c r="F234" s="8">
        <f>[8]CCPI_Pre!E206</f>
        <v>0</v>
      </c>
      <c r="G234" s="8"/>
      <c r="H234" s="8"/>
      <c r="I234" s="8"/>
      <c r="J234" s="8" t="str">
        <f>[8]CCPI_Post!A206</f>
        <v>InfExp</v>
      </c>
      <c r="K234" s="8" t="str">
        <f>FIXED([8]CCPI_Post!B206,3)</f>
        <v>0.445</v>
      </c>
      <c r="L234" s="8" t="str">
        <f>FIXED([8]CCPI_Post!C206,3)</f>
        <v>0.210</v>
      </c>
      <c r="M234" s="8" t="str">
        <f t="shared" ref="M234:M244" si="20">IF(N234&lt;0.01,"***",IF(N234&lt;0.05,"**", IF(N234&lt;0.1,"*","")))</f>
        <v>**</v>
      </c>
      <c r="N234" s="8">
        <f>[8]CCPI_Post!E206</f>
        <v>4.2000000000000003E-2</v>
      </c>
      <c r="O234" s="8"/>
    </row>
    <row r="235" spans="2:15">
      <c r="B235" s="8" t="str">
        <f>[8]CCPI_Pre!A207</f>
        <v>CCPI_4lag</v>
      </c>
      <c r="C235" s="8" t="str">
        <f>FIXED([8]CCPI_Pre!B207,3)</f>
        <v>0.653</v>
      </c>
      <c r="D235" s="8" t="str">
        <f>FIXED([8]CCPI_Pre!C207,3)</f>
        <v>0.059</v>
      </c>
      <c r="E235" s="8" t="str">
        <f t="shared" ref="E235:E244" si="21">IF(F235&lt;0.01,"***",IF(F235&lt;0.05,"**", IF(F235&lt;0.1,"*","")))</f>
        <v>***</v>
      </c>
      <c r="F235" s="8">
        <f>[8]CCPI_Pre!E207</f>
        <v>0</v>
      </c>
      <c r="G235" s="8"/>
      <c r="H235" s="8"/>
      <c r="I235" s="8"/>
      <c r="J235" s="8" t="str">
        <f>[8]CCPI_Post!A207</f>
        <v>CCPI_4lag</v>
      </c>
      <c r="K235" s="8" t="str">
        <f>FIXED([8]CCPI_Post!B207,3)</f>
        <v>0.367</v>
      </c>
      <c r="L235" s="8" t="str">
        <f>FIXED([8]CCPI_Post!C207,3)</f>
        <v>0.074</v>
      </c>
      <c r="M235" s="8" t="str">
        <f t="shared" si="20"/>
        <v>***</v>
      </c>
      <c r="N235" s="8">
        <f>[8]CCPI_Post!E207</f>
        <v>0</v>
      </c>
      <c r="O235" s="8"/>
    </row>
    <row r="236" spans="2:15">
      <c r="B236" s="8" t="str">
        <f>[8]CCPI_Pre!A208</f>
        <v>slack_1</v>
      </c>
      <c r="C236" s="8" t="str">
        <f>FIXED([8]CCPI_Pre!B208,3)</f>
        <v>-0.170</v>
      </c>
      <c r="D236" s="8" t="str">
        <f>FIXED([8]CCPI_Pre!C208,3)</f>
        <v>0.042</v>
      </c>
      <c r="E236" s="8" t="str">
        <f t="shared" si="21"/>
        <v>***</v>
      </c>
      <c r="F236" s="8">
        <f>[8]CCPI_Pre!E208</f>
        <v>0</v>
      </c>
      <c r="G236" s="8"/>
      <c r="H236" s="8"/>
      <c r="I236" s="8"/>
      <c r="J236" s="8" t="str">
        <f>[8]CCPI_Post!A208</f>
        <v>slack_1</v>
      </c>
      <c r="K236" s="8" t="str">
        <f>FIXED([8]CCPI_Post!B208,3)</f>
        <v>-0.114</v>
      </c>
      <c r="L236" s="8" t="str">
        <f>FIXED([8]CCPI_Post!C208,3)</f>
        <v>0.040</v>
      </c>
      <c r="M236" s="8" t="str">
        <f t="shared" si="20"/>
        <v>***</v>
      </c>
      <c r="N236" s="8">
        <f>[8]CCPI_Post!E208</f>
        <v>7.0000000000000001E-3</v>
      </c>
      <c r="O236" s="8"/>
    </row>
    <row r="237" spans="2:15">
      <c r="B237" s="8" t="str">
        <f>[8]CCPI_Pre!A209</f>
        <v>RER_qo8q</v>
      </c>
      <c r="C237" s="8" t="str">
        <f>FIXED([8]CCPI_Pre!B209,3)</f>
        <v>-0.026</v>
      </c>
      <c r="D237" s="8" t="str">
        <f>FIXED([8]CCPI_Pre!C209,3)</f>
        <v>0.006</v>
      </c>
      <c r="E237" s="8" t="str">
        <f t="shared" si="21"/>
        <v>***</v>
      </c>
      <c r="F237" s="8">
        <f>[8]CCPI_Pre!E209</f>
        <v>0</v>
      </c>
      <c r="G237" s="8"/>
      <c r="H237" s="8"/>
      <c r="I237" s="8"/>
      <c r="J237" s="8" t="str">
        <f>[8]CCPI_Post!A209</f>
        <v>RER_qo8q</v>
      </c>
      <c r="K237" s="8" t="str">
        <f>FIXED([8]CCPI_Post!B209,3)</f>
        <v>-0.016</v>
      </c>
      <c r="L237" s="8" t="str">
        <f>FIXED([8]CCPI_Post!C209,3)</f>
        <v>0.008</v>
      </c>
      <c r="M237" s="8" t="str">
        <f t="shared" si="20"/>
        <v>*</v>
      </c>
      <c r="N237" s="8">
        <f>[8]CCPI_Post!E209</f>
        <v>5.5E-2</v>
      </c>
      <c r="O237" s="8"/>
    </row>
    <row r="238" spans="2:15">
      <c r="B238" s="8" t="str">
        <f>[8]CCPI_Pre!A210</f>
        <v>W_Slack</v>
      </c>
      <c r="C238" s="8" t="str">
        <f>FIXED([8]CCPI_Pre!B210,3)</f>
        <v>-0.124</v>
      </c>
      <c r="D238" s="8" t="str">
        <f>FIXED([8]CCPI_Pre!C210,3)</f>
        <v>0.059</v>
      </c>
      <c r="E238" s="8" t="str">
        <f t="shared" si="21"/>
        <v>**</v>
      </c>
      <c r="F238" s="8">
        <f>[8]CCPI_Pre!E210</f>
        <v>4.5999999999999999E-2</v>
      </c>
      <c r="G238" s="8"/>
      <c r="H238" s="8"/>
      <c r="I238" s="8"/>
      <c r="J238" s="8" t="str">
        <f>[8]CCPI_Post!A210</f>
        <v>W_Slack</v>
      </c>
      <c r="K238" s="8" t="str">
        <f>FIXED([8]CCPI_Post!B210,3)</f>
        <v>0.095</v>
      </c>
      <c r="L238" s="8" t="str">
        <f>FIXED([8]CCPI_Post!C210,3)</f>
        <v>0.083</v>
      </c>
      <c r="M238" s="8" t="str">
        <f t="shared" si="20"/>
        <v/>
      </c>
      <c r="N238" s="8">
        <f>[8]CCPI_Post!E210</f>
        <v>0.26600000000000001</v>
      </c>
      <c r="O238" s="8"/>
    </row>
    <row r="239" spans="2:15">
      <c r="B239" s="8" t="str">
        <f>[8]CCPI_Pre!A211</f>
        <v>WComm_relPCPI_lag</v>
      </c>
      <c r="C239" s="8" t="str">
        <f>FIXED([8]CCPI_Pre!B211,3)</f>
        <v>-0.001</v>
      </c>
      <c r="D239" s="8" t="str">
        <f>FIXED([8]CCPI_Pre!C211,3)</f>
        <v>0.006</v>
      </c>
      <c r="E239" s="8" t="str">
        <f t="shared" si="21"/>
        <v/>
      </c>
      <c r="F239" s="8">
        <f>[8]CCPI_Pre!E211</f>
        <v>0.85499999999999998</v>
      </c>
      <c r="G239" s="8"/>
      <c r="H239" s="8"/>
      <c r="I239" s="8"/>
      <c r="J239" s="8" t="str">
        <f>[8]CCPI_Post!A211</f>
        <v>WComm_relPCPI_lag</v>
      </c>
      <c r="K239" s="8" t="str">
        <f>FIXED([8]CCPI_Post!B211,3)</f>
        <v>0.012</v>
      </c>
      <c r="L239" s="8" t="str">
        <f>FIXED([8]CCPI_Post!C211,3)</f>
        <v>0.004</v>
      </c>
      <c r="M239" s="8" t="str">
        <f t="shared" si="20"/>
        <v>***</v>
      </c>
      <c r="N239" s="8">
        <f>[8]CCPI_Post!E211</f>
        <v>4.0000000000000001E-3</v>
      </c>
      <c r="O239" s="8"/>
    </row>
    <row r="240" spans="2:15">
      <c r="B240" s="8" t="str">
        <f>[8]CCPI_Pre!A212</f>
        <v>GVC_PC_lag</v>
      </c>
      <c r="C240" s="8" t="str">
        <f>FIXED([8]CCPI_Pre!B212,3)</f>
        <v>-0.069</v>
      </c>
      <c r="D240" s="8" t="str">
        <f>FIXED([8]CCPI_Pre!C212,3)</f>
        <v>0.043</v>
      </c>
      <c r="E240" s="8" t="str">
        <f t="shared" si="21"/>
        <v/>
      </c>
      <c r="F240" s="8">
        <f>[8]CCPI_Pre!E212</f>
        <v>0.121</v>
      </c>
      <c r="G240" s="8"/>
      <c r="H240" s="8"/>
      <c r="I240" s="8"/>
      <c r="J240" s="8" t="str">
        <f>[8]CCPI_Post!A212</f>
        <v>GVC_PC_lag</v>
      </c>
      <c r="K240" s="8" t="str">
        <f>FIXED([8]CCPI_Post!B212,3)</f>
        <v>0.046</v>
      </c>
      <c r="L240" s="8" t="str">
        <f>FIXED([8]CCPI_Post!C212,3)</f>
        <v>0.072</v>
      </c>
      <c r="M240" s="8" t="str">
        <f t="shared" si="20"/>
        <v/>
      </c>
      <c r="N240" s="8">
        <f>[8]CCPI_Post!E212</f>
        <v>0.53100000000000003</v>
      </c>
      <c r="O240" s="8"/>
    </row>
    <row r="241" spans="2:15">
      <c r="B241" s="8" t="str">
        <f>[8]CCPI_Pre!A213</f>
        <v>_cons</v>
      </c>
      <c r="C241" s="8" t="str">
        <f>FIXED([8]CCPI_Pre!B213,3)</f>
        <v>-0.360</v>
      </c>
      <c r="D241" s="8" t="str">
        <f>FIXED([8]CCPI_Pre!C213,3)</f>
        <v>0.111</v>
      </c>
      <c r="E241" s="8" t="str">
        <f t="shared" si="21"/>
        <v>***</v>
      </c>
      <c r="F241" s="8">
        <f>[8]CCPI_Pre!E213</f>
        <v>3.0000000000000001E-3</v>
      </c>
      <c r="G241" s="8"/>
      <c r="H241" s="8"/>
      <c r="I241" s="8"/>
      <c r="J241" s="8" t="str">
        <f>[8]CCPI_Post!A213</f>
        <v>_cons</v>
      </c>
      <c r="K241" s="8" t="str">
        <f>FIXED([8]CCPI_Post!B213,3)</f>
        <v>0.030</v>
      </c>
      <c r="L241" s="8" t="str">
        <f>FIXED([8]CCPI_Post!C213,3)</f>
        <v>0.468</v>
      </c>
      <c r="M241" s="8" t="str">
        <f t="shared" si="20"/>
        <v/>
      </c>
      <c r="N241" s="8">
        <f>[8]CCPI_Post!E213</f>
        <v>0.94899999999999995</v>
      </c>
      <c r="O241" s="8"/>
    </row>
    <row r="242" spans="2:15">
      <c r="B242" s="8">
        <f>[8]CCPI_Pre!A214</f>
        <v>0</v>
      </c>
      <c r="C242" s="8" t="str">
        <f>FIXED([8]CCPI_Pre!B214,3)</f>
        <v>0.000</v>
      </c>
      <c r="D242" s="8" t="str">
        <f>FIXED([8]CCPI_Pre!C214,3)</f>
        <v>0.000</v>
      </c>
      <c r="E242" s="8" t="str">
        <f t="shared" si="21"/>
        <v>***</v>
      </c>
      <c r="F242" s="8">
        <f>[8]CCPI_Pre!E214</f>
        <v>0</v>
      </c>
      <c r="G242" s="8"/>
      <c r="H242" s="8"/>
      <c r="I242" s="8"/>
      <c r="J242" s="8">
        <f>[8]CCPI_Post!A214</f>
        <v>0</v>
      </c>
      <c r="K242" s="8" t="str">
        <f>FIXED([8]CCPI_Post!B214,3)</f>
        <v>0.000</v>
      </c>
      <c r="L242" s="8" t="str">
        <f>FIXED([8]CCPI_Post!C214,3)</f>
        <v>0.000</v>
      </c>
      <c r="M242" s="8" t="str">
        <f t="shared" si="20"/>
        <v>***</v>
      </c>
      <c r="N242" s="8">
        <f>[8]CCPI_Post!E214</f>
        <v>0</v>
      </c>
      <c r="O242" s="8"/>
    </row>
    <row r="243" spans="2:15">
      <c r="B243" s="8">
        <f>[8]CCPI_Pre!A215</f>
        <v>0</v>
      </c>
      <c r="C243" s="8" t="str">
        <f>FIXED([8]CCPI_Pre!B215,3)</f>
        <v>0.000</v>
      </c>
      <c r="D243" s="8" t="str">
        <f>FIXED([8]CCPI_Pre!C215,3)</f>
        <v>0.000</v>
      </c>
      <c r="E243" s="8" t="str">
        <f t="shared" si="21"/>
        <v>***</v>
      </c>
      <c r="F243" s="8">
        <f>[8]CCPI_Pre!E215</f>
        <v>0</v>
      </c>
      <c r="G243" s="8"/>
      <c r="H243" s="8"/>
      <c r="I243" s="8"/>
      <c r="J243" s="8">
        <f>[8]CCPI_Post!A215</f>
        <v>0</v>
      </c>
      <c r="K243" s="8" t="str">
        <f>FIXED([8]CCPI_Post!B215,3)</f>
        <v>0.000</v>
      </c>
      <c r="L243" s="8" t="str">
        <f>FIXED([8]CCPI_Post!C215,3)</f>
        <v>0.000</v>
      </c>
      <c r="M243" s="8" t="str">
        <f t="shared" si="20"/>
        <v>***</v>
      </c>
      <c r="N243" s="8">
        <f>[8]CCPI_Post!E215</f>
        <v>0</v>
      </c>
      <c r="O243" s="8"/>
    </row>
    <row r="244" spans="2:15">
      <c r="B244" s="8">
        <f>[8]CCPI_Pre!A216</f>
        <v>0</v>
      </c>
      <c r="C244" s="8" t="str">
        <f>FIXED([8]CCPI_Pre!B216,3)</f>
        <v>0.000</v>
      </c>
      <c r="D244" s="8" t="str">
        <f>FIXED([8]CCPI_Pre!C216,3)</f>
        <v>0.000</v>
      </c>
      <c r="E244" s="8" t="str">
        <f t="shared" si="21"/>
        <v>***</v>
      </c>
      <c r="F244" s="8">
        <f>[8]CCPI_Pre!E216</f>
        <v>0</v>
      </c>
      <c r="G244" s="8"/>
      <c r="H244" s="8"/>
      <c r="I244" s="8"/>
      <c r="J244" s="8">
        <f>[8]CCPI_Post!A216</f>
        <v>0</v>
      </c>
      <c r="K244" s="8" t="str">
        <f>FIXED([8]CCPI_Post!B216,3)</f>
        <v>0.000</v>
      </c>
      <c r="L244" s="8" t="str">
        <f>FIXED([8]CCPI_Post!C216,3)</f>
        <v>0.000</v>
      </c>
      <c r="M244" s="8" t="str">
        <f t="shared" si="20"/>
        <v>***</v>
      </c>
      <c r="N244" s="8">
        <f>[8]CCPI_Post!E216</f>
        <v>0</v>
      </c>
      <c r="O244" s="8"/>
    </row>
    <row r="245" spans="2:1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2:1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2:1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2:1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2:15">
      <c r="B249" s="7" t="str">
        <f>[8]CCPI_Pre!A221</f>
        <v xml:space="preserve"> JUST AES - CORE - PRE-CRISIS</v>
      </c>
      <c r="C249" s="8"/>
      <c r="D249" s="8"/>
      <c r="E249" s="8"/>
      <c r="F249" s="8"/>
      <c r="G249" s="8"/>
      <c r="H249" s="8"/>
      <c r="I249" s="8"/>
      <c r="J249" s="7" t="str">
        <f>[8]CCPI_Post!A221</f>
        <v xml:space="preserve"> JUST AES - CORE - POST-CRISIS</v>
      </c>
      <c r="K249" s="8"/>
      <c r="L249" s="8"/>
      <c r="M249" s="8"/>
      <c r="N249" s="8"/>
      <c r="O249" s="8"/>
    </row>
    <row r="250" spans="2:15">
      <c r="B250" s="8" t="str">
        <f>[8]CCPI_Pre!A222</f>
        <v>R2_w</v>
      </c>
      <c r="C250" s="8">
        <f>[8]CCPI_Pre!B222</f>
        <v>0</v>
      </c>
      <c r="D250" s="8">
        <f>[8]CCPI_Pre!C222</f>
        <v>0</v>
      </c>
      <c r="E250" s="8">
        <f>[8]CCPI_Pre!D222</f>
        <v>0</v>
      </c>
      <c r="F250" s="8"/>
      <c r="G250" s="8"/>
      <c r="H250" s="8"/>
      <c r="I250" s="8"/>
      <c r="J250" s="8" t="str">
        <f>[8]CCPI_Post!A222</f>
        <v>R2_w</v>
      </c>
      <c r="K250" s="8">
        <f>[8]CCPI_Post!B222</f>
        <v>0</v>
      </c>
      <c r="L250" s="8">
        <f>[8]CCPI_Post!C222</f>
        <v>0</v>
      </c>
      <c r="M250" s="8">
        <f>[8]CCPI_Post!D222</f>
        <v>0</v>
      </c>
      <c r="N250" s="8"/>
      <c r="O250" s="8"/>
    </row>
    <row r="251" spans="2:15">
      <c r="B251" s="8" t="str">
        <f>FIXED([8]CCPI_Pre!A223,3)</f>
        <v>0.395</v>
      </c>
      <c r="C251" s="8">
        <f>[8]CCPI_Pre!B223</f>
        <v>1262</v>
      </c>
      <c r="D251" s="8" t="str">
        <f>FIXED([8]CCPI_Pre!C223,1)</f>
        <v>5.8</v>
      </c>
      <c r="E251" s="8">
        <f>([8]CCPI_Pre!D223)</f>
        <v>1.7295297466271521E-3</v>
      </c>
      <c r="F251" s="8" t="str">
        <f>IF(E251&lt;0.01,"***",IF(E251&lt;0.05,"**", IF(E251&lt;0.1,"*","")))</f>
        <v>***</v>
      </c>
      <c r="G251" s="8"/>
      <c r="H251" s="8"/>
      <c r="I251" s="8"/>
      <c r="J251" s="8" t="str">
        <f>FIXED([8]CCPI_Post!A223,3)</f>
        <v>0.245</v>
      </c>
      <c r="K251" s="8">
        <f>[8]CCPI_Post!B223</f>
        <v>1080</v>
      </c>
      <c r="L251" s="8" t="str">
        <f>FIXED([8]CCPI_Post!C223,1)</f>
        <v>6.1</v>
      </c>
      <c r="M251" s="8">
        <f>([8]CCPI_Post!D223)</f>
        <v>1.3990467560478738E-3</v>
      </c>
      <c r="N251" s="8" t="str">
        <f>IF(M251&lt;0.01,"***",IF(M251&lt;0.05,"**", IF(M251&lt;0.1,"*","")))</f>
        <v>***</v>
      </c>
      <c r="O251" s="8"/>
    </row>
    <row r="252" spans="2:15">
      <c r="B252" s="8"/>
      <c r="C252" s="8"/>
      <c r="D252" s="8" t="str">
        <f>[8]CCPI_Pre!C224</f>
        <v>Robust</v>
      </c>
      <c r="E252" s="8"/>
      <c r="F252" s="8"/>
      <c r="G252" s="8"/>
      <c r="H252" s="8"/>
      <c r="I252" s="8"/>
      <c r="J252" s="8"/>
      <c r="K252" s="8"/>
      <c r="L252" s="8" t="str">
        <f>[8]CCPI_Post!C224</f>
        <v>Robust</v>
      </c>
      <c r="M252" s="8"/>
      <c r="N252" s="8"/>
      <c r="O252" s="8"/>
    </row>
    <row r="253" spans="2:15">
      <c r="B253" s="8" t="str">
        <f>[8]CCPI_Pre!A225</f>
        <v>CCPI_qA</v>
      </c>
      <c r="C253" s="8" t="str">
        <f>[8]CCPI_Pre!B225</f>
        <v>Coef.</v>
      </c>
      <c r="D253" s="8" t="str">
        <f>[8]CCPI_Pre!C225</f>
        <v>Std. Err.</v>
      </c>
      <c r="E253" s="8" t="str">
        <f>[8]CCPI_Pre!D225</f>
        <v>t</v>
      </c>
      <c r="F253" s="8" t="str">
        <f>[8]CCPI_Pre!E225</f>
        <v>P&gt;|t|</v>
      </c>
      <c r="G253" s="8"/>
      <c r="H253" s="8"/>
      <c r="I253" s="8"/>
      <c r="J253" s="8" t="str">
        <f>[8]CCPI_Post!A225</f>
        <v>CCPI_qA</v>
      </c>
      <c r="K253" s="8" t="str">
        <f>[8]CCPI_Post!B225</f>
        <v>Coef.</v>
      </c>
      <c r="L253" s="8" t="str">
        <f>[8]CCPI_Post!C225</f>
        <v>Std. Err.</v>
      </c>
      <c r="M253" s="8" t="str">
        <f>[8]CCPI_Post!D225</f>
        <v>t</v>
      </c>
      <c r="N253" s="8" t="str">
        <f>[8]CCPI_Post!E225</f>
        <v>P&gt;|t|</v>
      </c>
      <c r="O253" s="8"/>
    </row>
    <row r="254" spans="2:15">
      <c r="B254" s="8" t="str">
        <f>[8]CCPI_Pre!A226</f>
        <v>InfExp</v>
      </c>
      <c r="C254" s="8" t="str">
        <f>FIXED([8]CCPI_Pre!B226,3)</f>
        <v>0.471</v>
      </c>
      <c r="D254" s="8" t="str">
        <f>FIXED([8]CCPI_Pre!C226,3)</f>
        <v>0.126</v>
      </c>
      <c r="E254" s="8" t="str">
        <f>IF(F254&lt;0.01,"***",IF(F254&lt;0.05,"**", IF(F254&lt;0.1,"*","")))</f>
        <v>***</v>
      </c>
      <c r="F254" s="8">
        <f>[8]CCPI_Pre!E226</f>
        <v>1E-3</v>
      </c>
      <c r="G254" s="8"/>
      <c r="H254" s="8"/>
      <c r="I254" s="8"/>
      <c r="J254" s="8" t="str">
        <f>[8]CCPI_Post!A226</f>
        <v>InfExp</v>
      </c>
      <c r="K254" s="8" t="str">
        <f>FIXED([8]CCPI_Post!B226,3)</f>
        <v>0.553</v>
      </c>
      <c r="L254" s="8" t="str">
        <f>FIXED([8]CCPI_Post!C226,3)</f>
        <v>0.170</v>
      </c>
      <c r="M254" s="8" t="str">
        <f t="shared" ref="M254:M264" si="22">IF(N254&lt;0.01,"***",IF(N254&lt;0.05,"**", IF(N254&lt;0.1,"*","")))</f>
        <v>***</v>
      </c>
      <c r="N254" s="8">
        <f>[8]CCPI_Post!E226</f>
        <v>3.0000000000000001E-3</v>
      </c>
      <c r="O254" s="8"/>
    </row>
    <row r="255" spans="2:15">
      <c r="B255" s="8" t="str">
        <f>[8]CCPI_Pre!A227</f>
        <v>CCPI_4lag</v>
      </c>
      <c r="C255" s="8" t="str">
        <f>FIXED([8]CCPI_Pre!B227,3)</f>
        <v>0.590</v>
      </c>
      <c r="D255" s="8" t="str">
        <f>FIXED([8]CCPI_Pre!C227,3)</f>
        <v>0.060</v>
      </c>
      <c r="E255" s="8" t="str">
        <f t="shared" ref="E255:E264" si="23">IF(F255&lt;0.01,"***",IF(F255&lt;0.05,"**", IF(F255&lt;0.1,"*","")))</f>
        <v>***</v>
      </c>
      <c r="F255" s="8">
        <f>[8]CCPI_Pre!E227</f>
        <v>0</v>
      </c>
      <c r="G255" s="8"/>
      <c r="H255" s="8"/>
      <c r="I255" s="8"/>
      <c r="J255" s="8" t="str">
        <f>[8]CCPI_Post!A227</f>
        <v>CCPI_4lag</v>
      </c>
      <c r="K255" s="8" t="str">
        <f>FIXED([8]CCPI_Post!B227,3)</f>
        <v>0.444</v>
      </c>
      <c r="L255" s="8" t="str">
        <f>FIXED([8]CCPI_Post!C227,3)</f>
        <v>0.068</v>
      </c>
      <c r="M255" s="8" t="str">
        <f t="shared" si="22"/>
        <v>***</v>
      </c>
      <c r="N255" s="8">
        <f>[8]CCPI_Post!E227</f>
        <v>0</v>
      </c>
      <c r="O255" s="8"/>
    </row>
    <row r="256" spans="2:15">
      <c r="B256" s="8" t="str">
        <f>[8]CCPI_Pre!A228</f>
        <v>slack_1</v>
      </c>
      <c r="C256" s="8" t="str">
        <f>FIXED([8]CCPI_Pre!B228,3)</f>
        <v>-0.173</v>
      </c>
      <c r="D256" s="8" t="str">
        <f>FIXED([8]CCPI_Pre!C228,3)</f>
        <v>0.046</v>
      </c>
      <c r="E256" s="8" t="str">
        <f t="shared" si="23"/>
        <v>***</v>
      </c>
      <c r="F256" s="8">
        <f>[8]CCPI_Pre!E228</f>
        <v>1E-3</v>
      </c>
      <c r="G256" s="8"/>
      <c r="H256" s="8"/>
      <c r="I256" s="8"/>
      <c r="J256" s="8" t="str">
        <f>[8]CCPI_Post!A228</f>
        <v>slack_1</v>
      </c>
      <c r="K256" s="8" t="str">
        <f>FIXED([8]CCPI_Post!B228,3)</f>
        <v>-0.120</v>
      </c>
      <c r="L256" s="8" t="str">
        <f>FIXED([8]CCPI_Post!C228,3)</f>
        <v>0.035</v>
      </c>
      <c r="M256" s="8" t="str">
        <f t="shared" si="22"/>
        <v>***</v>
      </c>
      <c r="N256" s="8">
        <f>[8]CCPI_Post!E228</f>
        <v>2E-3</v>
      </c>
      <c r="O256" s="8"/>
    </row>
    <row r="257" spans="2:15">
      <c r="B257" s="8" t="str">
        <f>[8]CCPI_Pre!A229</f>
        <v>RER_qo8q</v>
      </c>
      <c r="C257" s="8" t="str">
        <f>FIXED([8]CCPI_Pre!B229,3)</f>
        <v>-0.026</v>
      </c>
      <c r="D257" s="8" t="str">
        <f>FIXED([8]CCPI_Pre!C229,3)</f>
        <v>0.007</v>
      </c>
      <c r="E257" s="8" t="str">
        <f t="shared" si="23"/>
        <v>***</v>
      </c>
      <c r="F257" s="8">
        <f>[8]CCPI_Pre!E229</f>
        <v>1E-3</v>
      </c>
      <c r="G257" s="8"/>
      <c r="H257" s="8"/>
      <c r="I257" s="8"/>
      <c r="J257" s="8" t="str">
        <f>[8]CCPI_Post!A229</f>
        <v>RER_qo8q</v>
      </c>
      <c r="K257" s="8" t="str">
        <f>FIXED([8]CCPI_Post!B229,3)</f>
        <v>-0.010</v>
      </c>
      <c r="L257" s="8" t="str">
        <f>FIXED([8]CCPI_Post!C229,3)</f>
        <v>0.010</v>
      </c>
      <c r="M257" s="8" t="str">
        <f t="shared" si="22"/>
        <v/>
      </c>
      <c r="N257" s="8">
        <f>[8]CCPI_Post!E229</f>
        <v>0.30599999999999999</v>
      </c>
      <c r="O257" s="8"/>
    </row>
    <row r="258" spans="2:15">
      <c r="B258" s="8" t="str">
        <f>[8]CCPI_Pre!A230</f>
        <v>W_Slack</v>
      </c>
      <c r="C258" s="8" t="str">
        <f>FIXED([8]CCPI_Pre!B230,3)</f>
        <v>-0.089</v>
      </c>
      <c r="D258" s="8" t="str">
        <f>FIXED([8]CCPI_Pre!C230,3)</f>
        <v>0.066</v>
      </c>
      <c r="E258" s="8" t="str">
        <f t="shared" si="23"/>
        <v/>
      </c>
      <c r="F258" s="8">
        <f>[8]CCPI_Pre!E230</f>
        <v>0.186</v>
      </c>
      <c r="G258" s="8"/>
      <c r="H258" s="8"/>
      <c r="I258" s="8"/>
      <c r="J258" s="8" t="str">
        <f>[8]CCPI_Post!A230</f>
        <v>W_Slack</v>
      </c>
      <c r="K258" s="8" t="str">
        <f>FIXED([8]CCPI_Post!B230,3)</f>
        <v>-0.032</v>
      </c>
      <c r="L258" s="8" t="str">
        <f>FIXED([8]CCPI_Post!C230,3)</f>
        <v>0.054</v>
      </c>
      <c r="M258" s="8" t="str">
        <f t="shared" si="22"/>
        <v/>
      </c>
      <c r="N258" s="8">
        <f>[8]CCPI_Post!E230</f>
        <v>0.55400000000000005</v>
      </c>
      <c r="O258" s="8"/>
    </row>
    <row r="259" spans="2:15">
      <c r="B259" s="8" t="str">
        <f>[8]CCPI_Pre!A231</f>
        <v>WComm_relPCPI_lag</v>
      </c>
      <c r="C259" s="8" t="str">
        <f>FIXED([8]CCPI_Pre!B231,3)</f>
        <v>-0.001</v>
      </c>
      <c r="D259" s="8" t="str">
        <f>FIXED([8]CCPI_Pre!C231,3)</f>
        <v>0.006</v>
      </c>
      <c r="E259" s="8" t="str">
        <f t="shared" si="23"/>
        <v/>
      </c>
      <c r="F259" s="8">
        <f>[8]CCPI_Pre!E231</f>
        <v>0.83699999999999997</v>
      </c>
      <c r="G259" s="8"/>
      <c r="H259" s="8"/>
      <c r="I259" s="8"/>
      <c r="J259" s="8" t="str">
        <f>[8]CCPI_Post!A231</f>
        <v>WComm_relPCPI_lag</v>
      </c>
      <c r="K259" s="8" t="str">
        <f>FIXED([8]CCPI_Post!B231,3)</f>
        <v>0.015</v>
      </c>
      <c r="L259" s="8" t="str">
        <f>FIXED([8]CCPI_Post!C231,3)</f>
        <v>0.004</v>
      </c>
      <c r="M259" s="8" t="str">
        <f t="shared" si="22"/>
        <v>***</v>
      </c>
      <c r="N259" s="8">
        <f>[8]CCPI_Post!E231</f>
        <v>1E-3</v>
      </c>
      <c r="O259" s="8"/>
    </row>
    <row r="260" spans="2:15">
      <c r="B260" s="8" t="str">
        <f>[8]CCPI_Pre!A232</f>
        <v>GVC_PC_lag</v>
      </c>
      <c r="C260" s="8" t="str">
        <f>FIXED([8]CCPI_Pre!B232,3)</f>
        <v>-0.023</v>
      </c>
      <c r="D260" s="8" t="str">
        <f>FIXED([8]CCPI_Pre!C232,3)</f>
        <v>0.042</v>
      </c>
      <c r="E260" s="8" t="str">
        <f t="shared" si="23"/>
        <v/>
      </c>
      <c r="F260" s="8">
        <f>[8]CCPI_Pre!E232</f>
        <v>0.58799999999999997</v>
      </c>
      <c r="G260" s="8"/>
      <c r="H260" s="8"/>
      <c r="I260" s="8"/>
      <c r="J260" s="8" t="str">
        <f>[8]CCPI_Post!A232</f>
        <v>GVC_PC_lag</v>
      </c>
      <c r="K260" s="8" t="str">
        <f>FIXED([8]CCPI_Post!B232,3)</f>
        <v>0.062</v>
      </c>
      <c r="L260" s="8" t="str">
        <f>FIXED([8]CCPI_Post!C232,3)</f>
        <v>0.065</v>
      </c>
      <c r="M260" s="8" t="str">
        <f t="shared" si="22"/>
        <v/>
      </c>
      <c r="N260" s="8">
        <f>[8]CCPI_Post!E232</f>
        <v>0.34799999999999998</v>
      </c>
      <c r="O260" s="8"/>
    </row>
    <row r="261" spans="2:15">
      <c r="B261" s="8" t="str">
        <f>[8]CCPI_Pre!A233</f>
        <v>_cons</v>
      </c>
      <c r="C261" s="8" t="str">
        <f>FIXED([8]CCPI_Pre!B233,3)</f>
        <v>-0.199</v>
      </c>
      <c r="D261" s="8" t="str">
        <f>FIXED([8]CCPI_Pre!C233,3)</f>
        <v>0.172</v>
      </c>
      <c r="E261" s="8" t="str">
        <f t="shared" si="23"/>
        <v/>
      </c>
      <c r="F261" s="8">
        <f>[8]CCPI_Pre!E233</f>
        <v>0.25800000000000001</v>
      </c>
      <c r="G261" s="8"/>
      <c r="H261" s="8"/>
      <c r="I261" s="8"/>
      <c r="J261" s="8" t="str">
        <f>[8]CCPI_Post!A233</f>
        <v>_cons</v>
      </c>
      <c r="K261" s="8" t="str">
        <f>FIXED([8]CCPI_Post!B233,3)</f>
        <v>-0.164</v>
      </c>
      <c r="L261" s="8" t="str">
        <f>FIXED([8]CCPI_Post!C233,3)</f>
        <v>0.281</v>
      </c>
      <c r="M261" s="8" t="str">
        <f t="shared" si="22"/>
        <v/>
      </c>
      <c r="N261" s="8">
        <f>[8]CCPI_Post!E233</f>
        <v>0.56599999999999995</v>
      </c>
      <c r="O261" s="8"/>
    </row>
    <row r="262" spans="2:15">
      <c r="B262" s="8">
        <f>[8]CCPI_Pre!A234</f>
        <v>0</v>
      </c>
      <c r="C262" s="8" t="str">
        <f>FIXED([8]CCPI_Pre!B234,3)</f>
        <v>0.000</v>
      </c>
      <c r="D262" s="8" t="str">
        <f>FIXED([8]CCPI_Pre!C234,3)</f>
        <v>0.000</v>
      </c>
      <c r="E262" s="8" t="str">
        <f t="shared" si="23"/>
        <v>***</v>
      </c>
      <c r="F262" s="8">
        <f>[8]CCPI_Pre!E234</f>
        <v>0</v>
      </c>
      <c r="G262" s="8"/>
      <c r="H262" s="8"/>
      <c r="I262" s="8"/>
      <c r="J262" s="8">
        <f>[8]CCPI_Post!A234</f>
        <v>0</v>
      </c>
      <c r="K262" s="8" t="str">
        <f>FIXED([8]CCPI_Post!B234,3)</f>
        <v>0.000</v>
      </c>
      <c r="L262" s="8" t="str">
        <f>FIXED([8]CCPI_Post!C234,3)</f>
        <v>0.000</v>
      </c>
      <c r="M262" s="8" t="str">
        <f t="shared" si="22"/>
        <v>***</v>
      </c>
      <c r="N262" s="8">
        <f>[8]CCPI_Post!E234</f>
        <v>0</v>
      </c>
      <c r="O262" s="8"/>
    </row>
    <row r="263" spans="2:15">
      <c r="B263" s="8">
        <f>[8]CCPI_Pre!A235</f>
        <v>0</v>
      </c>
      <c r="C263" s="8" t="str">
        <f>FIXED([8]CCPI_Pre!B235,3)</f>
        <v>0.000</v>
      </c>
      <c r="D263" s="8" t="str">
        <f>FIXED([8]CCPI_Pre!C235,3)</f>
        <v>0.000</v>
      </c>
      <c r="E263" s="8" t="str">
        <f t="shared" si="23"/>
        <v>***</v>
      </c>
      <c r="F263" s="8">
        <f>[8]CCPI_Pre!E235</f>
        <v>0</v>
      </c>
      <c r="G263" s="8"/>
      <c r="H263" s="8"/>
      <c r="I263" s="8"/>
      <c r="J263" s="8">
        <f>[8]CCPI_Post!A235</f>
        <v>0</v>
      </c>
      <c r="K263" s="8" t="str">
        <f>FIXED([8]CCPI_Post!B235,3)</f>
        <v>0.000</v>
      </c>
      <c r="L263" s="8" t="str">
        <f>FIXED([8]CCPI_Post!C235,3)</f>
        <v>0.000</v>
      </c>
      <c r="M263" s="8" t="str">
        <f t="shared" si="22"/>
        <v>***</v>
      </c>
      <c r="N263" s="8">
        <f>[8]CCPI_Post!E235</f>
        <v>0</v>
      </c>
      <c r="O263" s="8"/>
    </row>
    <row r="264" spans="2:15">
      <c r="B264" s="8">
        <f>[8]CCPI_Pre!A236</f>
        <v>0</v>
      </c>
      <c r="C264" s="8" t="str">
        <f>FIXED([8]CCPI_Pre!B236,3)</f>
        <v>0.000</v>
      </c>
      <c r="D264" s="8" t="str">
        <f>FIXED([8]CCPI_Pre!C236,3)</f>
        <v>0.000</v>
      </c>
      <c r="E264" s="8" t="str">
        <f t="shared" si="23"/>
        <v>***</v>
      </c>
      <c r="F264" s="8">
        <f>[8]CCPI_Pre!E236</f>
        <v>0</v>
      </c>
      <c r="G264" s="8"/>
      <c r="H264" s="8"/>
      <c r="I264" s="8"/>
      <c r="J264" s="8">
        <f>[8]CCPI_Post!A236</f>
        <v>0</v>
      </c>
      <c r="K264" s="8" t="str">
        <f>FIXED([8]CCPI_Post!B236,3)</f>
        <v>0.000</v>
      </c>
      <c r="L264" s="8" t="str">
        <f>FIXED([8]CCPI_Post!C236,3)</f>
        <v>0.000</v>
      </c>
      <c r="M264" s="8" t="str">
        <f t="shared" si="22"/>
        <v>***</v>
      </c>
      <c r="N264" s="8">
        <f>[8]CCPI_Post!E236</f>
        <v>0</v>
      </c>
      <c r="O264" s="8"/>
    </row>
    <row r="265" spans="2:1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2:1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2:1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2:1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2:15">
      <c r="B269" s="7" t="str">
        <f>[8]CCPI_Pre!A241</f>
        <v>JUST EMS- - CORE - PRE-CRISIS</v>
      </c>
      <c r="C269" s="8"/>
      <c r="D269" s="8"/>
      <c r="E269" s="8"/>
      <c r="F269" s="8"/>
      <c r="G269" s="8"/>
      <c r="H269" s="8"/>
      <c r="I269" s="8"/>
      <c r="J269" s="7" t="str">
        <f>[8]CCPI_Post!A241</f>
        <v>JUST EMS- - CORE - POST-CRISIS</v>
      </c>
      <c r="K269" s="8"/>
      <c r="L269" s="8"/>
      <c r="M269" s="8"/>
      <c r="N269" s="8"/>
      <c r="O269" s="8"/>
    </row>
    <row r="270" spans="2:15">
      <c r="B270" s="8" t="str">
        <f>[8]CCPI_Pre!A242</f>
        <v>R2_w</v>
      </c>
      <c r="C270" s="8">
        <f>[8]CCPI_Pre!B242</f>
        <v>0</v>
      </c>
      <c r="D270" s="8">
        <f>[8]CCPI_Pre!C242</f>
        <v>0</v>
      </c>
      <c r="E270" s="8">
        <f>[8]CCPI_Pre!D242</f>
        <v>0</v>
      </c>
      <c r="F270" s="8"/>
      <c r="G270" s="8"/>
      <c r="H270" s="8"/>
      <c r="I270" s="8"/>
      <c r="J270" s="8" t="str">
        <f>[8]CCPI_Post!A242</f>
        <v>R2_w</v>
      </c>
      <c r="K270" s="8">
        <f>[8]CCPI_Post!B242</f>
        <v>0</v>
      </c>
      <c r="L270" s="8">
        <f>[8]CCPI_Post!C242</f>
        <v>0</v>
      </c>
      <c r="M270" s="8">
        <f>[8]CCPI_Post!D242</f>
        <v>0</v>
      </c>
      <c r="N270" s="8"/>
      <c r="O270" s="8"/>
    </row>
    <row r="271" spans="2:15">
      <c r="B271" s="8" t="str">
        <f>FIXED([8]CCPI_Pre!A243,3)</f>
        <v>0.819</v>
      </c>
      <c r="C271" s="8">
        <f>[8]CCPI_Pre!B243</f>
        <v>140</v>
      </c>
      <c r="D271" s="8" t="str">
        <f>FIXED([8]CCPI_Pre!C243,1)</f>
        <v>501.2</v>
      </c>
      <c r="E271" s="8">
        <f>([8]CCPI_Pre!D243)</f>
        <v>1.9913217984590227E-3</v>
      </c>
      <c r="F271" s="8" t="str">
        <f>IF(E271&lt;0.01,"***",IF(E271&lt;0.05,"**", IF(E271&lt;0.1,"*","")))</f>
        <v>***</v>
      </c>
      <c r="G271" s="8"/>
      <c r="H271" s="8"/>
      <c r="I271" s="8"/>
      <c r="J271" s="8" t="str">
        <f>FIXED([8]CCPI_Post!A243,3)</f>
        <v>0.264</v>
      </c>
      <c r="K271" s="8">
        <f>[8]CCPI_Post!B243</f>
        <v>154</v>
      </c>
      <c r="L271" s="8" t="str">
        <f>FIXED([8]CCPI_Post!C243,1)</f>
        <v>5.7</v>
      </c>
      <c r="M271" s="8">
        <f>([8]CCPI_Post!D243)</f>
        <v>9.2885346540762415E-2</v>
      </c>
      <c r="N271" s="8" t="str">
        <f>IF(M271&lt;0.01,"***",IF(M271&lt;0.05,"**", IF(M271&lt;0.1,"*","")))</f>
        <v>*</v>
      </c>
      <c r="O271" s="8"/>
    </row>
    <row r="272" spans="2:15">
      <c r="B272" s="8"/>
      <c r="C272" s="8"/>
      <c r="D272" s="8" t="str">
        <f>[8]CCPI_Pre!C244</f>
        <v>Robust</v>
      </c>
      <c r="E272" s="8"/>
      <c r="F272" s="8"/>
      <c r="G272" s="8"/>
      <c r="H272" s="8"/>
      <c r="I272" s="8"/>
      <c r="J272" s="8"/>
      <c r="K272" s="8"/>
      <c r="L272" s="8" t="str">
        <f>[8]CCPI_Post!C244</f>
        <v>Robust</v>
      </c>
      <c r="M272" s="8"/>
      <c r="N272" s="8"/>
      <c r="O272" s="8"/>
    </row>
    <row r="273" spans="2:15">
      <c r="B273" s="8" t="str">
        <f>[8]CCPI_Pre!A245</f>
        <v>CCPI_qA</v>
      </c>
      <c r="C273" s="8" t="str">
        <f>[8]CCPI_Pre!B245</f>
        <v>Coef.</v>
      </c>
      <c r="D273" s="8" t="str">
        <f>[8]CCPI_Pre!C245</f>
        <v>Std. Err.</v>
      </c>
      <c r="E273" s="8" t="str">
        <f>[8]CCPI_Pre!D245</f>
        <v>t</v>
      </c>
      <c r="F273" s="8" t="str">
        <f>[8]CCPI_Pre!E245</f>
        <v>P&gt;|t|</v>
      </c>
      <c r="G273" s="8"/>
      <c r="H273" s="8"/>
      <c r="I273" s="8"/>
      <c r="J273" s="8" t="str">
        <f>[8]CCPI_Post!A245</f>
        <v>CCPI_qA</v>
      </c>
      <c r="K273" s="8" t="str">
        <f>[8]CCPI_Post!B245</f>
        <v>Coef.</v>
      </c>
      <c r="L273" s="8" t="str">
        <f>[8]CCPI_Post!C245</f>
        <v>Std. Err.</v>
      </c>
      <c r="M273" s="8" t="str">
        <f>[8]CCPI_Post!D245</f>
        <v>t</v>
      </c>
      <c r="N273" s="8" t="str">
        <f>[8]CCPI_Post!E245</f>
        <v>P&gt;|t|</v>
      </c>
      <c r="O273" s="8"/>
    </row>
    <row r="274" spans="2:15">
      <c r="B274" s="8" t="str">
        <f>[8]CCPI_Pre!A246</f>
        <v>InfExp</v>
      </c>
      <c r="C274" s="8" t="str">
        <f>FIXED([8]CCPI_Pre!B246,3)</f>
        <v>0.191</v>
      </c>
      <c r="D274" s="8" t="str">
        <f>FIXED([8]CCPI_Pre!C246,3)</f>
        <v>0.124</v>
      </c>
      <c r="E274" s="8" t="str">
        <f>IF(F274&lt;0.01,"***",IF(F274&lt;0.05,"**", IF(F274&lt;0.1,"*","")))</f>
        <v/>
      </c>
      <c r="F274" s="8">
        <f>[8]CCPI_Pre!E246</f>
        <v>0.26300000000000001</v>
      </c>
      <c r="G274" s="8"/>
      <c r="H274" s="8"/>
      <c r="I274" s="8"/>
      <c r="J274" s="8" t="str">
        <f>[8]CCPI_Post!A246</f>
        <v>InfExp</v>
      </c>
      <c r="K274" s="8" t="str">
        <f>FIXED([8]CCPI_Post!B246,3)</f>
        <v>12.778</v>
      </c>
      <c r="L274" s="8" t="str">
        <f>FIXED([8]CCPI_Post!C246,3)</f>
        <v>9.029</v>
      </c>
      <c r="M274" s="8" t="str">
        <f t="shared" ref="M274:M284" si="24">IF(N274&lt;0.01,"***",IF(N274&lt;0.05,"**", IF(N274&lt;0.1,"*","")))</f>
        <v/>
      </c>
      <c r="N274" s="8">
        <f>[8]CCPI_Post!E246</f>
        <v>0.252</v>
      </c>
      <c r="O274" s="8"/>
    </row>
    <row r="275" spans="2:15">
      <c r="B275" s="8" t="str">
        <f>[8]CCPI_Pre!A247</f>
        <v>CCPI_4lag</v>
      </c>
      <c r="C275" s="8" t="str">
        <f>FIXED([8]CCPI_Pre!B247,3)</f>
        <v>0.667</v>
      </c>
      <c r="D275" s="8" t="str">
        <f>FIXED([8]CCPI_Pre!C247,3)</f>
        <v>0.058</v>
      </c>
      <c r="E275" s="8" t="str">
        <f t="shared" ref="E275:E284" si="25">IF(F275&lt;0.01,"***",IF(F275&lt;0.05,"**", IF(F275&lt;0.1,"*","")))</f>
        <v>***</v>
      </c>
      <c r="F275" s="8">
        <f>[8]CCPI_Pre!E247</f>
        <v>8.0000000000000002E-3</v>
      </c>
      <c r="G275" s="8"/>
      <c r="H275" s="8"/>
      <c r="I275" s="8"/>
      <c r="J275" s="8" t="str">
        <f>[8]CCPI_Post!A247</f>
        <v>CCPI_4lag</v>
      </c>
      <c r="K275" s="8" t="str">
        <f>FIXED([8]CCPI_Post!B247,3)</f>
        <v>0.579</v>
      </c>
      <c r="L275" s="8" t="str">
        <f>FIXED([8]CCPI_Post!C247,3)</f>
        <v>0.087</v>
      </c>
      <c r="M275" s="8" t="str">
        <f t="shared" si="24"/>
        <v>***</v>
      </c>
      <c r="N275" s="8">
        <f>[8]CCPI_Post!E247</f>
        <v>7.0000000000000001E-3</v>
      </c>
      <c r="O275" s="8"/>
    </row>
    <row r="276" spans="2:15">
      <c r="B276" s="8" t="str">
        <f>[8]CCPI_Pre!A248</f>
        <v>slack_1</v>
      </c>
      <c r="C276" s="8" t="str">
        <f>FIXED([8]CCPI_Pre!B248,3)</f>
        <v>-0.177</v>
      </c>
      <c r="D276" s="8" t="str">
        <f>FIXED([8]CCPI_Pre!C248,3)</f>
        <v>0.108</v>
      </c>
      <c r="E276" s="8" t="str">
        <f t="shared" si="25"/>
        <v/>
      </c>
      <c r="F276" s="8">
        <f>[8]CCPI_Pre!E248</f>
        <v>0.24099999999999999</v>
      </c>
      <c r="G276" s="8"/>
      <c r="H276" s="8"/>
      <c r="I276" s="8"/>
      <c r="J276" s="8" t="str">
        <f>[8]CCPI_Post!A248</f>
        <v>slack_1</v>
      </c>
      <c r="K276" s="8" t="str">
        <f>FIXED([8]CCPI_Post!B248,3)</f>
        <v>-0.111</v>
      </c>
      <c r="L276" s="8" t="str">
        <f>FIXED([8]CCPI_Post!C248,3)</f>
        <v>0.077</v>
      </c>
      <c r="M276" s="8" t="str">
        <f t="shared" si="24"/>
        <v/>
      </c>
      <c r="N276" s="8">
        <f>[8]CCPI_Post!E248</f>
        <v>0.24099999999999999</v>
      </c>
      <c r="O276" s="8"/>
    </row>
    <row r="277" spans="2:15">
      <c r="B277" s="8" t="str">
        <f>[8]CCPI_Pre!A249</f>
        <v>RER_qo8q</v>
      </c>
      <c r="C277" s="8" t="str">
        <f>FIXED([8]CCPI_Pre!B249,3)</f>
        <v>-0.022</v>
      </c>
      <c r="D277" s="8" t="str">
        <f>FIXED([8]CCPI_Pre!C249,3)</f>
        <v>0.017</v>
      </c>
      <c r="E277" s="8" t="str">
        <f t="shared" si="25"/>
        <v/>
      </c>
      <c r="F277" s="8">
        <f>[8]CCPI_Pre!E249</f>
        <v>0.32600000000000001</v>
      </c>
      <c r="G277" s="8"/>
      <c r="H277" s="8"/>
      <c r="I277" s="8"/>
      <c r="J277" s="8" t="str">
        <f>[8]CCPI_Post!A249</f>
        <v>RER_qo8q</v>
      </c>
      <c r="K277" s="8" t="str">
        <f>FIXED([8]CCPI_Post!B249,3)</f>
        <v>-0.027</v>
      </c>
      <c r="L277" s="8" t="str">
        <f>FIXED([8]CCPI_Post!C249,3)</f>
        <v>0.026</v>
      </c>
      <c r="M277" s="8" t="str">
        <f t="shared" si="24"/>
        <v/>
      </c>
      <c r="N277" s="8">
        <f>[8]CCPI_Post!E249</f>
        <v>0.376</v>
      </c>
      <c r="O277" s="8"/>
    </row>
    <row r="278" spans="2:15">
      <c r="B278" s="8" t="str">
        <f>[8]CCPI_Pre!A250</f>
        <v>W_Slack</v>
      </c>
      <c r="C278" s="8" t="str">
        <f>FIXED([8]CCPI_Pre!B250,3)</f>
        <v>-0.309</v>
      </c>
      <c r="D278" s="8" t="str">
        <f>FIXED([8]CCPI_Pre!C250,3)</f>
        <v>0.238</v>
      </c>
      <c r="E278" s="8" t="str">
        <f t="shared" si="25"/>
        <v/>
      </c>
      <c r="F278" s="8">
        <f>[8]CCPI_Pre!E250</f>
        <v>0.32300000000000001</v>
      </c>
      <c r="G278" s="8"/>
      <c r="H278" s="8"/>
      <c r="I278" s="8"/>
      <c r="J278" s="8" t="str">
        <f>[8]CCPI_Post!A250</f>
        <v>W_Slack</v>
      </c>
      <c r="K278" s="8" t="str">
        <f>FIXED([8]CCPI_Post!B250,3)</f>
        <v>-0.100</v>
      </c>
      <c r="L278" s="8" t="str">
        <f>FIXED([8]CCPI_Post!C250,3)</f>
        <v>0.316</v>
      </c>
      <c r="M278" s="8" t="str">
        <f t="shared" si="24"/>
        <v/>
      </c>
      <c r="N278" s="8">
        <f>[8]CCPI_Post!E250</f>
        <v>0.77300000000000002</v>
      </c>
      <c r="O278" s="8"/>
    </row>
    <row r="279" spans="2:15">
      <c r="B279" s="8" t="str">
        <f>[8]CCPI_Pre!A251</f>
        <v>WComm_relPCPI_lag</v>
      </c>
      <c r="C279" s="8" t="str">
        <f>FIXED([8]CCPI_Pre!B251,3)</f>
        <v>-0.008</v>
      </c>
      <c r="D279" s="8" t="str">
        <f>FIXED([8]CCPI_Pre!C251,3)</f>
        <v>0.040</v>
      </c>
      <c r="E279" s="8" t="str">
        <f t="shared" si="25"/>
        <v/>
      </c>
      <c r="F279" s="8">
        <f>[8]CCPI_Pre!E251</f>
        <v>0.86</v>
      </c>
      <c r="G279" s="8"/>
      <c r="H279" s="8"/>
      <c r="I279" s="8"/>
      <c r="J279" s="8" t="str">
        <f>[8]CCPI_Post!A251</f>
        <v>WComm_relPCPI_lag</v>
      </c>
      <c r="K279" s="8" t="str">
        <f>FIXED([8]CCPI_Post!B251,3)</f>
        <v>0.013</v>
      </c>
      <c r="L279" s="8" t="str">
        <f>FIXED([8]CCPI_Post!C251,3)</f>
        <v>0.012</v>
      </c>
      <c r="M279" s="8" t="str">
        <f t="shared" si="24"/>
        <v/>
      </c>
      <c r="N279" s="8">
        <f>[8]CCPI_Post!E251</f>
        <v>0.36299999999999999</v>
      </c>
      <c r="O279" s="8"/>
    </row>
    <row r="280" spans="2:15">
      <c r="B280" s="8" t="str">
        <f>[8]CCPI_Pre!A252</f>
        <v>GVC_PC_lag</v>
      </c>
      <c r="C280" s="8" t="str">
        <f>FIXED([8]CCPI_Pre!B252,3)</f>
        <v>-0.619</v>
      </c>
      <c r="D280" s="8" t="str">
        <f>FIXED([8]CCPI_Pre!C252,3)</f>
        <v>0.134</v>
      </c>
      <c r="E280" s="8" t="str">
        <f t="shared" si="25"/>
        <v>**</v>
      </c>
      <c r="F280" s="8">
        <f>[8]CCPI_Pre!E252</f>
        <v>4.3999999999999997E-2</v>
      </c>
      <c r="G280" s="8"/>
      <c r="H280" s="8"/>
      <c r="I280" s="8"/>
      <c r="J280" s="8" t="str">
        <f>[8]CCPI_Post!A252</f>
        <v>GVC_PC_lag</v>
      </c>
      <c r="K280" s="8" t="str">
        <f>FIXED([8]CCPI_Post!B252,3)</f>
        <v>0.204</v>
      </c>
      <c r="L280" s="8" t="str">
        <f>FIXED([8]CCPI_Post!C252,3)</f>
        <v>0.238</v>
      </c>
      <c r="M280" s="8" t="str">
        <f t="shared" si="24"/>
        <v/>
      </c>
      <c r="N280" s="8">
        <f>[8]CCPI_Post!E252</f>
        <v>0.45600000000000002</v>
      </c>
      <c r="O280" s="8"/>
    </row>
    <row r="281" spans="2:15">
      <c r="B281" s="8" t="str">
        <f>[8]CCPI_Pre!A253</f>
        <v>_cons</v>
      </c>
      <c r="C281" s="8" t="str">
        <f>FIXED([8]CCPI_Pre!B253,3)</f>
        <v>0.510</v>
      </c>
      <c r="D281" s="8" t="str">
        <f>FIXED([8]CCPI_Pre!C253,3)</f>
        <v>0.590</v>
      </c>
      <c r="E281" s="8" t="str">
        <f t="shared" si="25"/>
        <v/>
      </c>
      <c r="F281" s="8">
        <f>[8]CCPI_Pre!E253</f>
        <v>0.47799999999999998</v>
      </c>
      <c r="G281" s="8"/>
      <c r="H281" s="8"/>
      <c r="I281" s="8"/>
      <c r="J281" s="8" t="str">
        <f>[8]CCPI_Post!A253</f>
        <v>_cons</v>
      </c>
      <c r="K281" s="8" t="str">
        <f>FIXED([8]CCPI_Post!B253,3)</f>
        <v>-35.725</v>
      </c>
      <c r="L281" s="8" t="str">
        <f>FIXED([8]CCPI_Post!C253,3)</f>
        <v>25.616</v>
      </c>
      <c r="M281" s="8" t="str">
        <f t="shared" si="24"/>
        <v/>
      </c>
      <c r="N281" s="8">
        <f>[8]CCPI_Post!E253</f>
        <v>0.25700000000000001</v>
      </c>
      <c r="O281" s="8"/>
    </row>
    <row r="282" spans="2:15">
      <c r="B282" s="8">
        <f>[8]CCPI_Pre!A254</f>
        <v>0</v>
      </c>
      <c r="C282" s="8" t="str">
        <f>FIXED([8]CCPI_Pre!B254,3)</f>
        <v>0.000</v>
      </c>
      <c r="D282" s="8" t="str">
        <f>FIXED([8]CCPI_Pre!C254,3)</f>
        <v>0.000</v>
      </c>
      <c r="E282" s="8" t="str">
        <f t="shared" si="25"/>
        <v>***</v>
      </c>
      <c r="F282" s="8">
        <f>[8]CCPI_Pre!E254</f>
        <v>0</v>
      </c>
      <c r="G282" s="8"/>
      <c r="H282" s="8"/>
      <c r="I282" s="8"/>
      <c r="J282" s="8">
        <f>[8]CCPI_Post!A254</f>
        <v>0</v>
      </c>
      <c r="K282" s="8" t="str">
        <f>FIXED([8]CCPI_Post!B254,3)</f>
        <v>0.000</v>
      </c>
      <c r="L282" s="8" t="str">
        <f>FIXED([8]CCPI_Post!C254,3)</f>
        <v>0.000</v>
      </c>
      <c r="M282" s="8" t="str">
        <f t="shared" si="24"/>
        <v>***</v>
      </c>
      <c r="N282" s="8">
        <f>[8]CCPI_Post!E254</f>
        <v>0</v>
      </c>
      <c r="O282" s="8"/>
    </row>
    <row r="283" spans="2:15">
      <c r="B283" s="8">
        <f>[8]CCPI_Pre!A255</f>
        <v>0</v>
      </c>
      <c r="C283" s="8" t="str">
        <f>FIXED([8]CCPI_Pre!B255,3)</f>
        <v>0.000</v>
      </c>
      <c r="D283" s="8" t="str">
        <f>FIXED([8]CCPI_Pre!C255,3)</f>
        <v>0.000</v>
      </c>
      <c r="E283" s="8" t="str">
        <f t="shared" si="25"/>
        <v>***</v>
      </c>
      <c r="F283" s="8">
        <f>[8]CCPI_Pre!E255</f>
        <v>0</v>
      </c>
      <c r="G283" s="8"/>
      <c r="H283" s="8"/>
      <c r="I283" s="8"/>
      <c r="J283" s="8">
        <f>[8]CCPI_Post!A255</f>
        <v>0</v>
      </c>
      <c r="K283" s="8" t="str">
        <f>FIXED([8]CCPI_Post!B255,3)</f>
        <v>0.000</v>
      </c>
      <c r="L283" s="8" t="str">
        <f>FIXED([8]CCPI_Post!C255,3)</f>
        <v>0.000</v>
      </c>
      <c r="M283" s="8" t="str">
        <f t="shared" si="24"/>
        <v>***</v>
      </c>
      <c r="N283" s="8">
        <f>[8]CCPI_Post!E255</f>
        <v>0</v>
      </c>
      <c r="O283" s="8"/>
    </row>
    <row r="284" spans="2:15">
      <c r="B284" s="8">
        <f>[8]CCPI_Pre!A256</f>
        <v>0</v>
      </c>
      <c r="C284" s="8" t="str">
        <f>FIXED([8]CCPI_Pre!B256,3)</f>
        <v>0.000</v>
      </c>
      <c r="D284" s="8" t="str">
        <f>FIXED([8]CCPI_Pre!C256,3)</f>
        <v>0.000</v>
      </c>
      <c r="E284" s="8" t="str">
        <f t="shared" si="25"/>
        <v>***</v>
      </c>
      <c r="F284" s="8">
        <f>[8]CCPI_Pre!E256</f>
        <v>0</v>
      </c>
      <c r="G284" s="8"/>
      <c r="H284" s="8"/>
      <c r="I284" s="8"/>
      <c r="J284" s="8">
        <f>[8]CCPI_Post!A256</f>
        <v>0</v>
      </c>
      <c r="K284" s="8" t="str">
        <f>FIXED([8]CCPI_Post!B256,3)</f>
        <v>0.000</v>
      </c>
      <c r="L284" s="8" t="str">
        <f>FIXED([8]CCPI_Post!C256,3)</f>
        <v>0.000</v>
      </c>
      <c r="M284" s="8" t="str">
        <f t="shared" si="24"/>
        <v>***</v>
      </c>
      <c r="N284" s="8">
        <f>[8]CCPI_Post!E256</f>
        <v>0</v>
      </c>
      <c r="O284" s="8"/>
    </row>
    <row r="285" spans="2:1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2:1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2:1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2:1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2:15">
      <c r="B289" s="7" t="str">
        <f>[8]CCPI_Pre!A261</f>
        <v xml:space="preserve"> SPLINE MEASURE FOR SLACK - CORE - PRE-CRISIS</v>
      </c>
      <c r="C289" s="8"/>
      <c r="D289" s="8"/>
      <c r="E289" s="8"/>
      <c r="F289" s="8"/>
      <c r="G289" s="8"/>
      <c r="H289" s="8"/>
      <c r="I289" s="8"/>
      <c r="J289" s="7" t="str">
        <f>[8]CCPI_Post!A261</f>
        <v xml:space="preserve"> SPLINE MEASURE FOR SLACK - CORE - POST-CRISIS</v>
      </c>
      <c r="K289" s="8"/>
      <c r="L289" s="8"/>
      <c r="M289" s="8"/>
      <c r="N289" s="8"/>
      <c r="O289" s="8"/>
    </row>
    <row r="290" spans="2:15">
      <c r="B290" s="8" t="str">
        <f>[8]CCPI_Pre!A262</f>
        <v>R2_w</v>
      </c>
      <c r="C290" s="8">
        <f>[8]CCPI_Pre!B262</f>
        <v>0</v>
      </c>
      <c r="D290" s="8">
        <f>[8]CCPI_Pre!C262</f>
        <v>0</v>
      </c>
      <c r="E290" s="8">
        <f>[8]CCPI_Pre!D262</f>
        <v>0</v>
      </c>
      <c r="F290" s="8"/>
      <c r="G290" s="8"/>
      <c r="H290" s="8"/>
      <c r="I290" s="8"/>
      <c r="J290" s="8" t="str">
        <f>[8]CCPI_Post!A262</f>
        <v>R2_w</v>
      </c>
      <c r="K290" s="8">
        <f>[8]CCPI_Post!B262</f>
        <v>0</v>
      </c>
      <c r="L290" s="8">
        <f>[8]CCPI_Post!C262</f>
        <v>0</v>
      </c>
      <c r="M290" s="8">
        <f>[8]CCPI_Post!D262</f>
        <v>0</v>
      </c>
      <c r="N290" s="8"/>
      <c r="O290" s="8"/>
    </row>
    <row r="291" spans="2:15">
      <c r="B291" s="8" t="str">
        <f>FIXED([8]CCPI_Pre!A263,3)</f>
        <v>0.488</v>
      </c>
      <c r="C291" s="8">
        <f>[8]CCPI_Pre!B263</f>
        <v>1402</v>
      </c>
      <c r="D291" s="8" t="str">
        <f>FIXED([8]CCPI_Pre!C263,1)</f>
        <v>6.7</v>
      </c>
      <c r="E291" s="8">
        <f>([8]CCPI_Pre!D263)</f>
        <v>6.2066922286975663E-4</v>
      </c>
      <c r="F291" s="8" t="str">
        <f>IF(E291&lt;0.01,"***",IF(E291&lt;0.05,"**", IF(E291&lt;0.1,"*","")))</f>
        <v>***</v>
      </c>
      <c r="G291" s="8"/>
      <c r="H291" s="8"/>
      <c r="I291" s="8"/>
      <c r="J291" s="8" t="str">
        <f>FIXED([8]CCPI_Post!A263,3)</f>
        <v>0.244</v>
      </c>
      <c r="K291" s="8">
        <f>[8]CCPI_Post!B263</f>
        <v>1234</v>
      </c>
      <c r="L291" s="8" t="str">
        <f>FIXED([8]CCPI_Post!C263,1)</f>
        <v>5.7</v>
      </c>
      <c r="M291" s="8">
        <f>([8]CCPI_Post!D263)</f>
        <v>1.5364376767830759E-3</v>
      </c>
      <c r="N291" s="8" t="str">
        <f>IF(M291&lt;0.01,"***",IF(M291&lt;0.05,"**", IF(M291&lt;0.1,"*","")))</f>
        <v>***</v>
      </c>
      <c r="O291" s="8"/>
    </row>
    <row r="292" spans="2:15">
      <c r="B292" s="8"/>
      <c r="C292" s="8"/>
      <c r="D292" s="8" t="str">
        <f>[8]CCPI_Pre!C264</f>
        <v>Robust</v>
      </c>
      <c r="E292" s="8"/>
      <c r="F292" s="8"/>
      <c r="G292" s="8"/>
      <c r="H292" s="8"/>
      <c r="I292" s="8"/>
      <c r="J292" s="8"/>
      <c r="K292" s="8"/>
      <c r="L292" s="8" t="str">
        <f>[8]CCPI_Post!C264</f>
        <v>Robust</v>
      </c>
      <c r="M292" s="8"/>
      <c r="N292" s="8"/>
      <c r="O292" s="8"/>
    </row>
    <row r="293" spans="2:15">
      <c r="B293" s="8" t="str">
        <f>[8]CCPI_Pre!A265</f>
        <v>CCPI_qA</v>
      </c>
      <c r="C293" s="8" t="str">
        <f>[8]CCPI_Pre!B265</f>
        <v>Coef.</v>
      </c>
      <c r="D293" s="8" t="str">
        <f>[8]CCPI_Pre!C265</f>
        <v>Std. Err.</v>
      </c>
      <c r="E293" s="8" t="str">
        <f>[8]CCPI_Pre!D265</f>
        <v>t</v>
      </c>
      <c r="F293" s="8" t="str">
        <f>[8]CCPI_Pre!E265</f>
        <v>P&gt;|t|</v>
      </c>
      <c r="G293" s="8"/>
      <c r="H293" s="8"/>
      <c r="I293" s="8"/>
      <c r="J293" s="8" t="str">
        <f>[8]CCPI_Post!A265</f>
        <v>CCPI_qA</v>
      </c>
      <c r="K293" s="8" t="str">
        <f>[8]CCPI_Post!B265</f>
        <v>Coef.</v>
      </c>
      <c r="L293" s="8" t="str">
        <f>[8]CCPI_Post!C265</f>
        <v>Std. Err.</v>
      </c>
      <c r="M293" s="8" t="str">
        <f>[8]CCPI_Post!D265</f>
        <v>t</v>
      </c>
      <c r="N293" s="8" t="str">
        <f>[8]CCPI_Post!E265</f>
        <v>P&gt;|t|</v>
      </c>
      <c r="O293" s="8"/>
    </row>
    <row r="294" spans="2:15">
      <c r="B294" s="8" t="str">
        <f>[8]CCPI_Pre!A266</f>
        <v>InfExp</v>
      </c>
      <c r="C294" s="8" t="str">
        <f>FIXED([8]CCPI_Pre!B266,3)</f>
        <v>0.481</v>
      </c>
      <c r="D294" s="8" t="str">
        <f>FIXED([8]CCPI_Pre!C266,3)</f>
        <v>0.093</v>
      </c>
      <c r="E294" s="8" t="str">
        <f>IF(F294&lt;0.01,"***",IF(F294&lt;0.05,"**", IF(F294&lt;0.1,"*","")))</f>
        <v>***</v>
      </c>
      <c r="F294" s="8">
        <f>[8]CCPI_Pre!E266</f>
        <v>0</v>
      </c>
      <c r="G294" s="8"/>
      <c r="H294" s="8"/>
      <c r="I294" s="8"/>
      <c r="J294" s="8" t="str">
        <f>[8]CCPI_Post!A266</f>
        <v>InfExp</v>
      </c>
      <c r="K294" s="8" t="str">
        <f>FIXED([8]CCPI_Post!B266,3)</f>
        <v>0.539</v>
      </c>
      <c r="L294" s="8" t="str">
        <f>FIXED([8]CCPI_Post!C266,3)</f>
        <v>0.165</v>
      </c>
      <c r="M294" s="8" t="str">
        <f t="shared" ref="M294:M304" si="26">IF(N294&lt;0.01,"***",IF(N294&lt;0.05,"**", IF(N294&lt;0.1,"*","")))</f>
        <v>***</v>
      </c>
      <c r="N294" s="8">
        <f>[8]CCPI_Post!E266</f>
        <v>3.0000000000000001E-3</v>
      </c>
      <c r="O294" s="8"/>
    </row>
    <row r="295" spans="2:15">
      <c r="B295" s="8" t="str">
        <f>[8]CCPI_Pre!A267</f>
        <v>CCPI_4lag</v>
      </c>
      <c r="C295" s="8" t="str">
        <f>FIXED([8]CCPI_Pre!B267,3)</f>
        <v>0.652</v>
      </c>
      <c r="D295" s="8" t="str">
        <f>FIXED([8]CCPI_Pre!C267,3)</f>
        <v>0.059</v>
      </c>
      <c r="E295" s="8" t="str">
        <f t="shared" ref="E295:E304" si="27">IF(F295&lt;0.01,"***",IF(F295&lt;0.05,"**", IF(F295&lt;0.1,"*","")))</f>
        <v>***</v>
      </c>
      <c r="F295" s="8">
        <f>[8]CCPI_Pre!E267</f>
        <v>0</v>
      </c>
      <c r="G295" s="8"/>
      <c r="H295" s="8"/>
      <c r="I295" s="8"/>
      <c r="J295" s="8" t="str">
        <f>[8]CCPI_Post!A267</f>
        <v>CCPI_4lag</v>
      </c>
      <c r="K295" s="8" t="str">
        <f>FIXED([8]CCPI_Post!B267,3)</f>
        <v>0.471</v>
      </c>
      <c r="L295" s="8" t="str">
        <f>FIXED([8]CCPI_Post!C267,3)</f>
        <v>0.052</v>
      </c>
      <c r="M295" s="8" t="str">
        <f t="shared" si="26"/>
        <v>***</v>
      </c>
      <c r="N295" s="8">
        <f>[8]CCPI_Post!E267</f>
        <v>0</v>
      </c>
      <c r="O295" s="8"/>
    </row>
    <row r="296" spans="2:15">
      <c r="B296" s="8" t="str">
        <f>[8]CCPI_Pre!A268</f>
        <v>slack_1</v>
      </c>
      <c r="C296" s="8" t="str">
        <f>FIXED([8]CCPI_Pre!B268,3)</f>
        <v>-0.181</v>
      </c>
      <c r="D296" s="8" t="str">
        <f>FIXED([8]CCPI_Pre!C268,3)</f>
        <v>0.070</v>
      </c>
      <c r="E296" s="8" t="str">
        <f t="shared" si="27"/>
        <v>**</v>
      </c>
      <c r="F296" s="8">
        <f>[8]CCPI_Pre!E268</f>
        <v>1.6E-2</v>
      </c>
      <c r="G296" s="8"/>
      <c r="H296" s="8"/>
      <c r="I296" s="8"/>
      <c r="J296" s="8" t="str">
        <f>[8]CCPI_Post!A268</f>
        <v>slack_1</v>
      </c>
      <c r="K296" s="8" t="str">
        <f>FIXED([8]CCPI_Post!B268,3)</f>
        <v>-0.087</v>
      </c>
      <c r="L296" s="8" t="str">
        <f>FIXED([8]CCPI_Post!C268,3)</f>
        <v>0.032</v>
      </c>
      <c r="M296" s="8" t="str">
        <f t="shared" si="26"/>
        <v>**</v>
      </c>
      <c r="N296" s="8">
        <f>[8]CCPI_Post!E268</f>
        <v>1.2E-2</v>
      </c>
      <c r="O296" s="8"/>
    </row>
    <row r="297" spans="2:15">
      <c r="B297" s="8" t="str">
        <f>[8]CCPI_Pre!A269</f>
        <v>RER_qo8q</v>
      </c>
      <c r="C297" s="8" t="str">
        <f>FIXED([8]CCPI_Pre!B269,3)</f>
        <v>-0.026</v>
      </c>
      <c r="D297" s="8" t="str">
        <f>FIXED([8]CCPI_Pre!C269,3)</f>
        <v>0.006</v>
      </c>
      <c r="E297" s="8" t="str">
        <f t="shared" si="27"/>
        <v>***</v>
      </c>
      <c r="F297" s="8">
        <f>[8]CCPI_Pre!E269</f>
        <v>0</v>
      </c>
      <c r="G297" s="8"/>
      <c r="H297" s="8"/>
      <c r="I297" s="8"/>
      <c r="J297" s="8" t="str">
        <f>[8]CCPI_Post!A269</f>
        <v>RER_qo8q</v>
      </c>
      <c r="K297" s="8" t="str">
        <f>FIXED([8]CCPI_Post!B269,3)</f>
        <v>-0.014</v>
      </c>
      <c r="L297" s="8" t="str">
        <f>FIXED([8]CCPI_Post!C269,3)</f>
        <v>0.009</v>
      </c>
      <c r="M297" s="8" t="str">
        <f t="shared" si="26"/>
        <v/>
      </c>
      <c r="N297" s="8">
        <f>[8]CCPI_Post!E269</f>
        <v>0.125</v>
      </c>
      <c r="O297" s="8"/>
    </row>
    <row r="298" spans="2:15">
      <c r="B298" s="8" t="str">
        <f>[8]CCPI_Pre!A270</f>
        <v>W_Slack</v>
      </c>
      <c r="C298" s="8" t="str">
        <f>FIXED([8]CCPI_Pre!B270,3)</f>
        <v>-0.124</v>
      </c>
      <c r="D298" s="8" t="str">
        <f>FIXED([8]CCPI_Pre!C270,3)</f>
        <v>0.059</v>
      </c>
      <c r="E298" s="8" t="str">
        <f t="shared" si="27"/>
        <v>**</v>
      </c>
      <c r="F298" s="8">
        <f>[8]CCPI_Pre!E270</f>
        <v>4.4999999999999998E-2</v>
      </c>
      <c r="G298" s="8"/>
      <c r="H298" s="8"/>
      <c r="I298" s="8"/>
      <c r="J298" s="8" t="str">
        <f>[8]CCPI_Post!A270</f>
        <v>W_Slack</v>
      </c>
      <c r="K298" s="8" t="str">
        <f>FIXED([8]CCPI_Post!B270,3)</f>
        <v>-0.031</v>
      </c>
      <c r="L298" s="8" t="str">
        <f>FIXED([8]CCPI_Post!C270,3)</f>
        <v>0.056</v>
      </c>
      <c r="M298" s="8" t="str">
        <f t="shared" si="26"/>
        <v/>
      </c>
      <c r="N298" s="8">
        <f>[8]CCPI_Post!E270</f>
        <v>0.58799999999999997</v>
      </c>
      <c r="O298" s="8"/>
    </row>
    <row r="299" spans="2:15">
      <c r="B299" s="8" t="str">
        <f>[8]CCPI_Pre!A271</f>
        <v>WComm_relPCPI_lag</v>
      </c>
      <c r="C299" s="8" t="str">
        <f>FIXED([8]CCPI_Pre!B271,3)</f>
        <v>-0.001</v>
      </c>
      <c r="D299" s="8" t="str">
        <f>FIXED([8]CCPI_Pre!C271,3)</f>
        <v>0.006</v>
      </c>
      <c r="E299" s="8" t="str">
        <f t="shared" si="27"/>
        <v/>
      </c>
      <c r="F299" s="8">
        <f>[8]CCPI_Pre!E271</f>
        <v>0.85699999999999998</v>
      </c>
      <c r="G299" s="8"/>
      <c r="H299" s="8"/>
      <c r="I299" s="8"/>
      <c r="J299" s="8" t="str">
        <f>[8]CCPI_Post!A271</f>
        <v>WComm_relPCPI_lag</v>
      </c>
      <c r="K299" s="8" t="str">
        <f>FIXED([8]CCPI_Post!B271,3)</f>
        <v>0.014</v>
      </c>
      <c r="L299" s="8" t="str">
        <f>FIXED([8]CCPI_Post!C271,3)</f>
        <v>0.004</v>
      </c>
      <c r="M299" s="8" t="str">
        <f t="shared" si="26"/>
        <v>***</v>
      </c>
      <c r="N299" s="8">
        <f>[8]CCPI_Post!E271</f>
        <v>1E-3</v>
      </c>
      <c r="O299" s="8"/>
    </row>
    <row r="300" spans="2:15">
      <c r="B300" s="8" t="str">
        <f>[8]CCPI_Pre!A272</f>
        <v>GVC_PC_lag</v>
      </c>
      <c r="C300" s="8" t="str">
        <f>FIXED([8]CCPI_Pre!B272,3)</f>
        <v>-0.068</v>
      </c>
      <c r="D300" s="8" t="str">
        <f>FIXED([8]CCPI_Pre!C272,3)</f>
        <v>0.043</v>
      </c>
      <c r="E300" s="8" t="str">
        <f t="shared" si="27"/>
        <v/>
      </c>
      <c r="F300" s="8">
        <f>[8]CCPI_Pre!E272</f>
        <v>0.122</v>
      </c>
      <c r="G300" s="8"/>
      <c r="H300" s="8"/>
      <c r="I300" s="8"/>
      <c r="J300" s="8" t="str">
        <f>[8]CCPI_Post!A272</f>
        <v>GVC_PC_lag</v>
      </c>
      <c r="K300" s="8" t="str">
        <f>FIXED([8]CCPI_Post!B272,3)</f>
        <v>0.075</v>
      </c>
      <c r="L300" s="8" t="str">
        <f>FIXED([8]CCPI_Post!C272,3)</f>
        <v>0.062</v>
      </c>
      <c r="M300" s="8" t="str">
        <f t="shared" si="26"/>
        <v/>
      </c>
      <c r="N300" s="8">
        <f>[8]CCPI_Post!E272</f>
        <v>0.23699999999999999</v>
      </c>
      <c r="O300" s="8"/>
    </row>
    <row r="301" spans="2:15">
      <c r="B301" s="8" t="str">
        <f>[8]CCPI_Pre!A273</f>
        <v>spline_slack</v>
      </c>
      <c r="C301" s="8" t="str">
        <f>FIXED([8]CCPI_Pre!B273,3)</f>
        <v>0.024</v>
      </c>
      <c r="D301" s="8" t="str">
        <f>FIXED([8]CCPI_Pre!C273,3)</f>
        <v>0.116</v>
      </c>
      <c r="E301" s="8" t="str">
        <f t="shared" si="27"/>
        <v/>
      </c>
      <c r="F301" s="8">
        <f>[8]CCPI_Pre!E273</f>
        <v>0.83499999999999996</v>
      </c>
      <c r="G301" s="8"/>
      <c r="H301" s="8"/>
      <c r="I301" s="8"/>
      <c r="J301" s="8" t="str">
        <f>[8]CCPI_Post!A273</f>
        <v>spline_slack</v>
      </c>
      <c r="K301" s="8" t="str">
        <f>FIXED([8]CCPI_Post!B273,3)</f>
        <v>-0.085</v>
      </c>
      <c r="L301" s="8" t="str">
        <f>FIXED([8]CCPI_Post!C273,3)</f>
        <v>0.082</v>
      </c>
      <c r="M301" s="8" t="str">
        <f t="shared" si="26"/>
        <v/>
      </c>
      <c r="N301" s="8">
        <f>[8]CCPI_Post!E273</f>
        <v>0.30599999999999999</v>
      </c>
      <c r="O301" s="8"/>
    </row>
    <row r="302" spans="2:15">
      <c r="B302" s="8" t="str">
        <f>[8]CCPI_Pre!A274</f>
        <v>_cons</v>
      </c>
      <c r="C302" s="8" t="str">
        <f>FIXED([8]CCPI_Pre!B274,3)</f>
        <v>-0.338</v>
      </c>
      <c r="D302" s="8" t="str">
        <f>FIXED([8]CCPI_Pre!C274,3)</f>
        <v>0.124</v>
      </c>
      <c r="E302" s="8" t="str">
        <f t="shared" si="27"/>
        <v>**</v>
      </c>
      <c r="F302" s="8">
        <f>[8]CCPI_Pre!E274</f>
        <v>1.0999999999999999E-2</v>
      </c>
      <c r="G302" s="8"/>
      <c r="H302" s="8"/>
      <c r="I302" s="8"/>
      <c r="J302" s="8" t="str">
        <f>[8]CCPI_Post!A274</f>
        <v>_cons</v>
      </c>
      <c r="K302" s="8" t="str">
        <f>FIXED([8]CCPI_Post!B274,3)</f>
        <v>-0.258</v>
      </c>
      <c r="L302" s="8" t="str">
        <f>FIXED([8]CCPI_Post!C274,3)</f>
        <v>0.343</v>
      </c>
      <c r="M302" s="8" t="str">
        <f t="shared" si="26"/>
        <v/>
      </c>
      <c r="N302" s="8">
        <f>[8]CCPI_Post!E274</f>
        <v>0.45800000000000002</v>
      </c>
      <c r="O302" s="8"/>
    </row>
    <row r="303" spans="2:15">
      <c r="B303" s="8">
        <f>[8]CCPI_Pre!A275</f>
        <v>0</v>
      </c>
      <c r="C303" s="8" t="str">
        <f>FIXED([8]CCPI_Pre!B275,3)</f>
        <v>0.000</v>
      </c>
      <c r="D303" s="8" t="str">
        <f>FIXED([8]CCPI_Pre!C275,3)</f>
        <v>0.000</v>
      </c>
      <c r="E303" s="8" t="str">
        <f t="shared" si="27"/>
        <v>***</v>
      </c>
      <c r="F303" s="8">
        <f>[8]CCPI_Pre!E275</f>
        <v>0</v>
      </c>
      <c r="G303" s="8"/>
      <c r="H303" s="8"/>
      <c r="I303" s="8"/>
      <c r="J303" s="8">
        <f>[8]CCPI_Post!A275</f>
        <v>0</v>
      </c>
      <c r="K303" s="8" t="str">
        <f>FIXED([8]CCPI_Post!B275,3)</f>
        <v>0.000</v>
      </c>
      <c r="L303" s="8" t="str">
        <f>FIXED([8]CCPI_Post!C275,3)</f>
        <v>0.000</v>
      </c>
      <c r="M303" s="8" t="str">
        <f t="shared" si="26"/>
        <v>***</v>
      </c>
      <c r="N303" s="8">
        <f>[8]CCPI_Post!E275</f>
        <v>0</v>
      </c>
      <c r="O303" s="8"/>
    </row>
    <row r="304" spans="2:15">
      <c r="B304" s="8">
        <f>[8]CCPI_Pre!A276</f>
        <v>0</v>
      </c>
      <c r="C304" s="8" t="str">
        <f>FIXED([8]CCPI_Pre!B276,3)</f>
        <v>0.000</v>
      </c>
      <c r="D304" s="8" t="str">
        <f>FIXED([8]CCPI_Pre!C276,3)</f>
        <v>0.000</v>
      </c>
      <c r="E304" s="8" t="str">
        <f t="shared" si="27"/>
        <v>***</v>
      </c>
      <c r="F304" s="8">
        <f>[8]CCPI_Pre!E276</f>
        <v>0</v>
      </c>
      <c r="G304" s="8"/>
      <c r="H304" s="8"/>
      <c r="I304" s="8"/>
      <c r="J304" s="8">
        <f>[8]CCPI_Post!A276</f>
        <v>0</v>
      </c>
      <c r="K304" s="8" t="str">
        <f>FIXED([8]CCPI_Post!B276,3)</f>
        <v>0.000</v>
      </c>
      <c r="L304" s="8" t="str">
        <f>FIXED([8]CCPI_Post!C276,3)</f>
        <v>0.000</v>
      </c>
      <c r="M304" s="8" t="str">
        <f t="shared" si="26"/>
        <v>***</v>
      </c>
      <c r="N304" s="8">
        <f>[8]CCPI_Post!E276</f>
        <v>0</v>
      </c>
      <c r="O304" s="8"/>
    </row>
    <row r="305" spans="2:1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2:1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2:1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2:1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2:15">
      <c r="B309" s="7" t="str">
        <f>[8]CCPI_Pre!A281</f>
        <v xml:space="preserve"> ADD SLACK SQUARED &amp; CUBED TO CAPTURE NONLINEARITIES - CORE - PRE-CRISIS</v>
      </c>
      <c r="C309" s="8"/>
      <c r="D309" s="8"/>
      <c r="E309" s="8"/>
      <c r="F309" s="8"/>
      <c r="G309" s="8"/>
      <c r="H309" s="8"/>
      <c r="I309" s="8"/>
      <c r="J309" s="7" t="str">
        <f>[8]CCPI_Post!A281</f>
        <v xml:space="preserve"> ADD SLACK SQUARED &amp; CUBED TO CAPTURE NONLINEARITIES - CORE - POST-CRISIS</v>
      </c>
      <c r="K309" s="8"/>
      <c r="L309" s="8"/>
      <c r="M309" s="8"/>
      <c r="N309" s="8"/>
      <c r="O309" s="8"/>
    </row>
    <row r="310" spans="2:15">
      <c r="B310" s="8" t="str">
        <f>[8]CCPI_Pre!A282</f>
        <v>R2_w</v>
      </c>
      <c r="C310" s="8">
        <f>[8]CCPI_Pre!B282</f>
        <v>0</v>
      </c>
      <c r="D310" s="8">
        <f>[8]CCPI_Pre!C282</f>
        <v>0</v>
      </c>
      <c r="E310" s="8">
        <f>[8]CCPI_Pre!D282</f>
        <v>0</v>
      </c>
      <c r="F310" s="8"/>
      <c r="G310" s="8"/>
      <c r="H310" s="8"/>
      <c r="I310" s="8"/>
      <c r="J310" s="8" t="str">
        <f>[8]CCPI_Post!A282</f>
        <v>R2_w</v>
      </c>
      <c r="K310" s="8">
        <f>[8]CCPI_Post!B282</f>
        <v>0</v>
      </c>
      <c r="L310" s="8">
        <f>[8]CCPI_Post!C282</f>
        <v>0</v>
      </c>
      <c r="M310" s="8">
        <f>[8]CCPI_Post!D282</f>
        <v>0</v>
      </c>
      <c r="N310" s="8"/>
      <c r="O310" s="8"/>
    </row>
    <row r="311" spans="2:15">
      <c r="B311" s="8" t="str">
        <f>FIXED([8]CCPI_Pre!A283,3)</f>
        <v>0.489</v>
      </c>
      <c r="C311" s="8">
        <f>[8]CCPI_Pre!B283</f>
        <v>1402</v>
      </c>
      <c r="D311" s="8" t="str">
        <f>FIXED([8]CCPI_Pre!C283,1)</f>
        <v>6.1</v>
      </c>
      <c r="E311" s="8">
        <f>([8]CCPI_Pre!D283)</f>
        <v>1.0727045601980475E-3</v>
      </c>
      <c r="F311" s="8" t="str">
        <f>IF(E311&lt;0.01,"***",IF(E311&lt;0.05,"**", IF(E311&lt;0.1,"*","")))</f>
        <v>***</v>
      </c>
      <c r="G311" s="8"/>
      <c r="H311" s="8"/>
      <c r="I311" s="8"/>
      <c r="J311" s="8" t="str">
        <f>FIXED([8]CCPI_Post!A283,3)</f>
        <v>0.245</v>
      </c>
      <c r="K311" s="8">
        <f>[8]CCPI_Post!B283</f>
        <v>1234</v>
      </c>
      <c r="L311" s="8" t="str">
        <f>FIXED([8]CCPI_Post!C283,1)</f>
        <v>5.7</v>
      </c>
      <c r="M311" s="8">
        <f>([8]CCPI_Post!D283)</f>
        <v>1.5411437709316733E-3</v>
      </c>
      <c r="N311" s="8" t="str">
        <f>IF(M311&lt;0.01,"***",IF(M311&lt;0.05,"**", IF(M311&lt;0.1,"*","")))</f>
        <v>***</v>
      </c>
      <c r="O311" s="8"/>
    </row>
    <row r="312" spans="2:15">
      <c r="B312" s="8"/>
      <c r="C312" s="8"/>
      <c r="D312" s="8" t="str">
        <f>[8]CCPI_Pre!C284</f>
        <v>Robust</v>
      </c>
      <c r="E312" s="8"/>
      <c r="F312" s="8"/>
      <c r="G312" s="8"/>
      <c r="H312" s="8"/>
      <c r="I312" s="8"/>
      <c r="J312" s="8"/>
      <c r="K312" s="8"/>
      <c r="L312" s="8" t="str">
        <f>[8]CCPI_Post!C284</f>
        <v>Robust</v>
      </c>
      <c r="M312" s="8"/>
      <c r="N312" s="8"/>
      <c r="O312" s="8"/>
    </row>
    <row r="313" spans="2:15">
      <c r="B313" s="8" t="str">
        <f>[8]CCPI_Pre!A285</f>
        <v>CCPI_qA</v>
      </c>
      <c r="C313" s="8" t="str">
        <f>[8]CCPI_Pre!B285</f>
        <v>Coef.</v>
      </c>
      <c r="D313" s="8" t="str">
        <f>[8]CCPI_Pre!C285</f>
        <v>Std. Err.</v>
      </c>
      <c r="E313" s="8" t="str">
        <f>[8]CCPI_Pre!D285</f>
        <v>t</v>
      </c>
      <c r="F313" s="8" t="str">
        <f>[8]CCPI_Pre!E285</f>
        <v>P&gt;|t|</v>
      </c>
      <c r="G313" s="8"/>
      <c r="H313" s="8"/>
      <c r="I313" s="8"/>
      <c r="J313" s="8" t="str">
        <f>[8]CCPI_Post!A285</f>
        <v>CCPI_qA</v>
      </c>
      <c r="K313" s="8" t="str">
        <f>[8]CCPI_Post!B285</f>
        <v>Coef.</v>
      </c>
      <c r="L313" s="8" t="str">
        <f>[8]CCPI_Post!C285</f>
        <v>Std. Err.</v>
      </c>
      <c r="M313" s="8" t="str">
        <f>[8]CCPI_Post!D285</f>
        <v>t</v>
      </c>
      <c r="N313" s="8" t="str">
        <f>[8]CCPI_Post!E285</f>
        <v>P&gt;|t|</v>
      </c>
      <c r="O313" s="8"/>
    </row>
    <row r="314" spans="2:15">
      <c r="B314" s="8" t="str">
        <f>[8]CCPI_Pre!A286</f>
        <v>InfExp</v>
      </c>
      <c r="C314" s="8" t="str">
        <f>FIXED([8]CCPI_Pre!B286,3)</f>
        <v>0.475</v>
      </c>
      <c r="D314" s="8" t="str">
        <f>FIXED([8]CCPI_Pre!C286,3)</f>
        <v>0.094</v>
      </c>
      <c r="E314" s="8" t="str">
        <f>IF(F314&lt;0.01,"***",IF(F314&lt;0.05,"**", IF(F314&lt;0.1,"*","")))</f>
        <v>***</v>
      </c>
      <c r="F314" s="8">
        <f>[8]CCPI_Pre!E286</f>
        <v>0</v>
      </c>
      <c r="G314" s="8"/>
      <c r="H314" s="8"/>
      <c r="I314" s="8"/>
      <c r="J314" s="8" t="str">
        <f>[8]CCPI_Post!A286</f>
        <v>InfExp</v>
      </c>
      <c r="K314" s="8" t="str">
        <f>FIXED([8]CCPI_Post!B286,3)</f>
        <v>0.520</v>
      </c>
      <c r="L314" s="8" t="str">
        <f>FIXED([8]CCPI_Post!C286,3)</f>
        <v>0.167</v>
      </c>
      <c r="M314" s="8" t="str">
        <f t="shared" ref="M314:M324" si="28">IF(N314&lt;0.01,"***",IF(N314&lt;0.05,"**", IF(N314&lt;0.1,"*","")))</f>
        <v>***</v>
      </c>
      <c r="N314" s="8">
        <f>[8]CCPI_Post!E286</f>
        <v>4.0000000000000001E-3</v>
      </c>
      <c r="O314" s="8"/>
    </row>
    <row r="315" spans="2:15">
      <c r="B315" s="8" t="str">
        <f>[8]CCPI_Pre!A287</f>
        <v>CCPI_4lag</v>
      </c>
      <c r="C315" s="8" t="str">
        <f>FIXED([8]CCPI_Pre!B287,3)</f>
        <v>0.648</v>
      </c>
      <c r="D315" s="8" t="str">
        <f>FIXED([8]CCPI_Pre!C287,3)</f>
        <v>0.060</v>
      </c>
      <c r="E315" s="8" t="str">
        <f t="shared" ref="E315:E324" si="29">IF(F315&lt;0.01,"***",IF(F315&lt;0.05,"**", IF(F315&lt;0.1,"*","")))</f>
        <v>***</v>
      </c>
      <c r="F315" s="8">
        <f>[8]CCPI_Pre!E287</f>
        <v>0</v>
      </c>
      <c r="G315" s="8"/>
      <c r="H315" s="8"/>
      <c r="I315" s="8"/>
      <c r="J315" s="8" t="str">
        <f>[8]CCPI_Post!A287</f>
        <v>CCPI_4lag</v>
      </c>
      <c r="K315" s="8" t="str">
        <f>FIXED([8]CCPI_Post!B287,3)</f>
        <v>0.470</v>
      </c>
      <c r="L315" s="8" t="str">
        <f>FIXED([8]CCPI_Post!C287,3)</f>
        <v>0.052</v>
      </c>
      <c r="M315" s="8" t="str">
        <f t="shared" si="28"/>
        <v>***</v>
      </c>
      <c r="N315" s="8">
        <f>[8]CCPI_Post!E287</f>
        <v>0</v>
      </c>
      <c r="O315" s="8"/>
    </row>
    <row r="316" spans="2:15">
      <c r="B316" s="8" t="str">
        <f>[8]CCPI_Pre!A288</f>
        <v>slack_1</v>
      </c>
      <c r="C316" s="8" t="str">
        <f>FIXED([8]CCPI_Pre!B288,3)</f>
        <v>-0.091</v>
      </c>
      <c r="D316" s="8" t="str">
        <f>FIXED([8]CCPI_Pre!C288,3)</f>
        <v>0.060</v>
      </c>
      <c r="E316" s="8" t="str">
        <f t="shared" si="29"/>
        <v/>
      </c>
      <c r="F316" s="8">
        <f>[8]CCPI_Pre!E288</f>
        <v>0.14199999999999999</v>
      </c>
      <c r="G316" s="8"/>
      <c r="H316" s="8"/>
      <c r="I316" s="8"/>
      <c r="J316" s="8" t="str">
        <f>[8]CCPI_Post!A288</f>
        <v>slack_1</v>
      </c>
      <c r="K316" s="8" t="str">
        <f>FIXED([8]CCPI_Post!B288,3)</f>
        <v>-0.064</v>
      </c>
      <c r="L316" s="8" t="str">
        <f>FIXED([8]CCPI_Post!C288,3)</f>
        <v>0.074</v>
      </c>
      <c r="M316" s="8" t="str">
        <f t="shared" si="28"/>
        <v/>
      </c>
      <c r="N316" s="8">
        <f>[8]CCPI_Post!E288</f>
        <v>0.39400000000000002</v>
      </c>
      <c r="O316" s="8"/>
    </row>
    <row r="317" spans="2:15">
      <c r="B317" s="8" t="str">
        <f>[8]CCPI_Pre!A289</f>
        <v>RER_qo8q</v>
      </c>
      <c r="C317" s="8" t="str">
        <f>FIXED([8]CCPI_Pre!B289,3)</f>
        <v>-0.026</v>
      </c>
      <c r="D317" s="8" t="str">
        <f>FIXED([8]CCPI_Pre!C289,3)</f>
        <v>0.006</v>
      </c>
      <c r="E317" s="8" t="str">
        <f t="shared" si="29"/>
        <v>***</v>
      </c>
      <c r="F317" s="8">
        <f>[8]CCPI_Pre!E289</f>
        <v>0</v>
      </c>
      <c r="G317" s="8"/>
      <c r="H317" s="8"/>
      <c r="I317" s="8"/>
      <c r="J317" s="8" t="str">
        <f>[8]CCPI_Post!A289</f>
        <v>RER_qo8q</v>
      </c>
      <c r="K317" s="8" t="str">
        <f>FIXED([8]CCPI_Post!B289,3)</f>
        <v>-0.014</v>
      </c>
      <c r="L317" s="8" t="str">
        <f>FIXED([8]CCPI_Post!C289,3)</f>
        <v>0.009</v>
      </c>
      <c r="M317" s="8" t="str">
        <f t="shared" si="28"/>
        <v/>
      </c>
      <c r="N317" s="8">
        <f>[8]CCPI_Post!E289</f>
        <v>0.11799999999999999</v>
      </c>
      <c r="O317" s="8"/>
    </row>
    <row r="318" spans="2:15">
      <c r="B318" s="8" t="str">
        <f>[8]CCPI_Pre!A290</f>
        <v>W_Slack</v>
      </c>
      <c r="C318" s="8" t="str">
        <f>FIXED([8]CCPI_Pre!B290,3)</f>
        <v>-0.108</v>
      </c>
      <c r="D318" s="8" t="str">
        <f>FIXED([8]CCPI_Pre!C290,3)</f>
        <v>0.065</v>
      </c>
      <c r="E318" s="8" t="str">
        <f t="shared" si="29"/>
        <v/>
      </c>
      <c r="F318" s="8">
        <f>[8]CCPI_Pre!E290</f>
        <v>0.109</v>
      </c>
      <c r="G318" s="8"/>
      <c r="H318" s="8"/>
      <c r="I318" s="8"/>
      <c r="J318" s="8" t="str">
        <f>[8]CCPI_Post!A290</f>
        <v>W_Slack</v>
      </c>
      <c r="K318" s="8" t="str">
        <f>FIXED([8]CCPI_Post!B290,3)</f>
        <v>-0.034</v>
      </c>
      <c r="L318" s="8" t="str">
        <f>FIXED([8]CCPI_Post!C290,3)</f>
        <v>0.056</v>
      </c>
      <c r="M318" s="8" t="str">
        <f t="shared" si="28"/>
        <v/>
      </c>
      <c r="N318" s="8">
        <f>[8]CCPI_Post!E290</f>
        <v>0.54500000000000004</v>
      </c>
      <c r="O318" s="8"/>
    </row>
    <row r="319" spans="2:15">
      <c r="B319" s="8" t="str">
        <f>[8]CCPI_Pre!A291</f>
        <v>WComm_relPCPI_lag</v>
      </c>
      <c r="C319" s="8" t="str">
        <f>FIXED([8]CCPI_Pre!B291,3)</f>
        <v>-0.001</v>
      </c>
      <c r="D319" s="8" t="str">
        <f>FIXED([8]CCPI_Pre!C291,3)</f>
        <v>0.006</v>
      </c>
      <c r="E319" s="8" t="str">
        <f t="shared" si="29"/>
        <v/>
      </c>
      <c r="F319" s="8">
        <f>[8]CCPI_Pre!E291</f>
        <v>0.90400000000000003</v>
      </c>
      <c r="G319" s="8"/>
      <c r="H319" s="8"/>
      <c r="I319" s="8"/>
      <c r="J319" s="8" t="str">
        <f>[8]CCPI_Post!A291</f>
        <v>WComm_relPCPI_lag</v>
      </c>
      <c r="K319" s="8" t="str">
        <f>FIXED([8]CCPI_Post!B291,3)</f>
        <v>0.014</v>
      </c>
      <c r="L319" s="8" t="str">
        <f>FIXED([8]CCPI_Post!C291,3)</f>
        <v>0.004</v>
      </c>
      <c r="M319" s="8" t="str">
        <f t="shared" si="28"/>
        <v>***</v>
      </c>
      <c r="N319" s="8">
        <f>[8]CCPI_Post!E291</f>
        <v>1E-3</v>
      </c>
      <c r="O319" s="8"/>
    </row>
    <row r="320" spans="2:15">
      <c r="B320" s="8" t="str">
        <f>[8]CCPI_Pre!A292</f>
        <v>GVC_PC_lag</v>
      </c>
      <c r="C320" s="8" t="str">
        <f>FIXED([8]CCPI_Pre!B292,3)</f>
        <v>-0.062</v>
      </c>
      <c r="D320" s="8" t="str">
        <f>FIXED([8]CCPI_Pre!C292,3)</f>
        <v>0.044</v>
      </c>
      <c r="E320" s="8" t="str">
        <f t="shared" si="29"/>
        <v/>
      </c>
      <c r="F320" s="8">
        <f>[8]CCPI_Pre!E292</f>
        <v>0.17100000000000001</v>
      </c>
      <c r="G320" s="8"/>
      <c r="H320" s="8"/>
      <c r="I320" s="8"/>
      <c r="J320" s="8" t="str">
        <f>[8]CCPI_Post!A292</f>
        <v>GVC_PC_lag</v>
      </c>
      <c r="K320" s="8" t="str">
        <f>FIXED([8]CCPI_Post!B292,3)</f>
        <v>0.078</v>
      </c>
      <c r="L320" s="8" t="str">
        <f>FIXED([8]CCPI_Post!C292,3)</f>
        <v>0.063</v>
      </c>
      <c r="M320" s="8" t="str">
        <f t="shared" si="28"/>
        <v/>
      </c>
      <c r="N320" s="8">
        <f>[8]CCPI_Post!E292</f>
        <v>0.22800000000000001</v>
      </c>
      <c r="O320" s="8"/>
    </row>
    <row r="321" spans="2:15">
      <c r="B321" s="8" t="str">
        <f>[8]CCPI_Pre!A293</f>
        <v>slack_sq</v>
      </c>
      <c r="C321" s="8" t="str">
        <f>FIXED([8]CCPI_Pre!B293,3)</f>
        <v>0.008</v>
      </c>
      <c r="D321" s="8" t="str">
        <f>FIXED([8]CCPI_Pre!C293,3)</f>
        <v>0.022</v>
      </c>
      <c r="E321" s="8" t="str">
        <f t="shared" si="29"/>
        <v/>
      </c>
      <c r="F321" s="8">
        <f>[8]CCPI_Pre!E293</f>
        <v>0.72</v>
      </c>
      <c r="G321" s="8"/>
      <c r="H321" s="8"/>
      <c r="I321" s="8"/>
      <c r="J321" s="8" t="str">
        <f>[8]CCPI_Post!A293</f>
        <v>slack_sq</v>
      </c>
      <c r="K321" s="8" t="str">
        <f>FIXED([8]CCPI_Post!B293,3)</f>
        <v>0.023</v>
      </c>
      <c r="L321" s="8" t="str">
        <f>FIXED([8]CCPI_Post!C293,3)</f>
        <v>0.025</v>
      </c>
      <c r="M321" s="8" t="str">
        <f t="shared" si="28"/>
        <v/>
      </c>
      <c r="N321" s="8">
        <f>[8]CCPI_Post!E293</f>
        <v>0.376</v>
      </c>
      <c r="O321" s="8"/>
    </row>
    <row r="322" spans="2:15">
      <c r="B322" s="8" t="str">
        <f>[8]CCPI_Pre!A294</f>
        <v>slack_cu</v>
      </c>
      <c r="C322" s="8" t="str">
        <f>FIXED([8]CCPI_Pre!B294,3)</f>
        <v>-0.016</v>
      </c>
      <c r="D322" s="8" t="str">
        <f>FIXED([8]CCPI_Pre!C294,3)</f>
        <v>0.014</v>
      </c>
      <c r="E322" s="8" t="str">
        <f t="shared" si="29"/>
        <v/>
      </c>
      <c r="F322" s="8">
        <f>[8]CCPI_Pre!E294</f>
        <v>0.26900000000000002</v>
      </c>
      <c r="G322" s="8"/>
      <c r="H322" s="8"/>
      <c r="I322" s="8"/>
      <c r="J322" s="8" t="str">
        <f>[8]CCPI_Post!A294</f>
        <v>slack_cu</v>
      </c>
      <c r="K322" s="8" t="str">
        <f>FIXED([8]CCPI_Post!B294,3)</f>
        <v>-0.012</v>
      </c>
      <c r="L322" s="8" t="str">
        <f>FIXED([8]CCPI_Post!C294,3)</f>
        <v>0.013</v>
      </c>
      <c r="M322" s="8" t="str">
        <f t="shared" si="28"/>
        <v/>
      </c>
      <c r="N322" s="8">
        <f>[8]CCPI_Post!E294</f>
        <v>0.374</v>
      </c>
      <c r="O322" s="8"/>
    </row>
    <row r="323" spans="2:15">
      <c r="B323" s="8" t="str">
        <f>[8]CCPI_Pre!A295</f>
        <v>_cons</v>
      </c>
      <c r="C323" s="8" t="str">
        <f>FIXED([8]CCPI_Pre!B295,3)</f>
        <v>-0.312</v>
      </c>
      <c r="D323" s="8" t="str">
        <f>FIXED([8]CCPI_Pre!C295,3)</f>
        <v>0.119</v>
      </c>
      <c r="E323" s="8" t="str">
        <f t="shared" si="29"/>
        <v>**</v>
      </c>
      <c r="F323" s="8">
        <f>[8]CCPI_Pre!E295</f>
        <v>1.2999999999999999E-2</v>
      </c>
      <c r="G323" s="8"/>
      <c r="H323" s="8"/>
      <c r="I323" s="8"/>
      <c r="J323" s="8" t="str">
        <f>[8]CCPI_Post!A295</f>
        <v>_cons</v>
      </c>
      <c r="K323" s="8" t="str">
        <f>FIXED([8]CCPI_Post!B295,3)</f>
        <v>-0.205</v>
      </c>
      <c r="L323" s="8" t="str">
        <f>FIXED([8]CCPI_Post!C295,3)</f>
        <v>0.349</v>
      </c>
      <c r="M323" s="8" t="str">
        <f t="shared" si="28"/>
        <v/>
      </c>
      <c r="N323" s="8">
        <f>[8]CCPI_Post!E295</f>
        <v>0.56000000000000005</v>
      </c>
      <c r="O323" s="8"/>
    </row>
    <row r="324" spans="2:15">
      <c r="B324" s="8">
        <f>[8]CCPI_Pre!A296</f>
        <v>0</v>
      </c>
      <c r="C324" s="8" t="str">
        <f>FIXED([8]CCPI_Pre!B296,3)</f>
        <v>0.000</v>
      </c>
      <c r="D324" s="8" t="str">
        <f>FIXED([8]CCPI_Pre!C296,3)</f>
        <v>0.000</v>
      </c>
      <c r="E324" s="8" t="str">
        <f t="shared" si="29"/>
        <v>***</v>
      </c>
      <c r="F324" s="8">
        <f>[8]CCPI_Pre!E296</f>
        <v>0</v>
      </c>
      <c r="G324" s="8"/>
      <c r="H324" s="8"/>
      <c r="I324" s="8"/>
      <c r="J324" s="8">
        <f>[8]CCPI_Post!A296</f>
        <v>0</v>
      </c>
      <c r="K324" s="8" t="str">
        <f>FIXED([8]CCPI_Post!B296,3)</f>
        <v>0.000</v>
      </c>
      <c r="L324" s="8" t="str">
        <f>FIXED([8]CCPI_Post!C296,3)</f>
        <v>0.000</v>
      </c>
      <c r="M324" s="8" t="str">
        <f t="shared" si="28"/>
        <v>***</v>
      </c>
      <c r="N324" s="8">
        <f>[8]CCPI_Post!E296</f>
        <v>0</v>
      </c>
      <c r="O324" s="8"/>
    </row>
    <row r="325" spans="2:1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2:1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2:15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2:15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2:15">
      <c r="B329" s="7" t="str">
        <f>[8]CCPI_Pre!A301</f>
        <v xml:space="preserve"> PIECEWISE QUADRATIC FOR SLACK - CORE - PRE-CRISIS</v>
      </c>
      <c r="C329" s="8"/>
      <c r="D329" s="8"/>
      <c r="E329" s="8"/>
      <c r="F329" s="8"/>
      <c r="G329" s="8"/>
      <c r="H329" s="8"/>
      <c r="I329" s="8"/>
      <c r="J329" s="7" t="str">
        <f>[8]CCPI_Post!A301</f>
        <v xml:space="preserve"> PIECEWISE QUADRATIC FOR SLACK - CORE - POST-CRISIS</v>
      </c>
      <c r="K329" s="8"/>
      <c r="L329" s="8"/>
      <c r="M329" s="8"/>
      <c r="N329" s="8"/>
      <c r="O329" s="8"/>
    </row>
    <row r="330" spans="2:15">
      <c r="B330" s="8" t="str">
        <f>[8]CCPI_Pre!A302</f>
        <v>R2_w</v>
      </c>
      <c r="C330" s="8">
        <f>[8]CCPI_Pre!B302</f>
        <v>0</v>
      </c>
      <c r="D330" s="8">
        <f>[8]CCPI_Pre!C302</f>
        <v>0</v>
      </c>
      <c r="E330" s="8">
        <f>[8]CCPI_Pre!D302</f>
        <v>0</v>
      </c>
      <c r="F330" s="8"/>
      <c r="G330" s="8"/>
      <c r="H330" s="8"/>
      <c r="I330" s="8"/>
      <c r="J330" s="8" t="str">
        <f>[8]CCPI_Post!A302</f>
        <v>R2_w</v>
      </c>
      <c r="K330" s="8">
        <f>[8]CCPI_Post!B302</f>
        <v>0</v>
      </c>
      <c r="L330" s="8">
        <f>[8]CCPI_Post!C302</f>
        <v>0</v>
      </c>
      <c r="M330" s="8">
        <f>[8]CCPI_Post!D302</f>
        <v>0</v>
      </c>
      <c r="N330" s="8"/>
      <c r="O330" s="8"/>
    </row>
    <row r="331" spans="2:15">
      <c r="B331" s="8" t="str">
        <f>FIXED([8]CCPI_Pre!A303,3)</f>
        <v>0.488</v>
      </c>
      <c r="C331" s="8">
        <f>[8]CCPI_Pre!B303</f>
        <v>1402</v>
      </c>
      <c r="D331" s="8" t="str">
        <f>FIXED([8]CCPI_Pre!C303,1)</f>
        <v>6.4</v>
      </c>
      <c r="E331" s="8">
        <f>([8]CCPI_Pre!D303)</f>
        <v>8.1867939799766401E-4</v>
      </c>
      <c r="F331" s="8" t="str">
        <f>IF(E331&lt;0.01,"***",IF(E331&lt;0.05,"**", IF(E331&lt;0.1,"*","")))</f>
        <v>***</v>
      </c>
      <c r="G331" s="8"/>
      <c r="H331" s="8"/>
      <c r="I331" s="8"/>
      <c r="J331" s="8" t="str">
        <f>FIXED([8]CCPI_Post!A303,3)</f>
        <v>0.244</v>
      </c>
      <c r="K331" s="8">
        <f>[8]CCPI_Post!B303</f>
        <v>1234</v>
      </c>
      <c r="L331" s="8" t="str">
        <f>FIXED([8]CCPI_Post!C303,1)</f>
        <v>5.7</v>
      </c>
      <c r="M331" s="8">
        <f>([8]CCPI_Post!D303)</f>
        <v>1.5250869601837482E-3</v>
      </c>
      <c r="N331" s="8" t="str">
        <f>IF(M331&lt;0.01,"***",IF(M331&lt;0.05,"**", IF(M331&lt;0.1,"*","")))</f>
        <v>***</v>
      </c>
      <c r="O331" s="8"/>
    </row>
    <row r="332" spans="2:15">
      <c r="B332" s="8"/>
      <c r="C332" s="8"/>
      <c r="D332" s="8" t="str">
        <f>[8]CCPI_Pre!C304</f>
        <v>Robust</v>
      </c>
      <c r="E332" s="8"/>
      <c r="F332" s="8"/>
      <c r="G332" s="8"/>
      <c r="H332" s="8"/>
      <c r="I332" s="8"/>
      <c r="J332" s="8"/>
      <c r="K332" s="8"/>
      <c r="L332" s="8" t="str">
        <f>[8]CCPI_Post!C304</f>
        <v>Robust</v>
      </c>
      <c r="M332" s="8"/>
      <c r="N332" s="8"/>
      <c r="O332" s="8"/>
    </row>
    <row r="333" spans="2:15">
      <c r="B333" s="8" t="str">
        <f>[8]CCPI_Pre!A305</f>
        <v>CCPI_qA</v>
      </c>
      <c r="C333" s="8" t="str">
        <f>[8]CCPI_Pre!B305</f>
        <v>Coef.</v>
      </c>
      <c r="D333" s="8" t="str">
        <f>[8]CCPI_Pre!C305</f>
        <v>Std. Err.</v>
      </c>
      <c r="E333" s="8" t="str">
        <f>[8]CCPI_Pre!D305</f>
        <v>t</v>
      </c>
      <c r="F333" s="8" t="str">
        <f>[8]CCPI_Pre!E305</f>
        <v>P&gt;|t|</v>
      </c>
      <c r="G333" s="8"/>
      <c r="H333" s="8"/>
      <c r="I333" s="8"/>
      <c r="J333" s="8" t="str">
        <f>[8]CCPI_Post!A305</f>
        <v>CCPI_qA</v>
      </c>
      <c r="K333" s="8" t="str">
        <f>[8]CCPI_Post!B305</f>
        <v>Coef.</v>
      </c>
      <c r="L333" s="8" t="str">
        <f>[8]CCPI_Post!C305</f>
        <v>Std. Err.</v>
      </c>
      <c r="M333" s="8" t="str">
        <f>[8]CCPI_Post!D305</f>
        <v>t</v>
      </c>
      <c r="N333" s="8" t="str">
        <f>[8]CCPI_Post!E305</f>
        <v>P&gt;|t|</v>
      </c>
      <c r="O333" s="8"/>
    </row>
    <row r="334" spans="2:15">
      <c r="B334" s="8" t="str">
        <f>[8]CCPI_Pre!A306</f>
        <v>InfExp</v>
      </c>
      <c r="C334" s="8" t="str">
        <f>FIXED([8]CCPI_Pre!B306,3)</f>
        <v>0.484</v>
      </c>
      <c r="D334" s="8" t="str">
        <f>FIXED([8]CCPI_Pre!C306,3)</f>
        <v>0.092</v>
      </c>
      <c r="E334" s="8" t="str">
        <f>IF(F334&lt;0.01,"***",IF(F334&lt;0.05,"**", IF(F334&lt;0.1,"*","")))</f>
        <v>***</v>
      </c>
      <c r="F334" s="8">
        <f>[8]CCPI_Pre!E306</f>
        <v>0</v>
      </c>
      <c r="G334" s="8"/>
      <c r="H334" s="8"/>
      <c r="I334" s="8"/>
      <c r="J334" s="8" t="str">
        <f>[8]CCPI_Post!A306</f>
        <v>InfExp</v>
      </c>
      <c r="K334" s="8" t="str">
        <f>FIXED([8]CCPI_Post!B306,3)</f>
        <v>0.533</v>
      </c>
      <c r="L334" s="8" t="str">
        <f>FIXED([8]CCPI_Post!C306,3)</f>
        <v>0.167</v>
      </c>
      <c r="M334" s="8" t="str">
        <f t="shared" ref="M334:M344" si="30">IF(N334&lt;0.01,"***",IF(N334&lt;0.05,"**", IF(N334&lt;0.1,"*","")))</f>
        <v>***</v>
      </c>
      <c r="N334" s="8">
        <f>[8]CCPI_Post!E306</f>
        <v>3.0000000000000001E-3</v>
      </c>
      <c r="O334" s="8"/>
    </row>
    <row r="335" spans="2:15">
      <c r="B335" s="8" t="str">
        <f>[8]CCPI_Pre!A307</f>
        <v>CCPI_4lag</v>
      </c>
      <c r="C335" s="8" t="str">
        <f>FIXED([8]CCPI_Pre!B307,3)</f>
        <v>0.652</v>
      </c>
      <c r="D335" s="8" t="str">
        <f>FIXED([8]CCPI_Pre!C307,3)</f>
        <v>0.060</v>
      </c>
      <c r="E335" s="8" t="str">
        <f t="shared" ref="E335:E344" si="31">IF(F335&lt;0.01,"***",IF(F335&lt;0.05,"**", IF(F335&lt;0.1,"*","")))</f>
        <v>***</v>
      </c>
      <c r="F335" s="8">
        <f>[8]CCPI_Pre!E307</f>
        <v>0</v>
      </c>
      <c r="G335" s="8"/>
      <c r="H335" s="8"/>
      <c r="I335" s="8"/>
      <c r="J335" s="8" t="str">
        <f>[8]CCPI_Post!A307</f>
        <v>CCPI_4lag</v>
      </c>
      <c r="K335" s="8" t="str">
        <f>FIXED([8]CCPI_Post!B307,3)</f>
        <v>0.470</v>
      </c>
      <c r="L335" s="8" t="str">
        <f>FIXED([8]CCPI_Post!C307,3)</f>
        <v>0.052</v>
      </c>
      <c r="M335" s="8" t="str">
        <f t="shared" si="30"/>
        <v>***</v>
      </c>
      <c r="N335" s="8">
        <f>[8]CCPI_Post!E307</f>
        <v>0</v>
      </c>
      <c r="O335" s="8"/>
    </row>
    <row r="336" spans="2:15">
      <c r="B336" s="8" t="str">
        <f>[8]CCPI_Pre!A308</f>
        <v>slack_1</v>
      </c>
      <c r="C336" s="8" t="str">
        <f>FIXED([8]CCPI_Pre!B308,3)</f>
        <v>-0.164</v>
      </c>
      <c r="D336" s="8" t="str">
        <f>FIXED([8]CCPI_Pre!C308,3)</f>
        <v>0.056</v>
      </c>
      <c r="E336" s="8" t="str">
        <f t="shared" si="31"/>
        <v>***</v>
      </c>
      <c r="F336" s="8">
        <f>[8]CCPI_Pre!E308</f>
        <v>6.0000000000000001E-3</v>
      </c>
      <c r="G336" s="8"/>
      <c r="H336" s="8"/>
      <c r="I336" s="8"/>
      <c r="J336" s="8" t="str">
        <f>[8]CCPI_Post!A308</f>
        <v>slack_1</v>
      </c>
      <c r="K336" s="8" t="str">
        <f>FIXED([8]CCPI_Post!B308,3)</f>
        <v>-0.094</v>
      </c>
      <c r="L336" s="8" t="str">
        <f>FIXED([8]CCPI_Post!C308,3)</f>
        <v>0.033</v>
      </c>
      <c r="M336" s="8" t="str">
        <f t="shared" si="30"/>
        <v>***</v>
      </c>
      <c r="N336" s="8">
        <f>[8]CCPI_Post!E308</f>
        <v>7.0000000000000001E-3</v>
      </c>
      <c r="O336" s="8"/>
    </row>
    <row r="337" spans="2:15">
      <c r="B337" s="8" t="str">
        <f>[8]CCPI_Pre!A309</f>
        <v>RER_qo8q</v>
      </c>
      <c r="C337" s="8" t="str">
        <f>FIXED([8]CCPI_Pre!B309,3)</f>
        <v>-0.026</v>
      </c>
      <c r="D337" s="8" t="str">
        <f>FIXED([8]CCPI_Pre!C309,3)</f>
        <v>0.006</v>
      </c>
      <c r="E337" s="8" t="str">
        <f t="shared" si="31"/>
        <v>***</v>
      </c>
      <c r="F337" s="8">
        <f>[8]CCPI_Pre!E309</f>
        <v>0</v>
      </c>
      <c r="G337" s="8"/>
      <c r="H337" s="8"/>
      <c r="I337" s="8"/>
      <c r="J337" s="8" t="str">
        <f>[8]CCPI_Post!A309</f>
        <v>RER_qo8q</v>
      </c>
      <c r="K337" s="8" t="str">
        <f>FIXED([8]CCPI_Post!B309,3)</f>
        <v>-0.014</v>
      </c>
      <c r="L337" s="8" t="str">
        <f>FIXED([8]CCPI_Post!C309,3)</f>
        <v>0.009</v>
      </c>
      <c r="M337" s="8" t="str">
        <f t="shared" si="30"/>
        <v/>
      </c>
      <c r="N337" s="8">
        <f>[8]CCPI_Post!E309</f>
        <v>0.122</v>
      </c>
      <c r="O337" s="8"/>
    </row>
    <row r="338" spans="2:15">
      <c r="B338" s="8" t="str">
        <f>[8]CCPI_Pre!A310</f>
        <v>W_Slack</v>
      </c>
      <c r="C338" s="8" t="str">
        <f>FIXED([8]CCPI_Pre!B310,3)</f>
        <v>-0.122</v>
      </c>
      <c r="D338" s="8" t="str">
        <f>FIXED([8]CCPI_Pre!C310,3)</f>
        <v>0.060</v>
      </c>
      <c r="E338" s="8" t="str">
        <f t="shared" si="31"/>
        <v>*</v>
      </c>
      <c r="F338" s="8">
        <f>[8]CCPI_Pre!E310</f>
        <v>0.05</v>
      </c>
      <c r="G338" s="8"/>
      <c r="H338" s="8"/>
      <c r="I338" s="8"/>
      <c r="J338" s="8" t="str">
        <f>[8]CCPI_Post!A310</f>
        <v>W_Slack</v>
      </c>
      <c r="K338" s="8" t="str">
        <f>FIXED([8]CCPI_Post!B310,3)</f>
        <v>-0.032</v>
      </c>
      <c r="L338" s="8" t="str">
        <f>FIXED([8]CCPI_Post!C310,3)</f>
        <v>0.056</v>
      </c>
      <c r="M338" s="8" t="str">
        <f t="shared" si="30"/>
        <v/>
      </c>
      <c r="N338" s="8">
        <f>[8]CCPI_Post!E310</f>
        <v>0.57299999999999995</v>
      </c>
      <c r="O338" s="8"/>
    </row>
    <row r="339" spans="2:15">
      <c r="B339" s="8" t="str">
        <f>[8]CCPI_Pre!A311</f>
        <v>WComm_relPCPI_lag</v>
      </c>
      <c r="C339" s="8" t="str">
        <f>FIXED([8]CCPI_Pre!B311,3)</f>
        <v>-0.001</v>
      </c>
      <c r="D339" s="8" t="str">
        <f>FIXED([8]CCPI_Pre!C311,3)</f>
        <v>0.006</v>
      </c>
      <c r="E339" s="8" t="str">
        <f t="shared" si="31"/>
        <v/>
      </c>
      <c r="F339" s="8">
        <f>[8]CCPI_Pre!E311</f>
        <v>0.86</v>
      </c>
      <c r="G339" s="8"/>
      <c r="H339" s="8"/>
      <c r="I339" s="8"/>
      <c r="J339" s="8" t="str">
        <f>[8]CCPI_Post!A311</f>
        <v>WComm_relPCPI_lag</v>
      </c>
      <c r="K339" s="8" t="str">
        <f>FIXED([8]CCPI_Post!B311,3)</f>
        <v>0.014</v>
      </c>
      <c r="L339" s="8" t="str">
        <f>FIXED([8]CCPI_Post!C311,3)</f>
        <v>0.004</v>
      </c>
      <c r="M339" s="8" t="str">
        <f t="shared" si="30"/>
        <v>***</v>
      </c>
      <c r="N339" s="8">
        <f>[8]CCPI_Post!E311</f>
        <v>1E-3</v>
      </c>
      <c r="O339" s="8"/>
    </row>
    <row r="340" spans="2:15">
      <c r="B340" s="8" t="str">
        <f>[8]CCPI_Pre!A312</f>
        <v>GVC_PC_lag</v>
      </c>
      <c r="C340" s="8" t="str">
        <f>FIXED([8]CCPI_Pre!B312,3)</f>
        <v>-0.069</v>
      </c>
      <c r="D340" s="8" t="str">
        <f>FIXED([8]CCPI_Pre!C312,3)</f>
        <v>0.043</v>
      </c>
      <c r="E340" s="8" t="str">
        <f t="shared" si="31"/>
        <v/>
      </c>
      <c r="F340" s="8">
        <f>[8]CCPI_Pre!E312</f>
        <v>0.12</v>
      </c>
      <c r="G340" s="8"/>
      <c r="H340" s="8"/>
      <c r="I340" s="8"/>
      <c r="J340" s="8" t="str">
        <f>[8]CCPI_Post!A312</f>
        <v>GVC_PC_lag</v>
      </c>
      <c r="K340" s="8" t="str">
        <f>FIXED([8]CCPI_Post!B312,3)</f>
        <v>0.075</v>
      </c>
      <c r="L340" s="8" t="str">
        <f>FIXED([8]CCPI_Post!C312,3)</f>
        <v>0.063</v>
      </c>
      <c r="M340" s="8" t="str">
        <f t="shared" si="30"/>
        <v/>
      </c>
      <c r="N340" s="8">
        <f>[8]CCPI_Post!E312</f>
        <v>0.24099999999999999</v>
      </c>
      <c r="O340" s="8"/>
    </row>
    <row r="341" spans="2:15">
      <c r="B341" s="8" t="str">
        <f>[8]CCPI_Pre!A313</f>
        <v>slack_piecewise</v>
      </c>
      <c r="C341" s="8" t="str">
        <f>FIXED([8]CCPI_Pre!B313,3)</f>
        <v>0.007</v>
      </c>
      <c r="D341" s="8" t="str">
        <f>FIXED([8]CCPI_Pre!C313,3)</f>
        <v>0.043</v>
      </c>
      <c r="E341" s="8" t="str">
        <f t="shared" si="31"/>
        <v/>
      </c>
      <c r="F341" s="8">
        <f>[8]CCPI_Pre!E313</f>
        <v>0.877</v>
      </c>
      <c r="G341" s="8"/>
      <c r="H341" s="8"/>
      <c r="I341" s="8"/>
      <c r="J341" s="8" t="str">
        <f>[8]CCPI_Post!A313</f>
        <v>slack_piecewise</v>
      </c>
      <c r="K341" s="8" t="str">
        <f>FIXED([8]CCPI_Post!B313,3)</f>
        <v>0.033</v>
      </c>
      <c r="L341" s="8" t="str">
        <f>FIXED([8]CCPI_Post!C313,3)</f>
        <v>0.039</v>
      </c>
      <c r="M341" s="8" t="str">
        <f t="shared" si="30"/>
        <v/>
      </c>
      <c r="N341" s="8">
        <f>[8]CCPI_Post!E313</f>
        <v>0.41</v>
      </c>
      <c r="O341" s="8"/>
    </row>
    <row r="342" spans="2:15">
      <c r="B342" s="8" t="str">
        <f>[8]CCPI_Pre!A314</f>
        <v>_cons</v>
      </c>
      <c r="C342" s="8" t="str">
        <f>FIXED([8]CCPI_Pre!B314,3)</f>
        <v>-0.370</v>
      </c>
      <c r="D342" s="8" t="str">
        <f>FIXED([8]CCPI_Pre!C314,3)</f>
        <v>0.103</v>
      </c>
      <c r="E342" s="8" t="str">
        <f t="shared" si="31"/>
        <v>***</v>
      </c>
      <c r="F342" s="8">
        <f>[8]CCPI_Pre!E314</f>
        <v>1E-3</v>
      </c>
      <c r="G342" s="8"/>
      <c r="H342" s="8"/>
      <c r="I342" s="8"/>
      <c r="J342" s="8" t="str">
        <f>[8]CCPI_Post!A314</f>
        <v>_cons</v>
      </c>
      <c r="K342" s="8" t="str">
        <f>FIXED([8]CCPI_Post!B314,3)</f>
        <v>-0.225</v>
      </c>
      <c r="L342" s="8" t="str">
        <f>FIXED([8]CCPI_Post!C314,3)</f>
        <v>0.346</v>
      </c>
      <c r="M342" s="8" t="str">
        <f t="shared" si="30"/>
        <v/>
      </c>
      <c r="N342" s="8">
        <f>[8]CCPI_Post!E314</f>
        <v>0.52100000000000002</v>
      </c>
      <c r="O342" s="8"/>
    </row>
    <row r="343" spans="2:15">
      <c r="B343" s="8">
        <f>[8]CCPI_Pre!A315</f>
        <v>0</v>
      </c>
      <c r="C343" s="8" t="str">
        <f>FIXED([8]CCPI_Pre!B315,3)</f>
        <v>0.000</v>
      </c>
      <c r="D343" s="8" t="str">
        <f>FIXED([8]CCPI_Pre!C315,3)</f>
        <v>0.000</v>
      </c>
      <c r="E343" s="8" t="str">
        <f t="shared" si="31"/>
        <v>***</v>
      </c>
      <c r="F343" s="8">
        <f>[8]CCPI_Pre!E315</f>
        <v>0</v>
      </c>
      <c r="G343" s="8"/>
      <c r="H343" s="8"/>
      <c r="I343" s="8"/>
      <c r="J343" s="8">
        <f>[8]CCPI_Post!A315</f>
        <v>0</v>
      </c>
      <c r="K343" s="8" t="str">
        <f>FIXED([8]CCPI_Post!B315,3)</f>
        <v>0.000</v>
      </c>
      <c r="L343" s="8" t="str">
        <f>FIXED([8]CCPI_Post!C315,3)</f>
        <v>0.000</v>
      </c>
      <c r="M343" s="8" t="str">
        <f t="shared" si="30"/>
        <v>***</v>
      </c>
      <c r="N343" s="8">
        <f>[8]CCPI_Post!E315</f>
        <v>0</v>
      </c>
      <c r="O343" s="8"/>
    </row>
    <row r="344" spans="2:15">
      <c r="B344" s="8">
        <f>[8]CCPI_Pre!A316</f>
        <v>0</v>
      </c>
      <c r="C344" s="8" t="str">
        <f>FIXED([8]CCPI_Pre!B316,3)</f>
        <v>0.000</v>
      </c>
      <c r="D344" s="8" t="str">
        <f>FIXED([8]CCPI_Pre!C316,3)</f>
        <v>0.000</v>
      </c>
      <c r="E344" s="8" t="str">
        <f t="shared" si="31"/>
        <v>***</v>
      </c>
      <c r="F344" s="8">
        <f>[8]CCPI_Pre!E316</f>
        <v>0</v>
      </c>
      <c r="G344" s="8"/>
      <c r="H344" s="8"/>
      <c r="I344" s="8"/>
      <c r="J344" s="8">
        <f>[8]CCPI_Post!A316</f>
        <v>0</v>
      </c>
      <c r="K344" s="8" t="str">
        <f>FIXED([8]CCPI_Post!B316,3)</f>
        <v>0.000</v>
      </c>
      <c r="L344" s="8" t="str">
        <f>FIXED([8]CCPI_Post!C316,3)</f>
        <v>0.000</v>
      </c>
      <c r="M344" s="8" t="str">
        <f t="shared" si="30"/>
        <v>***</v>
      </c>
      <c r="N344" s="8">
        <f>[8]CCPI_Post!E316</f>
        <v>0</v>
      </c>
      <c r="O344" s="8"/>
    </row>
    <row r="345" spans="2:1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2:1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2:15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2:15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2:15">
      <c r="B349" s="7" t="str">
        <f>[8]CCPI_Pre!A321</f>
        <v xml:space="preserve"> COMMODITIES &amp;OIL COMBINED - CORE - PRE-CRISIS</v>
      </c>
      <c r="C349" s="8"/>
      <c r="D349" s="8"/>
      <c r="E349" s="8"/>
      <c r="F349" s="8"/>
      <c r="G349" s="8"/>
      <c r="H349" s="8"/>
      <c r="I349" s="8"/>
      <c r="J349" s="7" t="str">
        <f>[8]CCPI_Post!A321</f>
        <v xml:space="preserve"> COMMODITIES &amp;OIL COMBINED - CORE - POST-CRISIS</v>
      </c>
      <c r="K349" s="8"/>
      <c r="L349" s="8"/>
      <c r="M349" s="8"/>
      <c r="N349" s="8"/>
      <c r="O349" s="8"/>
    </row>
    <row r="350" spans="2:15">
      <c r="B350" s="8" t="str">
        <f>[8]CCPI_Pre!A322</f>
        <v>R2_w</v>
      </c>
      <c r="C350" s="8">
        <f>[8]CCPI_Pre!B322</f>
        <v>0</v>
      </c>
      <c r="D350" s="8">
        <f>[8]CCPI_Pre!C322</f>
        <v>0</v>
      </c>
      <c r="E350" s="8">
        <f>[8]CCPI_Pre!D322</f>
        <v>0</v>
      </c>
      <c r="F350" s="8"/>
      <c r="G350" s="8"/>
      <c r="H350" s="8"/>
      <c r="I350" s="8"/>
      <c r="J350" s="8" t="str">
        <f>[8]CCPI_Post!A322</f>
        <v>R2_w</v>
      </c>
      <c r="K350" s="8">
        <f>[8]CCPI_Post!B322</f>
        <v>0</v>
      </c>
      <c r="L350" s="8">
        <f>[8]CCPI_Post!C322</f>
        <v>0</v>
      </c>
      <c r="M350" s="8">
        <f>[8]CCPI_Post!D322</f>
        <v>0</v>
      </c>
      <c r="N350" s="8"/>
      <c r="O350" s="8"/>
    </row>
    <row r="351" spans="2:15">
      <c r="B351" s="8" t="str">
        <f>FIXED([8]CCPI_Pre!A323,3)</f>
        <v>0.488</v>
      </c>
      <c r="C351" s="8">
        <f>[8]CCPI_Pre!B323</f>
        <v>1402</v>
      </c>
      <c r="D351" s="8" t="str">
        <f>FIXED([8]CCPI_Pre!C323,1)</f>
        <v>6.6</v>
      </c>
      <c r="E351" s="8">
        <f>([8]CCPI_Pre!D323)</f>
        <v>6.7403239160233907E-4</v>
      </c>
      <c r="F351" s="8" t="str">
        <f>IF(E351&lt;0.01,"***",IF(E351&lt;0.05,"**", IF(E351&lt;0.1,"*","")))</f>
        <v>***</v>
      </c>
      <c r="G351" s="8"/>
      <c r="H351" s="8"/>
      <c r="I351" s="8"/>
      <c r="J351" s="8" t="str">
        <f>FIXED([8]CCPI_Post!A323,3)</f>
        <v>0.243</v>
      </c>
      <c r="K351" s="8">
        <f>[8]CCPI_Post!B323</f>
        <v>1234</v>
      </c>
      <c r="L351" s="8" t="str">
        <f>FIXED([8]CCPI_Post!C323,1)</f>
        <v>5.7</v>
      </c>
      <c r="M351" s="8">
        <f>([8]CCPI_Post!D323)</f>
        <v>1.5313741466261087E-3</v>
      </c>
      <c r="N351" s="8" t="str">
        <f>IF(M351&lt;0.01,"***",IF(M351&lt;0.05,"**", IF(M351&lt;0.1,"*","")))</f>
        <v>***</v>
      </c>
      <c r="O351" s="8"/>
    </row>
    <row r="352" spans="2:15">
      <c r="B352" s="8"/>
      <c r="C352" s="8"/>
      <c r="D352" s="8" t="str">
        <f>[8]CCPI_Pre!C324</f>
        <v>Robust</v>
      </c>
      <c r="E352" s="8"/>
      <c r="F352" s="8"/>
      <c r="G352" s="8"/>
      <c r="H352" s="8"/>
      <c r="I352" s="8"/>
      <c r="J352" s="8"/>
      <c r="K352" s="8"/>
      <c r="L352" s="8" t="str">
        <f>[8]CCPI_Post!C324</f>
        <v>Robust</v>
      </c>
      <c r="M352" s="8"/>
      <c r="N352" s="8"/>
      <c r="O352" s="8"/>
    </row>
    <row r="353" spans="2:15">
      <c r="B353" s="8" t="str">
        <f>[8]CCPI_Pre!A325</f>
        <v>CCPI_qA</v>
      </c>
      <c r="C353" s="8" t="str">
        <f>[8]CCPI_Pre!B325</f>
        <v>Coef.</v>
      </c>
      <c r="D353" s="8" t="str">
        <f>[8]CCPI_Pre!C325</f>
        <v>Std. Err.</v>
      </c>
      <c r="E353" s="8" t="str">
        <f>[8]CCPI_Pre!D325</f>
        <v>t</v>
      </c>
      <c r="F353" s="8" t="str">
        <f>[8]CCPI_Pre!E325</f>
        <v>P&gt;|t|</v>
      </c>
      <c r="G353" s="8"/>
      <c r="H353" s="8"/>
      <c r="I353" s="8"/>
      <c r="J353" s="8" t="str">
        <f>[8]CCPI_Post!A325</f>
        <v>CCPI_qA</v>
      </c>
      <c r="K353" s="8" t="str">
        <f>[8]CCPI_Post!B325</f>
        <v>Coef.</v>
      </c>
      <c r="L353" s="8" t="str">
        <f>[8]CCPI_Post!C325</f>
        <v>Std. Err.</v>
      </c>
      <c r="M353" s="8" t="str">
        <f>[8]CCPI_Post!D325</f>
        <v>t</v>
      </c>
      <c r="N353" s="8" t="str">
        <f>[8]CCPI_Post!E325</f>
        <v>P&gt;|t|</v>
      </c>
      <c r="O353" s="8"/>
    </row>
    <row r="354" spans="2:15">
      <c r="B354" s="8" t="str">
        <f>[8]CCPI_Pre!A326</f>
        <v>InfExp</v>
      </c>
      <c r="C354" s="8" t="str">
        <f>FIXED([8]CCPI_Pre!B326,3)</f>
        <v>0.483</v>
      </c>
      <c r="D354" s="8" t="str">
        <f>FIXED([8]CCPI_Pre!C326,3)</f>
        <v>0.092</v>
      </c>
      <c r="E354" s="8" t="str">
        <f>IF(F354&lt;0.01,"***",IF(F354&lt;0.05,"**", IF(F354&lt;0.1,"*","")))</f>
        <v>***</v>
      </c>
      <c r="F354" s="8">
        <f>[8]CCPI_Pre!E326</f>
        <v>0</v>
      </c>
      <c r="G354" s="8"/>
      <c r="H354" s="8"/>
      <c r="I354" s="8"/>
      <c r="J354" s="8" t="str">
        <f>[8]CCPI_Post!A326</f>
        <v>InfExp</v>
      </c>
      <c r="K354" s="8" t="str">
        <f>FIXED([8]CCPI_Post!B326,3)</f>
        <v>0.522</v>
      </c>
      <c r="L354" s="8" t="str">
        <f>FIXED([8]CCPI_Post!C326,3)</f>
        <v>0.165</v>
      </c>
      <c r="M354" s="8" t="str">
        <f t="shared" ref="M354:M364" si="32">IF(N354&lt;0.01,"***",IF(N354&lt;0.05,"**", IF(N354&lt;0.1,"*","")))</f>
        <v>***</v>
      </c>
      <c r="N354" s="8">
        <f>[8]CCPI_Post!E326</f>
        <v>3.0000000000000001E-3</v>
      </c>
      <c r="O354" s="8"/>
    </row>
    <row r="355" spans="2:15">
      <c r="B355" s="8" t="str">
        <f>[8]CCPI_Pre!A327</f>
        <v>CCPI_4lag</v>
      </c>
      <c r="C355" s="8" t="str">
        <f>FIXED([8]CCPI_Pre!B327,3)</f>
        <v>0.653</v>
      </c>
      <c r="D355" s="8" t="str">
        <f>FIXED([8]CCPI_Pre!C327,3)</f>
        <v>0.059</v>
      </c>
      <c r="E355" s="8" t="str">
        <f t="shared" ref="E355:E364" si="33">IF(F355&lt;0.01,"***",IF(F355&lt;0.05,"**", IF(F355&lt;0.1,"*","")))</f>
        <v>***</v>
      </c>
      <c r="F355" s="8">
        <f>[8]CCPI_Pre!E327</f>
        <v>0</v>
      </c>
      <c r="G355" s="8"/>
      <c r="H355" s="8"/>
      <c r="I355" s="8"/>
      <c r="J355" s="8" t="str">
        <f>[8]CCPI_Post!A327</f>
        <v>CCPI_4lag</v>
      </c>
      <c r="K355" s="8" t="str">
        <f>FIXED([8]CCPI_Post!B327,3)</f>
        <v>0.474</v>
      </c>
      <c r="L355" s="8" t="str">
        <f>FIXED([8]CCPI_Post!C327,3)</f>
        <v>0.051</v>
      </c>
      <c r="M355" s="8" t="str">
        <f t="shared" si="32"/>
        <v>***</v>
      </c>
      <c r="N355" s="8">
        <f>[8]CCPI_Post!E327</f>
        <v>0</v>
      </c>
      <c r="O355" s="8"/>
    </row>
    <row r="356" spans="2:15">
      <c r="B356" s="8" t="str">
        <f>[8]CCPI_Pre!A328</f>
        <v>slack_1</v>
      </c>
      <c r="C356" s="8" t="str">
        <f>FIXED([8]CCPI_Pre!B328,3)</f>
        <v>-0.170</v>
      </c>
      <c r="D356" s="8" t="str">
        <f>FIXED([8]CCPI_Pre!C328,3)</f>
        <v>0.042</v>
      </c>
      <c r="E356" s="8" t="str">
        <f t="shared" si="33"/>
        <v>***</v>
      </c>
      <c r="F356" s="8">
        <f>[8]CCPI_Pre!E328</f>
        <v>0</v>
      </c>
      <c r="G356" s="8"/>
      <c r="H356" s="8"/>
      <c r="I356" s="8"/>
      <c r="J356" s="8" t="str">
        <f>[8]CCPI_Post!A328</f>
        <v>slack_1</v>
      </c>
      <c r="K356" s="8" t="str">
        <f>FIXED([8]CCPI_Post!B328,3)</f>
        <v>-0.116</v>
      </c>
      <c r="L356" s="8" t="str">
        <f>FIXED([8]CCPI_Post!C328,3)</f>
        <v>0.027</v>
      </c>
      <c r="M356" s="8" t="str">
        <f t="shared" si="32"/>
        <v>***</v>
      </c>
      <c r="N356" s="8">
        <f>[8]CCPI_Post!E328</f>
        <v>0</v>
      </c>
      <c r="O356" s="8"/>
    </row>
    <row r="357" spans="2:15">
      <c r="B357" s="8" t="str">
        <f>[8]CCPI_Pre!A329</f>
        <v>RER_qo8q</v>
      </c>
      <c r="C357" s="8" t="str">
        <f>FIXED([8]CCPI_Pre!B329,3)</f>
        <v>-0.026</v>
      </c>
      <c r="D357" s="8" t="str">
        <f>FIXED([8]CCPI_Pre!C329,3)</f>
        <v>0.006</v>
      </c>
      <c r="E357" s="8" t="str">
        <f t="shared" si="33"/>
        <v>***</v>
      </c>
      <c r="F357" s="8">
        <f>[8]CCPI_Pre!E329</f>
        <v>0</v>
      </c>
      <c r="G357" s="8"/>
      <c r="H357" s="8"/>
      <c r="I357" s="8"/>
      <c r="J357" s="8" t="str">
        <f>[8]CCPI_Post!A329</f>
        <v>RER_qo8q</v>
      </c>
      <c r="K357" s="8" t="str">
        <f>FIXED([8]CCPI_Post!B329,3)</f>
        <v>-0.013</v>
      </c>
      <c r="L357" s="8" t="str">
        <f>FIXED([8]CCPI_Post!C329,3)</f>
        <v>0.009</v>
      </c>
      <c r="M357" s="8" t="str">
        <f t="shared" si="32"/>
        <v/>
      </c>
      <c r="N357" s="8">
        <f>[8]CCPI_Post!E329</f>
        <v>0.13400000000000001</v>
      </c>
      <c r="O357" s="8"/>
    </row>
    <row r="358" spans="2:15">
      <c r="B358" s="8" t="str">
        <f>[8]CCPI_Pre!A330</f>
        <v>W_Slack</v>
      </c>
      <c r="C358" s="8" t="str">
        <f>FIXED([8]CCPI_Pre!B330,3)</f>
        <v>-0.124</v>
      </c>
      <c r="D358" s="8" t="str">
        <f>FIXED([8]CCPI_Pre!C330,3)</f>
        <v>0.059</v>
      </c>
      <c r="E358" s="8" t="str">
        <f t="shared" si="33"/>
        <v>**</v>
      </c>
      <c r="F358" s="8">
        <f>[8]CCPI_Pre!E330</f>
        <v>4.5999999999999999E-2</v>
      </c>
      <c r="G358" s="8"/>
      <c r="H358" s="8"/>
      <c r="I358" s="8"/>
      <c r="J358" s="8" t="str">
        <f>[8]CCPI_Post!A330</f>
        <v>W_Slack</v>
      </c>
      <c r="K358" s="8" t="str">
        <f>FIXED([8]CCPI_Post!B330,3)</f>
        <v>-0.038</v>
      </c>
      <c r="L358" s="8" t="str">
        <f>FIXED([8]CCPI_Post!C330,3)</f>
        <v>0.056</v>
      </c>
      <c r="M358" s="8" t="str">
        <f t="shared" si="32"/>
        <v/>
      </c>
      <c r="N358" s="8">
        <f>[8]CCPI_Post!E330</f>
        <v>0.50600000000000001</v>
      </c>
      <c r="O358" s="8"/>
    </row>
    <row r="359" spans="2:15">
      <c r="B359" s="8" t="str">
        <f>[8]CCPI_Pre!A331</f>
        <v>WComm_relPCPI_lag</v>
      </c>
      <c r="C359" s="8" t="str">
        <f>FIXED([8]CCPI_Pre!B331,3)</f>
        <v>-0.001</v>
      </c>
      <c r="D359" s="8" t="str">
        <f>FIXED([8]CCPI_Pre!C331,3)</f>
        <v>0.006</v>
      </c>
      <c r="E359" s="8" t="str">
        <f t="shared" si="33"/>
        <v/>
      </c>
      <c r="F359" s="8">
        <f>[8]CCPI_Pre!E331</f>
        <v>0.85499999999999998</v>
      </c>
      <c r="G359" s="8"/>
      <c r="H359" s="8"/>
      <c r="I359" s="8"/>
      <c r="J359" s="8" t="str">
        <f>[8]CCPI_Post!A331</f>
        <v>WComm_relPCPI_lag</v>
      </c>
      <c r="K359" s="8" t="str">
        <f>FIXED([8]CCPI_Post!B331,3)</f>
        <v>0.015</v>
      </c>
      <c r="L359" s="8" t="str">
        <f>FIXED([8]CCPI_Post!C331,3)</f>
        <v>0.004</v>
      </c>
      <c r="M359" s="8" t="str">
        <f t="shared" si="32"/>
        <v>***</v>
      </c>
      <c r="N359" s="8">
        <f>[8]CCPI_Post!E331</f>
        <v>0</v>
      </c>
      <c r="O359" s="8"/>
    </row>
    <row r="360" spans="2:15">
      <c r="B360" s="8" t="str">
        <f>[8]CCPI_Pre!A332</f>
        <v>GVC_PC_lag</v>
      </c>
      <c r="C360" s="8" t="str">
        <f>FIXED([8]CCPI_Pre!B332,3)</f>
        <v>-0.069</v>
      </c>
      <c r="D360" s="8" t="str">
        <f>FIXED([8]CCPI_Pre!C332,3)</f>
        <v>0.043</v>
      </c>
      <c r="E360" s="8" t="str">
        <f t="shared" si="33"/>
        <v/>
      </c>
      <c r="F360" s="8">
        <f>[8]CCPI_Pre!E332</f>
        <v>0.121</v>
      </c>
      <c r="G360" s="8"/>
      <c r="H360" s="8"/>
      <c r="I360" s="8"/>
      <c r="J360" s="8" t="str">
        <f>[8]CCPI_Post!A332</f>
        <v>GVC_PC_lag</v>
      </c>
      <c r="K360" s="8" t="str">
        <f>FIXED([8]CCPI_Post!B332,3)</f>
        <v>0.077</v>
      </c>
      <c r="L360" s="8" t="str">
        <f>FIXED([8]CCPI_Post!C332,3)</f>
        <v>0.062</v>
      </c>
      <c r="M360" s="8" t="str">
        <f t="shared" si="32"/>
        <v/>
      </c>
      <c r="N360" s="8">
        <f>[8]CCPI_Post!E332</f>
        <v>0.22900000000000001</v>
      </c>
      <c r="O360" s="8"/>
    </row>
    <row r="361" spans="2:15">
      <c r="B361" s="8" t="str">
        <f>[8]CCPI_Pre!A333</f>
        <v>_cons</v>
      </c>
      <c r="C361" s="8" t="str">
        <f>FIXED([8]CCPI_Pre!B333,3)</f>
        <v>-0.360</v>
      </c>
      <c r="D361" s="8" t="str">
        <f>FIXED([8]CCPI_Pre!C333,3)</f>
        <v>0.111</v>
      </c>
      <c r="E361" s="8" t="str">
        <f t="shared" si="33"/>
        <v>***</v>
      </c>
      <c r="F361" s="8">
        <f>[8]CCPI_Pre!E333</f>
        <v>3.0000000000000001E-3</v>
      </c>
      <c r="G361" s="8"/>
      <c r="H361" s="8"/>
      <c r="I361" s="8"/>
      <c r="J361" s="8" t="str">
        <f>[8]CCPI_Post!A333</f>
        <v>_cons</v>
      </c>
      <c r="K361" s="8" t="str">
        <f>FIXED([8]CCPI_Post!B333,3)</f>
        <v>-0.164</v>
      </c>
      <c r="L361" s="8" t="str">
        <f>FIXED([8]CCPI_Post!C333,3)</f>
        <v>0.324</v>
      </c>
      <c r="M361" s="8" t="str">
        <f t="shared" si="32"/>
        <v/>
      </c>
      <c r="N361" s="8">
        <f>[8]CCPI_Post!E333</f>
        <v>0.61699999999999999</v>
      </c>
      <c r="O361" s="8"/>
    </row>
    <row r="362" spans="2:15">
      <c r="B362" s="8">
        <f>[8]CCPI_Pre!A334</f>
        <v>0</v>
      </c>
      <c r="C362" s="8" t="str">
        <f>FIXED([8]CCPI_Pre!B334,3)</f>
        <v>0.000</v>
      </c>
      <c r="D362" s="8" t="str">
        <f>FIXED([8]CCPI_Pre!C334,3)</f>
        <v>0.000</v>
      </c>
      <c r="E362" s="8" t="str">
        <f t="shared" si="33"/>
        <v>***</v>
      </c>
      <c r="F362" s="8">
        <f>[8]CCPI_Pre!E334</f>
        <v>0</v>
      </c>
      <c r="G362" s="8"/>
      <c r="H362" s="8"/>
      <c r="I362" s="8"/>
      <c r="J362" s="8">
        <f>[8]CCPI_Post!A334</f>
        <v>0</v>
      </c>
      <c r="K362" s="8" t="str">
        <f>FIXED([8]CCPI_Post!B334,3)</f>
        <v>0.000</v>
      </c>
      <c r="L362" s="8" t="str">
        <f>FIXED([8]CCPI_Post!C334,3)</f>
        <v>0.000</v>
      </c>
      <c r="M362" s="8" t="str">
        <f t="shared" si="32"/>
        <v>***</v>
      </c>
      <c r="N362" s="8">
        <f>[8]CCPI_Post!E334</f>
        <v>0</v>
      </c>
      <c r="O362" s="8"/>
    </row>
    <row r="363" spans="2:15">
      <c r="B363" s="8">
        <f>[8]CCPI_Pre!A335</f>
        <v>0</v>
      </c>
      <c r="C363" s="8" t="str">
        <f>FIXED([8]CCPI_Pre!B335,3)</f>
        <v>0.000</v>
      </c>
      <c r="D363" s="8" t="str">
        <f>FIXED([8]CCPI_Pre!C335,3)</f>
        <v>0.000</v>
      </c>
      <c r="E363" s="8" t="str">
        <f t="shared" si="33"/>
        <v>***</v>
      </c>
      <c r="F363" s="8">
        <f>[8]CCPI_Pre!E335</f>
        <v>0</v>
      </c>
      <c r="G363" s="8"/>
      <c r="H363" s="8"/>
      <c r="I363" s="8"/>
      <c r="J363" s="8">
        <f>[8]CCPI_Post!A335</f>
        <v>0</v>
      </c>
      <c r="K363" s="8" t="str">
        <f>FIXED([8]CCPI_Post!B335,3)</f>
        <v>0.000</v>
      </c>
      <c r="L363" s="8" t="str">
        <f>FIXED([8]CCPI_Post!C335,3)</f>
        <v>0.000</v>
      </c>
      <c r="M363" s="8" t="str">
        <f t="shared" si="32"/>
        <v>***</v>
      </c>
      <c r="N363" s="8">
        <f>[8]CCPI_Post!E335</f>
        <v>0</v>
      </c>
      <c r="O363" s="8"/>
    </row>
    <row r="364" spans="2:15">
      <c r="B364" s="8">
        <f>[8]CCPI_Pre!A336</f>
        <v>0</v>
      </c>
      <c r="C364" s="8" t="str">
        <f>FIXED([8]CCPI_Pre!B336,3)</f>
        <v>0.000</v>
      </c>
      <c r="D364" s="8" t="str">
        <f>FIXED([8]CCPI_Pre!C336,3)</f>
        <v>0.000</v>
      </c>
      <c r="E364" s="8" t="str">
        <f t="shared" si="33"/>
        <v>***</v>
      </c>
      <c r="F364" s="8">
        <f>[8]CCPI_Pre!E336</f>
        <v>0</v>
      </c>
      <c r="G364" s="8"/>
      <c r="H364" s="8"/>
      <c r="I364" s="8"/>
      <c r="J364" s="8">
        <f>[8]CCPI_Post!A336</f>
        <v>0</v>
      </c>
      <c r="K364" s="8" t="str">
        <f>FIXED([8]CCPI_Post!B336,3)</f>
        <v>0.000</v>
      </c>
      <c r="L364" s="8" t="str">
        <f>FIXED([8]CCPI_Post!C336,3)</f>
        <v>0.000</v>
      </c>
      <c r="M364" s="8" t="str">
        <f t="shared" si="32"/>
        <v>***</v>
      </c>
      <c r="N364" s="8">
        <f>[8]CCPI_Post!E336</f>
        <v>0</v>
      </c>
      <c r="O364" s="8"/>
    </row>
    <row r="365" spans="2:1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2:1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2:15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2:15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2:15">
      <c r="B369" s="7" t="str">
        <f>[8]CCPI_Pre!A341</f>
        <v>ADD RESTRICT INFLATION COEFFS =1 - CORE - PRE-CRISIS</v>
      </c>
      <c r="C369" s="8"/>
      <c r="D369" s="8"/>
      <c r="E369" s="8"/>
      <c r="F369" s="8"/>
      <c r="G369" s="8"/>
      <c r="H369" s="8"/>
      <c r="I369" s="8"/>
      <c r="J369" s="7" t="str">
        <f>[8]CCPI_Post!A341</f>
        <v>ADD RESTRICT INFLATION COEFFS =1 - CORE - POST-CRISIS</v>
      </c>
      <c r="K369" s="8"/>
      <c r="L369" s="8"/>
      <c r="M369" s="8"/>
      <c r="N369" s="8"/>
      <c r="O369" s="8"/>
    </row>
    <row r="370" spans="2:15">
      <c r="B370" s="8" t="str">
        <f>[8]CCPI_Pre!A342</f>
        <v>R2_w</v>
      </c>
      <c r="C370" s="8">
        <f>[8]CCPI_Pre!B342</f>
        <v>0</v>
      </c>
      <c r="D370" s="8">
        <f>[8]CCPI_Pre!C342</f>
        <v>0</v>
      </c>
      <c r="E370" s="8">
        <f>[8]CCPI_Pre!D342</f>
        <v>0</v>
      </c>
      <c r="F370" s="8"/>
      <c r="G370" s="8"/>
      <c r="H370" s="8"/>
      <c r="I370" s="8"/>
      <c r="J370" s="8" t="str">
        <f>[8]CCPI_Post!A342</f>
        <v>R2_w</v>
      </c>
      <c r="K370" s="8">
        <f>[8]CCPI_Post!B342</f>
        <v>0</v>
      </c>
      <c r="L370" s="8">
        <f>[8]CCPI_Post!C342</f>
        <v>0</v>
      </c>
      <c r="M370" s="8">
        <f>[8]CCPI_Post!D342</f>
        <v>0</v>
      </c>
      <c r="N370" s="8"/>
      <c r="O370" s="8"/>
    </row>
    <row r="371" spans="2:15">
      <c r="B371" s="8" t="str">
        <f>FIXED([8]CCPI_Pre!A343,3)</f>
        <v>0.294</v>
      </c>
      <c r="C371" s="8">
        <f>[8]CCPI_Pre!B343</f>
        <v>1402</v>
      </c>
      <c r="D371" s="8" t="str">
        <f>FIXED([8]CCPI_Pre!C343,1)</f>
        <v>6.3</v>
      </c>
      <c r="E371" s="8">
        <f>([8]CCPI_Pre!D343)</f>
        <v>9.092868177217314E-4</v>
      </c>
      <c r="F371" s="8" t="str">
        <f>IF(E371&lt;0.01,"***",IF(E371&lt;0.05,"**", IF(E371&lt;0.1,"*","")))</f>
        <v>***</v>
      </c>
      <c r="G371" s="8"/>
      <c r="H371" s="8"/>
      <c r="I371" s="8"/>
      <c r="J371" s="8" t="str">
        <f>FIXED([8]CCPI_Post!A343,3)</f>
        <v>0.326</v>
      </c>
      <c r="K371" s="8">
        <f>[8]CCPI_Post!B343</f>
        <v>1234</v>
      </c>
      <c r="L371" s="8" t="str">
        <f>FIXED([8]CCPI_Post!C343,1)</f>
        <v>1.2</v>
      </c>
      <c r="M371" s="8">
        <f>([8]CCPI_Post!D343)</f>
        <v>0.3192857861256842</v>
      </c>
      <c r="N371" s="8" t="str">
        <f>IF(M371&lt;0.01,"***",IF(M371&lt;0.05,"**", IF(M371&lt;0.1,"*","")))</f>
        <v/>
      </c>
      <c r="O371" s="8"/>
    </row>
    <row r="372" spans="2:15">
      <c r="B372" s="8"/>
      <c r="C372" s="8"/>
      <c r="D372" s="8" t="str">
        <f>[8]CCPI_Pre!C344</f>
        <v>Robust</v>
      </c>
      <c r="E372" s="8"/>
      <c r="F372" s="8"/>
      <c r="G372" s="8"/>
      <c r="H372" s="8"/>
      <c r="I372" s="8"/>
      <c r="J372" s="8"/>
      <c r="K372" s="8"/>
      <c r="L372" s="8" t="str">
        <f>[8]CCPI_Post!C344</f>
        <v>Robust</v>
      </c>
      <c r="M372" s="8"/>
      <c r="N372" s="8"/>
      <c r="O372" s="8"/>
    </row>
    <row r="373" spans="2:15">
      <c r="B373" s="8" t="str">
        <f>[8]CCPI_Pre!A345</f>
        <v>ch_inf_CCPI</v>
      </c>
      <c r="C373" s="8" t="str">
        <f>[8]CCPI_Pre!B345</f>
        <v>Coef.</v>
      </c>
      <c r="D373" s="8" t="str">
        <f>[8]CCPI_Pre!C345</f>
        <v>Std. Err.</v>
      </c>
      <c r="E373" s="8" t="str">
        <f>[8]CCPI_Pre!D345</f>
        <v>t</v>
      </c>
      <c r="F373" s="8" t="str">
        <f>[8]CCPI_Pre!E345</f>
        <v>P&gt;|t|</v>
      </c>
      <c r="G373" s="8"/>
      <c r="H373" s="8"/>
      <c r="I373" s="8"/>
      <c r="J373" s="8" t="str">
        <f>[8]CCPI_Post!A345</f>
        <v>ch_inf_CCPI</v>
      </c>
      <c r="K373" s="8" t="str">
        <f>[8]CCPI_Post!B345</f>
        <v>Coef.</v>
      </c>
      <c r="L373" s="8" t="str">
        <f>[8]CCPI_Post!C345</f>
        <v>Std. Err.</v>
      </c>
      <c r="M373" s="8" t="str">
        <f>[8]CCPI_Post!D345</f>
        <v>t</v>
      </c>
      <c r="N373" s="8" t="str">
        <f>[8]CCPI_Post!E345</f>
        <v>P&gt;|t|</v>
      </c>
      <c r="O373" s="8"/>
    </row>
    <row r="374" spans="2:15">
      <c r="B374" s="8" t="str">
        <f>[8]CCPI_Pre!A346</f>
        <v>infexp_trans_CCPI</v>
      </c>
      <c r="C374" s="8" t="str">
        <f>FIXED([8]CCPI_Pre!B346,3)</f>
        <v>0.655</v>
      </c>
      <c r="D374" s="8" t="str">
        <f>FIXED([8]CCPI_Pre!C346,3)</f>
        <v>0.050</v>
      </c>
      <c r="E374" s="8" t="str">
        <f>IF(F374&lt;0.01,"***",IF(F374&lt;0.05,"**", IF(F374&lt;0.1,"*","")))</f>
        <v>***</v>
      </c>
      <c r="F374" s="8">
        <f>[8]CCPI_Pre!E346</f>
        <v>0</v>
      </c>
      <c r="G374" s="8"/>
      <c r="H374" s="8"/>
      <c r="I374" s="8"/>
      <c r="J374" s="8" t="str">
        <f>[8]CCPI_Post!A346</f>
        <v>infexp_trans_CCPI</v>
      </c>
      <c r="K374" s="8" t="str">
        <f>FIXED([8]CCPI_Post!B346,3)</f>
        <v>0.698</v>
      </c>
      <c r="L374" s="8" t="str">
        <f>FIXED([8]CCPI_Post!C346,3)</f>
        <v>0.046</v>
      </c>
      <c r="M374" s="8" t="str">
        <f t="shared" ref="M374:M384" si="34">IF(N374&lt;0.01,"***",IF(N374&lt;0.05,"**", IF(N374&lt;0.1,"*","")))</f>
        <v>***</v>
      </c>
      <c r="N374" s="8">
        <f>[8]CCPI_Post!E346</f>
        <v>0</v>
      </c>
      <c r="O374" s="8"/>
    </row>
    <row r="375" spans="2:15">
      <c r="B375" s="8" t="str">
        <f>[8]CCPI_Pre!A347</f>
        <v>CCPI_4lag</v>
      </c>
      <c r="C375" s="8" t="str">
        <f>FIXED([8]CCPI_Pre!B347,3)</f>
        <v>0.290</v>
      </c>
      <c r="D375" s="8" t="str">
        <f>FIXED([8]CCPI_Pre!C347,3)</f>
        <v>0.046</v>
      </c>
      <c r="E375" s="8" t="str">
        <f t="shared" ref="E375:E384" si="35">IF(F375&lt;0.01,"***",IF(F375&lt;0.05,"**", IF(F375&lt;0.1,"*","")))</f>
        <v>***</v>
      </c>
      <c r="F375" s="8">
        <f>[8]CCPI_Pre!E347</f>
        <v>0</v>
      </c>
      <c r="G375" s="8"/>
      <c r="H375" s="8"/>
      <c r="I375" s="8"/>
      <c r="J375" s="8" t="str">
        <f>[8]CCPI_Post!A347</f>
        <v>CCPI_4lag</v>
      </c>
      <c r="K375" s="8" t="str">
        <f>FIXED([8]CCPI_Post!B347,3)</f>
        <v>0.203</v>
      </c>
      <c r="L375" s="8" t="str">
        <f>FIXED([8]CCPI_Post!C347,3)</f>
        <v>0.037</v>
      </c>
      <c r="M375" s="8" t="str">
        <f t="shared" si="34"/>
        <v>***</v>
      </c>
      <c r="N375" s="8">
        <f>[8]CCPI_Post!E347</f>
        <v>0</v>
      </c>
      <c r="O375" s="8"/>
    </row>
    <row r="376" spans="2:15">
      <c r="B376" s="8" t="str">
        <f>[8]CCPI_Pre!A348</f>
        <v>slack_1</v>
      </c>
      <c r="C376" s="8" t="str">
        <f>FIXED([8]CCPI_Pre!B348,3)</f>
        <v>-0.146</v>
      </c>
      <c r="D376" s="8" t="str">
        <f>FIXED([8]CCPI_Pre!C348,3)</f>
        <v>0.042</v>
      </c>
      <c r="E376" s="8" t="str">
        <f t="shared" si="35"/>
        <v>***</v>
      </c>
      <c r="F376" s="8">
        <f>[8]CCPI_Pre!E348</f>
        <v>2E-3</v>
      </c>
      <c r="G376" s="8"/>
      <c r="H376" s="8"/>
      <c r="I376" s="8"/>
      <c r="J376" s="8" t="str">
        <f>[8]CCPI_Post!A348</f>
        <v>slack_1</v>
      </c>
      <c r="K376" s="8" t="str">
        <f>FIXED([8]CCPI_Post!B348,3)</f>
        <v>-0.105</v>
      </c>
      <c r="L376" s="8" t="str">
        <f>FIXED([8]CCPI_Post!C348,3)</f>
        <v>0.026</v>
      </c>
      <c r="M376" s="8" t="str">
        <f t="shared" si="34"/>
        <v>***</v>
      </c>
      <c r="N376" s="8">
        <f>[8]CCPI_Post!E348</f>
        <v>0</v>
      </c>
      <c r="O376" s="8"/>
    </row>
    <row r="377" spans="2:15">
      <c r="B377" s="8" t="str">
        <f>[8]CCPI_Pre!A349</f>
        <v>RER_qo8q</v>
      </c>
      <c r="C377" s="8" t="str">
        <f>FIXED([8]CCPI_Pre!B349,3)</f>
        <v>-0.020</v>
      </c>
      <c r="D377" s="8" t="str">
        <f>FIXED([8]CCPI_Pre!C349,3)</f>
        <v>0.005</v>
      </c>
      <c r="E377" s="8" t="str">
        <f t="shared" si="35"/>
        <v>***</v>
      </c>
      <c r="F377" s="8">
        <f>[8]CCPI_Pre!E349</f>
        <v>1E-3</v>
      </c>
      <c r="G377" s="8"/>
      <c r="H377" s="8"/>
      <c r="I377" s="8"/>
      <c r="J377" s="8" t="str">
        <f>[8]CCPI_Post!A349</f>
        <v>RER_qo8q</v>
      </c>
      <c r="K377" s="8" t="str">
        <f>FIXED([8]CCPI_Post!B349,3)</f>
        <v>-0.010</v>
      </c>
      <c r="L377" s="8" t="str">
        <f>FIXED([8]CCPI_Post!C349,3)</f>
        <v>0.008</v>
      </c>
      <c r="M377" s="8" t="str">
        <f t="shared" si="34"/>
        <v/>
      </c>
      <c r="N377" s="8">
        <f>[8]CCPI_Post!E349</f>
        <v>0.223</v>
      </c>
      <c r="O377" s="8"/>
    </row>
    <row r="378" spans="2:15">
      <c r="B378" s="8" t="str">
        <f>[8]CCPI_Pre!A350</f>
        <v>W_Slack</v>
      </c>
      <c r="C378" s="8" t="str">
        <f>FIXED([8]CCPI_Pre!B350,3)</f>
        <v>-0.108</v>
      </c>
      <c r="D378" s="8" t="str">
        <f>FIXED([8]CCPI_Pre!C350,3)</f>
        <v>0.047</v>
      </c>
      <c r="E378" s="8" t="str">
        <f t="shared" si="35"/>
        <v>**</v>
      </c>
      <c r="F378" s="8">
        <f>[8]CCPI_Pre!E350</f>
        <v>0.03</v>
      </c>
      <c r="G378" s="8"/>
      <c r="H378" s="8"/>
      <c r="I378" s="8"/>
      <c r="J378" s="8" t="str">
        <f>[8]CCPI_Post!A350</f>
        <v>W_Slack</v>
      </c>
      <c r="K378" s="8" t="str">
        <f>FIXED([8]CCPI_Post!B350,3)</f>
        <v>-0.021</v>
      </c>
      <c r="L378" s="8" t="str">
        <f>FIXED([8]CCPI_Post!C350,3)</f>
        <v>0.048</v>
      </c>
      <c r="M378" s="8" t="str">
        <f t="shared" si="34"/>
        <v/>
      </c>
      <c r="N378" s="8">
        <f>[8]CCPI_Post!E350</f>
        <v>0.66800000000000004</v>
      </c>
      <c r="O378" s="8"/>
    </row>
    <row r="379" spans="2:15">
      <c r="B379" s="8" t="str">
        <f>[8]CCPI_Pre!A351</f>
        <v>WComm_relPCPI_lag</v>
      </c>
      <c r="C379" s="8" t="str">
        <f>FIXED([8]CCPI_Pre!B351,3)</f>
        <v>0.001</v>
      </c>
      <c r="D379" s="8" t="str">
        <f>FIXED([8]CCPI_Pre!C351,3)</f>
        <v>0.005</v>
      </c>
      <c r="E379" s="8" t="str">
        <f t="shared" si="35"/>
        <v/>
      </c>
      <c r="F379" s="8">
        <f>[8]CCPI_Pre!E351</f>
        <v>0.88100000000000001</v>
      </c>
      <c r="G379" s="8"/>
      <c r="H379" s="8"/>
      <c r="I379" s="8"/>
      <c r="J379" s="8" t="str">
        <f>[8]CCPI_Post!A351</f>
        <v>WOil_relPCPI</v>
      </c>
      <c r="K379" s="8" t="str">
        <f>FIXED([8]CCPI_Post!B351,3)</f>
        <v>-0.003</v>
      </c>
      <c r="L379" s="8" t="str">
        <f>FIXED([8]CCPI_Post!C351,3)</f>
        <v>0.002</v>
      </c>
      <c r="M379" s="8" t="str">
        <f t="shared" si="34"/>
        <v/>
      </c>
      <c r="N379" s="8">
        <f>[8]CCPI_Post!E351</f>
        <v>0.158</v>
      </c>
      <c r="O379" s="8"/>
    </row>
    <row r="380" spans="2:15">
      <c r="B380" s="8" t="str">
        <f>[8]CCPI_Pre!A352</f>
        <v>GVC_PC_lag</v>
      </c>
      <c r="C380" s="8" t="str">
        <f>FIXED([8]CCPI_Pre!B352,3)</f>
        <v>-0.059</v>
      </c>
      <c r="D380" s="8" t="str">
        <f>FIXED([8]CCPI_Pre!C352,3)</f>
        <v>0.033</v>
      </c>
      <c r="E380" s="8" t="str">
        <f t="shared" si="35"/>
        <v>*</v>
      </c>
      <c r="F380" s="8">
        <f>[8]CCPI_Pre!E352</f>
        <v>8.3000000000000004E-2</v>
      </c>
      <c r="G380" s="8"/>
      <c r="H380" s="8"/>
      <c r="I380" s="8"/>
      <c r="J380" s="8" t="str">
        <f>[8]CCPI_Post!A352</f>
        <v>WComXEn_relPCPI~g</v>
      </c>
      <c r="K380" s="8" t="str">
        <f>FIXED([8]CCPI_Post!B352,3)</f>
        <v>0.020</v>
      </c>
      <c r="L380" s="8" t="str">
        <f>FIXED([8]CCPI_Post!C352,3)</f>
        <v>0.006</v>
      </c>
      <c r="M380" s="8" t="str">
        <f t="shared" si="34"/>
        <v>***</v>
      </c>
      <c r="N380" s="8">
        <f>[8]CCPI_Post!E352</f>
        <v>1E-3</v>
      </c>
      <c r="O380" s="8"/>
    </row>
    <row r="381" spans="2:15">
      <c r="B381" s="8" t="str">
        <f>[8]CCPI_Pre!A353</f>
        <v>_cons</v>
      </c>
      <c r="C381" s="8" t="str">
        <f>FIXED([8]CCPI_Pre!B353,3)</f>
        <v>-0.693</v>
      </c>
      <c r="D381" s="8" t="str">
        <f>FIXED([8]CCPI_Pre!C353,3)</f>
        <v>0.136</v>
      </c>
      <c r="E381" s="8" t="str">
        <f t="shared" si="35"/>
        <v>***</v>
      </c>
      <c r="F381" s="8">
        <f>[8]CCPI_Pre!E353</f>
        <v>0</v>
      </c>
      <c r="G381" s="8"/>
      <c r="H381" s="8"/>
      <c r="I381" s="8"/>
      <c r="J381" s="8" t="str">
        <f>[8]CCPI_Post!A353</f>
        <v>GVC_PC_lag</v>
      </c>
      <c r="K381" s="8" t="str">
        <f>FIXED([8]CCPI_Post!B353,3)</f>
        <v>0.061</v>
      </c>
      <c r="L381" s="8" t="str">
        <f>FIXED([8]CCPI_Post!C353,3)</f>
        <v>0.052</v>
      </c>
      <c r="M381" s="8" t="str">
        <f t="shared" si="34"/>
        <v/>
      </c>
      <c r="N381" s="8">
        <f>[8]CCPI_Post!E353</f>
        <v>0.251</v>
      </c>
      <c r="O381" s="8"/>
    </row>
    <row r="382" spans="2:15">
      <c r="B382" s="8">
        <f>[8]CCPI_Pre!A354</f>
        <v>0</v>
      </c>
      <c r="C382" s="8" t="str">
        <f>FIXED([8]CCPI_Pre!B354,3)</f>
        <v>0.000</v>
      </c>
      <c r="D382" s="8" t="str">
        <f>FIXED([8]CCPI_Pre!C354,3)</f>
        <v>0.000</v>
      </c>
      <c r="E382" s="8" t="str">
        <f t="shared" si="35"/>
        <v>***</v>
      </c>
      <c r="F382" s="8">
        <f>[8]CCPI_Pre!E354</f>
        <v>0</v>
      </c>
      <c r="G382" s="8"/>
      <c r="H382" s="8"/>
      <c r="I382" s="8"/>
      <c r="J382" s="8" t="str">
        <f>[8]CCPI_Post!A354</f>
        <v>_cons</v>
      </c>
      <c r="K382" s="8" t="str">
        <f>FIXED([8]CCPI_Post!B354,3)</f>
        <v>-0.589</v>
      </c>
      <c r="L382" s="8" t="str">
        <f>FIXED([8]CCPI_Post!C354,3)</f>
        <v>0.111</v>
      </c>
      <c r="M382" s="8" t="str">
        <f t="shared" si="34"/>
        <v>***</v>
      </c>
      <c r="N382" s="8">
        <f>[8]CCPI_Post!E354</f>
        <v>0</v>
      </c>
      <c r="O382" s="8"/>
    </row>
    <row r="383" spans="2:15">
      <c r="B383" s="8">
        <f>[8]CCPI_Pre!A355</f>
        <v>0</v>
      </c>
      <c r="C383" s="8" t="str">
        <f>FIXED([8]CCPI_Pre!B355,3)</f>
        <v>0.000</v>
      </c>
      <c r="D383" s="8" t="str">
        <f>FIXED([8]CCPI_Pre!C355,3)</f>
        <v>0.000</v>
      </c>
      <c r="E383" s="8" t="str">
        <f t="shared" si="35"/>
        <v>***</v>
      </c>
      <c r="F383" s="8">
        <f>[8]CCPI_Pre!E355</f>
        <v>0</v>
      </c>
      <c r="G383" s="8"/>
      <c r="H383" s="8"/>
      <c r="I383" s="8"/>
      <c r="J383" s="8">
        <f>[8]CCPI_Post!A355</f>
        <v>0</v>
      </c>
      <c r="K383" s="8" t="str">
        <f>FIXED([8]CCPI_Post!B355,3)</f>
        <v>0.000</v>
      </c>
      <c r="L383" s="8" t="str">
        <f>FIXED([8]CCPI_Post!C355,3)</f>
        <v>0.000</v>
      </c>
      <c r="M383" s="8" t="str">
        <f t="shared" si="34"/>
        <v>***</v>
      </c>
      <c r="N383" s="8">
        <f>[8]CCPI_Post!E355</f>
        <v>0</v>
      </c>
      <c r="O383" s="8"/>
    </row>
    <row r="384" spans="2:15">
      <c r="B384" s="8">
        <f>[8]CCPI_Pre!A356</f>
        <v>0</v>
      </c>
      <c r="C384" s="8" t="str">
        <f>FIXED([8]CCPI_Pre!B356,3)</f>
        <v>0.000</v>
      </c>
      <c r="D384" s="8" t="str">
        <f>FIXED([8]CCPI_Pre!C356,3)</f>
        <v>0.000</v>
      </c>
      <c r="E384" s="8" t="str">
        <f t="shared" si="35"/>
        <v>***</v>
      </c>
      <c r="F384" s="8">
        <f>[8]CCPI_Pre!E356</f>
        <v>0</v>
      </c>
      <c r="G384" s="8"/>
      <c r="H384" s="8"/>
      <c r="I384" s="8"/>
      <c r="J384" s="8">
        <f>[8]CCPI_Post!A356</f>
        <v>0</v>
      </c>
      <c r="K384" s="8" t="str">
        <f>FIXED([8]CCPI_Post!B356,3)</f>
        <v>0.000</v>
      </c>
      <c r="L384" s="8" t="str">
        <f>FIXED([8]CCPI_Post!C356,3)</f>
        <v>0.000</v>
      </c>
      <c r="M384" s="8" t="str">
        <f t="shared" si="34"/>
        <v>***</v>
      </c>
      <c r="N384" s="8">
        <f>[8]CCPI_Post!E356</f>
        <v>0</v>
      </c>
      <c r="O384" s="8"/>
    </row>
    <row r="385" spans="2:15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2:15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2:15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2:15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2:15">
      <c r="B389" s="7" t="str">
        <f>[8]CCPI_Pre!A361</f>
        <v xml:space="preserve"> EXCLUDE INFLATION EXPECTATIONS- CORE - PRE-CRISIS</v>
      </c>
      <c r="C389" s="8"/>
      <c r="D389" s="8"/>
      <c r="E389" s="8"/>
      <c r="F389" s="8"/>
      <c r="G389" s="8"/>
      <c r="H389" s="8"/>
      <c r="I389" s="8"/>
      <c r="J389" s="7" t="str">
        <f>[8]CCPI_Post!A361</f>
        <v xml:space="preserve"> EXCLUDE INFLATION EXPECTATIONS- CORE - POST-CRISIS</v>
      </c>
      <c r="K389" s="8"/>
      <c r="L389" s="8"/>
      <c r="M389" s="8"/>
      <c r="N389" s="8"/>
      <c r="O389" s="8"/>
    </row>
    <row r="390" spans="2:15">
      <c r="B390" s="8" t="str">
        <f>[8]CCPI_Pre!A362</f>
        <v>R2_w</v>
      </c>
      <c r="C390" s="8">
        <f>[8]CCPI_Pre!B362</f>
        <v>0</v>
      </c>
      <c r="D390" s="8">
        <f>[8]CCPI_Pre!C362</f>
        <v>0</v>
      </c>
      <c r="E390" s="8">
        <f>[8]CCPI_Pre!D362</f>
        <v>0</v>
      </c>
      <c r="F390" s="8"/>
      <c r="G390" s="8"/>
      <c r="H390" s="8"/>
      <c r="I390" s="8"/>
      <c r="J390" s="8" t="str">
        <f>[8]CCPI_Post!A362</f>
        <v>R2_w</v>
      </c>
      <c r="K390" s="8">
        <f>[8]CCPI_Post!B362</f>
        <v>0</v>
      </c>
      <c r="L390" s="8">
        <f>[8]CCPI_Post!C362</f>
        <v>0</v>
      </c>
      <c r="M390" s="8">
        <f>[8]CCPI_Post!D362</f>
        <v>0</v>
      </c>
      <c r="N390" s="8"/>
      <c r="O390" s="8"/>
    </row>
    <row r="391" spans="2:15">
      <c r="B391" s="8" t="str">
        <f>FIXED([8]CCPI_Pre!A363,3)</f>
        <v>0.473</v>
      </c>
      <c r="C391" s="8">
        <f>[8]CCPI_Pre!B363</f>
        <v>1402</v>
      </c>
      <c r="D391" s="8" t="str">
        <f>FIXED([8]CCPI_Pre!C363,1)</f>
        <v>5.6</v>
      </c>
      <c r="E391" s="8">
        <f>([8]CCPI_Pre!D363)</f>
        <v>1.7856998040883944E-3</v>
      </c>
      <c r="F391" s="8" t="str">
        <f>IF(E391&lt;0.01,"***",IF(E391&lt;0.05,"**", IF(E391&lt;0.1,"*","")))</f>
        <v>***</v>
      </c>
      <c r="G391" s="8"/>
      <c r="H391" s="8"/>
      <c r="I391" s="8"/>
      <c r="J391" s="8" t="str">
        <f>FIXED([8]CCPI_Post!A363,3)</f>
        <v>0.239</v>
      </c>
      <c r="K391" s="8">
        <f>[8]CCPI_Post!B363</f>
        <v>1234</v>
      </c>
      <c r="L391" s="8" t="str">
        <f>FIXED([8]CCPI_Post!C363,1)</f>
        <v>6.1</v>
      </c>
      <c r="M391" s="8">
        <f>([8]CCPI_Post!D363)</f>
        <v>1.0040433926627684E-3</v>
      </c>
      <c r="N391" s="8" t="str">
        <f>IF(M391&lt;0.01,"***",IF(M391&lt;0.05,"**", IF(M391&lt;0.1,"*","")))</f>
        <v>***</v>
      </c>
      <c r="O391" s="8"/>
    </row>
    <row r="392" spans="2:15">
      <c r="B392" s="8"/>
      <c r="C392" s="8"/>
      <c r="D392" s="8" t="str">
        <f>[8]CCPI_Pre!C364</f>
        <v>Robust</v>
      </c>
      <c r="E392" s="8"/>
      <c r="F392" s="8"/>
      <c r="G392" s="8"/>
      <c r="H392" s="8"/>
      <c r="I392" s="8"/>
      <c r="J392" s="8"/>
      <c r="K392" s="8"/>
      <c r="L392" s="8" t="str">
        <f>[8]CCPI_Post!C364</f>
        <v>Robust</v>
      </c>
      <c r="M392" s="8"/>
      <c r="N392" s="8"/>
      <c r="O392" s="8"/>
    </row>
    <row r="393" spans="2:15">
      <c r="B393" s="8" t="str">
        <f>[8]CCPI_Pre!A365</f>
        <v>CCPI_qA</v>
      </c>
      <c r="C393" s="8" t="str">
        <f>[8]CCPI_Pre!B365</f>
        <v>Coef.</v>
      </c>
      <c r="D393" s="8" t="str">
        <f>[8]CCPI_Pre!C365</f>
        <v>Std. Err.</v>
      </c>
      <c r="E393" s="8" t="str">
        <f>[8]CCPI_Pre!D365</f>
        <v>t</v>
      </c>
      <c r="F393" s="8" t="str">
        <f>[8]CCPI_Pre!E365</f>
        <v>P&gt;|t|</v>
      </c>
      <c r="G393" s="8"/>
      <c r="H393" s="8"/>
      <c r="I393" s="8"/>
      <c r="J393" s="8" t="str">
        <f>[8]CCPI_Post!A365</f>
        <v>CCPI_qA</v>
      </c>
      <c r="K393" s="8" t="str">
        <f>[8]CCPI_Post!B365</f>
        <v>Coef.</v>
      </c>
      <c r="L393" s="8" t="str">
        <f>[8]CCPI_Post!C365</f>
        <v>Std. Err.</v>
      </c>
      <c r="M393" s="8" t="str">
        <f>[8]CCPI_Post!D365</f>
        <v>t</v>
      </c>
      <c r="N393" s="8" t="str">
        <f>[8]CCPI_Post!E365</f>
        <v>P&gt;|t|</v>
      </c>
      <c r="O393" s="8"/>
    </row>
    <row r="394" spans="2:15">
      <c r="B394" s="8" t="str">
        <f>[8]CCPI_Pre!A366</f>
        <v>CCPI_4lag</v>
      </c>
      <c r="C394" s="8" t="str">
        <f>FIXED([8]CCPI_Pre!B366,3)</f>
        <v>0.737</v>
      </c>
      <c r="D394" s="8" t="str">
        <f>FIXED([8]CCPI_Pre!C366,3)</f>
        <v>0.042</v>
      </c>
      <c r="E394" s="8" t="str">
        <f>IF(F394&lt;0.01,"***",IF(F394&lt;0.05,"**", IF(F394&lt;0.1,"*","")))</f>
        <v>***</v>
      </c>
      <c r="F394" s="8">
        <f>[8]CCPI_Pre!E366</f>
        <v>0</v>
      </c>
      <c r="G394" s="8"/>
      <c r="H394" s="8"/>
      <c r="I394" s="8"/>
      <c r="J394" s="8" t="str">
        <f>[8]CCPI_Post!A366</f>
        <v>CCPI_4lag</v>
      </c>
      <c r="K394" s="8" t="str">
        <f>FIXED([8]CCPI_Post!B366,3)</f>
        <v>0.497</v>
      </c>
      <c r="L394" s="8" t="str">
        <f>FIXED([8]CCPI_Post!C366,3)</f>
        <v>0.047</v>
      </c>
      <c r="M394" s="8" t="str">
        <f t="shared" ref="M394:M404" si="36">IF(N394&lt;0.01,"***",IF(N394&lt;0.05,"**", IF(N394&lt;0.1,"*","")))</f>
        <v>***</v>
      </c>
      <c r="N394" s="8">
        <f>[8]CCPI_Post!E366</f>
        <v>0</v>
      </c>
      <c r="O394" s="8"/>
    </row>
    <row r="395" spans="2:15">
      <c r="B395" s="8" t="str">
        <f>[8]CCPI_Pre!A367</f>
        <v>slack_1</v>
      </c>
      <c r="C395" s="8" t="str">
        <f>FIXED([8]CCPI_Pre!B367,3)</f>
        <v>-0.164</v>
      </c>
      <c r="D395" s="8" t="str">
        <f>FIXED([8]CCPI_Pre!C367,3)</f>
        <v>0.044</v>
      </c>
      <c r="E395" s="8" t="str">
        <f t="shared" ref="E395:E404" si="37">IF(F395&lt;0.01,"***",IF(F395&lt;0.05,"**", IF(F395&lt;0.1,"*","")))</f>
        <v>***</v>
      </c>
      <c r="F395" s="8">
        <f>[8]CCPI_Pre!E367</f>
        <v>1E-3</v>
      </c>
      <c r="G395" s="8"/>
      <c r="H395" s="8"/>
      <c r="I395" s="8"/>
      <c r="J395" s="8" t="str">
        <f>[8]CCPI_Post!A367</f>
        <v>slack_1</v>
      </c>
      <c r="K395" s="8" t="str">
        <f>FIXED([8]CCPI_Post!B367,3)</f>
        <v>-0.125</v>
      </c>
      <c r="L395" s="8" t="str">
        <f>FIXED([8]CCPI_Post!C367,3)</f>
        <v>0.029</v>
      </c>
      <c r="M395" s="8" t="str">
        <f t="shared" si="36"/>
        <v>***</v>
      </c>
      <c r="N395" s="8">
        <f>[8]CCPI_Post!E367</f>
        <v>0</v>
      </c>
      <c r="O395" s="8"/>
    </row>
    <row r="396" spans="2:15">
      <c r="B396" s="8" t="str">
        <f>[8]CCPI_Pre!A368</f>
        <v>RER_qo8q</v>
      </c>
      <c r="C396" s="8" t="str">
        <f>FIXED([8]CCPI_Pre!B368,3)</f>
        <v>-0.024</v>
      </c>
      <c r="D396" s="8" t="str">
        <f>FIXED([8]CCPI_Pre!C368,3)</f>
        <v>0.006</v>
      </c>
      <c r="E396" s="8" t="str">
        <f t="shared" si="37"/>
        <v>***</v>
      </c>
      <c r="F396" s="8">
        <f>[8]CCPI_Pre!E368</f>
        <v>0</v>
      </c>
      <c r="G396" s="8"/>
      <c r="H396" s="8"/>
      <c r="I396" s="8"/>
      <c r="J396" s="8" t="str">
        <f>[8]CCPI_Post!A368</f>
        <v>RER_qo8q</v>
      </c>
      <c r="K396" s="8" t="str">
        <f>FIXED([8]CCPI_Post!B368,3)</f>
        <v>-0.013</v>
      </c>
      <c r="L396" s="8" t="str">
        <f>FIXED([8]CCPI_Post!C368,3)</f>
        <v>0.008</v>
      </c>
      <c r="M396" s="8" t="str">
        <f t="shared" si="36"/>
        <v/>
      </c>
      <c r="N396" s="8">
        <f>[8]CCPI_Post!E368</f>
        <v>0.127</v>
      </c>
      <c r="O396" s="8"/>
    </row>
    <row r="397" spans="2:15">
      <c r="B397" s="8" t="str">
        <f>[8]CCPI_Pre!A369</f>
        <v>W_Slack</v>
      </c>
      <c r="C397" s="8" t="str">
        <f>FIXED([8]CCPI_Pre!B369,3)</f>
        <v>-0.101</v>
      </c>
      <c r="D397" s="8" t="str">
        <f>FIXED([8]CCPI_Pre!C369,3)</f>
        <v>0.066</v>
      </c>
      <c r="E397" s="8" t="str">
        <f t="shared" si="37"/>
        <v/>
      </c>
      <c r="F397" s="8">
        <f>[8]CCPI_Pre!E369</f>
        <v>0.14000000000000001</v>
      </c>
      <c r="G397" s="8"/>
      <c r="H397" s="8"/>
      <c r="I397" s="8"/>
      <c r="J397" s="8" t="str">
        <f>[8]CCPI_Post!A369</f>
        <v>W_Slack</v>
      </c>
      <c r="K397" s="8" t="str">
        <f>FIXED([8]CCPI_Post!B369,3)</f>
        <v>-0.047</v>
      </c>
      <c r="L397" s="8" t="str">
        <f>FIXED([8]CCPI_Post!C369,3)</f>
        <v>0.054</v>
      </c>
      <c r="M397" s="8" t="str">
        <f t="shared" si="36"/>
        <v/>
      </c>
      <c r="N397" s="8">
        <f>[8]CCPI_Post!E369</f>
        <v>0.39</v>
      </c>
      <c r="O397" s="8"/>
    </row>
    <row r="398" spans="2:15">
      <c r="B398" s="8" t="str">
        <f>[8]CCPI_Pre!A370</f>
        <v>WComm_relPCPI_lag</v>
      </c>
      <c r="C398" s="8" t="str">
        <f>FIXED([8]CCPI_Pre!B370,3)</f>
        <v>-0.003</v>
      </c>
      <c r="D398" s="8" t="str">
        <f>FIXED([8]CCPI_Pre!C370,3)</f>
        <v>0.006</v>
      </c>
      <c r="E398" s="8" t="str">
        <f t="shared" si="37"/>
        <v/>
      </c>
      <c r="F398" s="8">
        <f>[8]CCPI_Pre!E370</f>
        <v>0.55100000000000005</v>
      </c>
      <c r="G398" s="8"/>
      <c r="H398" s="8"/>
      <c r="I398" s="8"/>
      <c r="J398" s="8" t="str">
        <f>[8]CCPI_Post!A370</f>
        <v>WComm_relPCPI_lag</v>
      </c>
      <c r="K398" s="8" t="str">
        <f>FIXED([8]CCPI_Post!B370,3)</f>
        <v>0.015</v>
      </c>
      <c r="L398" s="8" t="str">
        <f>FIXED([8]CCPI_Post!C370,3)</f>
        <v>0.004</v>
      </c>
      <c r="M398" s="8" t="str">
        <f t="shared" si="36"/>
        <v>***</v>
      </c>
      <c r="N398" s="8">
        <f>[8]CCPI_Post!E370</f>
        <v>0</v>
      </c>
      <c r="O398" s="8"/>
    </row>
    <row r="399" spans="2:15">
      <c r="B399" s="8" t="str">
        <f>[8]CCPI_Pre!A371</f>
        <v>GVC_PC_lag</v>
      </c>
      <c r="C399" s="8" t="str">
        <f>FIXED([8]CCPI_Pre!B371,3)</f>
        <v>-0.092</v>
      </c>
      <c r="D399" s="8" t="str">
        <f>FIXED([8]CCPI_Pre!C371,3)</f>
        <v>0.042</v>
      </c>
      <c r="E399" s="8" t="str">
        <f t="shared" si="37"/>
        <v>**</v>
      </c>
      <c r="F399" s="8">
        <f>[8]CCPI_Pre!E371</f>
        <v>3.5000000000000003E-2</v>
      </c>
      <c r="G399" s="8"/>
      <c r="H399" s="8"/>
      <c r="I399" s="8"/>
      <c r="J399" s="8" t="str">
        <f>[8]CCPI_Post!A371</f>
        <v>GVC_PC_lag</v>
      </c>
      <c r="K399" s="8" t="str">
        <f>FIXED([8]CCPI_Post!B371,3)</f>
        <v>0.068</v>
      </c>
      <c r="L399" s="8" t="str">
        <f>FIXED([8]CCPI_Post!C371,3)</f>
        <v>0.062</v>
      </c>
      <c r="M399" s="8" t="str">
        <f t="shared" si="36"/>
        <v/>
      </c>
      <c r="N399" s="8">
        <f>[8]CCPI_Post!E371</f>
        <v>0.28699999999999998</v>
      </c>
      <c r="O399" s="8"/>
    </row>
    <row r="400" spans="2:15">
      <c r="B400" s="8" t="str">
        <f>[8]CCPI_Pre!A372</f>
        <v>_cons</v>
      </c>
      <c r="C400" s="8" t="str">
        <f>FIXED([8]CCPI_Pre!B372,3)</f>
        <v>0.525</v>
      </c>
      <c r="D400" s="8" t="str">
        <f>FIXED([8]CCPI_Pre!C372,3)</f>
        <v>0.135</v>
      </c>
      <c r="E400" s="8" t="str">
        <f t="shared" si="37"/>
        <v>***</v>
      </c>
      <c r="F400" s="8">
        <f>[8]CCPI_Pre!E372</f>
        <v>1E-3</v>
      </c>
      <c r="G400" s="8"/>
      <c r="H400" s="8"/>
      <c r="I400" s="8"/>
      <c r="J400" s="8" t="str">
        <f>[8]CCPI_Post!A372</f>
        <v>_cons</v>
      </c>
      <c r="K400" s="8" t="str">
        <f>FIXED([8]CCPI_Post!B372,3)</f>
        <v>0.913</v>
      </c>
      <c r="L400" s="8" t="str">
        <f>FIXED([8]CCPI_Post!C372,3)</f>
        <v>0.134</v>
      </c>
      <c r="M400" s="8" t="str">
        <f t="shared" si="36"/>
        <v>***</v>
      </c>
      <c r="N400" s="8">
        <f>[8]CCPI_Post!E372</f>
        <v>0</v>
      </c>
      <c r="O400" s="8"/>
    </row>
    <row r="401" spans="2:15">
      <c r="B401" s="8">
        <f>[8]CCPI_Pre!A373</f>
        <v>0</v>
      </c>
      <c r="C401" s="8" t="str">
        <f>FIXED([8]CCPI_Pre!B373,3)</f>
        <v>0.000</v>
      </c>
      <c r="D401" s="8" t="str">
        <f>FIXED([8]CCPI_Pre!C373,3)</f>
        <v>0.000</v>
      </c>
      <c r="E401" s="8" t="str">
        <f t="shared" si="37"/>
        <v>***</v>
      </c>
      <c r="F401" s="8">
        <f>[8]CCPI_Pre!E373</f>
        <v>0</v>
      </c>
      <c r="G401" s="8"/>
      <c r="H401" s="8"/>
      <c r="I401" s="8"/>
      <c r="J401" s="8">
        <f>[8]CCPI_Post!A373</f>
        <v>0</v>
      </c>
      <c r="K401" s="8" t="str">
        <f>FIXED([8]CCPI_Post!B373,3)</f>
        <v>0.000</v>
      </c>
      <c r="L401" s="8" t="str">
        <f>FIXED([8]CCPI_Post!C373,3)</f>
        <v>0.000</v>
      </c>
      <c r="M401" s="8" t="str">
        <f t="shared" si="36"/>
        <v>***</v>
      </c>
      <c r="N401" s="8">
        <f>[8]CCPI_Post!E373</f>
        <v>0</v>
      </c>
      <c r="O401" s="8"/>
    </row>
    <row r="402" spans="2:15">
      <c r="B402" s="8">
        <f>[8]CCPI_Pre!A374</f>
        <v>0</v>
      </c>
      <c r="C402" s="8" t="str">
        <f>FIXED([8]CCPI_Pre!B374,3)</f>
        <v>0.000</v>
      </c>
      <c r="D402" s="8" t="str">
        <f>FIXED([8]CCPI_Pre!C374,3)</f>
        <v>0.000</v>
      </c>
      <c r="E402" s="8" t="str">
        <f t="shared" si="37"/>
        <v>***</v>
      </c>
      <c r="F402" s="8">
        <f>[8]CCPI_Pre!E374</f>
        <v>0</v>
      </c>
      <c r="G402" s="8"/>
      <c r="H402" s="8"/>
      <c r="I402" s="8"/>
      <c r="J402" s="8">
        <f>[8]CCPI_Post!A374</f>
        <v>0</v>
      </c>
      <c r="K402" s="8" t="str">
        <f>FIXED([8]CCPI_Post!B374,3)</f>
        <v>0.000</v>
      </c>
      <c r="L402" s="8" t="str">
        <f>FIXED([8]CCPI_Post!C374,3)</f>
        <v>0.000</v>
      </c>
      <c r="M402" s="8" t="str">
        <f t="shared" si="36"/>
        <v>***</v>
      </c>
      <c r="N402" s="8">
        <f>[8]CCPI_Post!E374</f>
        <v>0</v>
      </c>
      <c r="O402" s="8"/>
    </row>
    <row r="403" spans="2:15">
      <c r="B403" s="8">
        <f>[8]CCPI_Pre!A375</f>
        <v>0</v>
      </c>
      <c r="C403" s="8" t="str">
        <f>FIXED([8]CCPI_Pre!B375,3)</f>
        <v>0.000</v>
      </c>
      <c r="D403" s="8" t="str">
        <f>FIXED([8]CCPI_Pre!C375,3)</f>
        <v>0.000</v>
      </c>
      <c r="E403" s="8" t="str">
        <f t="shared" si="37"/>
        <v>***</v>
      </c>
      <c r="F403" s="8">
        <f>[8]CCPI_Pre!E375</f>
        <v>0</v>
      </c>
      <c r="G403" s="8"/>
      <c r="H403" s="8"/>
      <c r="I403" s="8"/>
      <c r="J403" s="8">
        <f>[8]CCPI_Post!A375</f>
        <v>0</v>
      </c>
      <c r="K403" s="8" t="str">
        <f>FIXED([8]CCPI_Post!B375,3)</f>
        <v>0.000</v>
      </c>
      <c r="L403" s="8" t="str">
        <f>FIXED([8]CCPI_Post!C375,3)</f>
        <v>0.000</v>
      </c>
      <c r="M403" s="8" t="str">
        <f t="shared" si="36"/>
        <v>***</v>
      </c>
      <c r="N403" s="8">
        <f>[8]CCPI_Post!E375</f>
        <v>0</v>
      </c>
      <c r="O403" s="8"/>
    </row>
    <row r="404" spans="2:15">
      <c r="B404" s="8">
        <f>[8]CCPI_Pre!A376</f>
        <v>0</v>
      </c>
      <c r="C404" s="8" t="str">
        <f>FIXED([8]CCPI_Pre!B376,3)</f>
        <v>0.000</v>
      </c>
      <c r="D404" s="8" t="str">
        <f>FIXED([8]CCPI_Pre!C376,3)</f>
        <v>0.000</v>
      </c>
      <c r="E404" s="8" t="str">
        <f t="shared" si="37"/>
        <v>***</v>
      </c>
      <c r="F404" s="8">
        <f>[8]CCPI_Pre!E376</f>
        <v>0</v>
      </c>
      <c r="G404" s="8"/>
      <c r="H404" s="8"/>
      <c r="I404" s="8"/>
      <c r="J404" s="8">
        <f>[8]CCPI_Post!A376</f>
        <v>0</v>
      </c>
      <c r="K404" s="8" t="str">
        <f>FIXED([8]CCPI_Post!B376,3)</f>
        <v>0.000</v>
      </c>
      <c r="L404" s="8" t="str">
        <f>FIXED([8]CCPI_Post!C376,3)</f>
        <v>0.000</v>
      </c>
      <c r="M404" s="8" t="str">
        <f t="shared" si="36"/>
        <v>***</v>
      </c>
      <c r="N404" s="8">
        <f>[8]CCPI_Post!E376</f>
        <v>0</v>
      </c>
      <c r="O404" s="8"/>
    </row>
    <row r="405" spans="2:15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2:15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2:15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2:15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2:15">
      <c r="B409" s="7" t="str">
        <f>[8]CCPI_Pre!A381</f>
        <v>COMM RELATIVE TO 1Y (NOT 1Q) - CORE - PRE-CRISIS</v>
      </c>
      <c r="C409" s="8"/>
      <c r="D409" s="8"/>
      <c r="E409" s="8"/>
      <c r="F409" s="8"/>
      <c r="G409" s="8"/>
      <c r="H409" s="8"/>
      <c r="I409" s="8"/>
      <c r="J409" s="7" t="str">
        <f>[8]CCPI_Post!A381</f>
        <v>OIL &amp; COMM RELATIVE TO 1Y (NOT 1Q) - CORE - POST-CRISIS</v>
      </c>
      <c r="K409" s="8"/>
      <c r="L409" s="8"/>
      <c r="M409" s="8"/>
      <c r="N409" s="8"/>
      <c r="O409" s="8"/>
    </row>
    <row r="410" spans="2:15">
      <c r="B410" s="8" t="str">
        <f>[8]CCPI_Pre!A382</f>
        <v>R2_w</v>
      </c>
      <c r="C410" s="8">
        <f>[8]CCPI_Pre!B382</f>
        <v>0</v>
      </c>
      <c r="D410" s="8">
        <f>[8]CCPI_Pre!C382</f>
        <v>0</v>
      </c>
      <c r="E410" s="8">
        <f>[8]CCPI_Pre!D382</f>
        <v>0</v>
      </c>
      <c r="F410" s="8"/>
      <c r="G410" s="8"/>
      <c r="H410" s="8"/>
      <c r="I410" s="8"/>
      <c r="J410" s="8" t="str">
        <f>[8]CCPI_Post!A382</f>
        <v>R2_w</v>
      </c>
      <c r="K410" s="8">
        <f>[8]CCPI_Post!B382</f>
        <v>0</v>
      </c>
      <c r="L410" s="8">
        <f>[8]CCPI_Post!C382</f>
        <v>0</v>
      </c>
      <c r="M410" s="8">
        <f>[8]CCPI_Post!D382</f>
        <v>0</v>
      </c>
      <c r="N410" s="8"/>
      <c r="O410" s="8"/>
    </row>
    <row r="411" spans="2:15">
      <c r="B411" s="8" t="str">
        <f>FIXED([8]CCPI_Pre!A383,3)</f>
        <v>0.490</v>
      </c>
      <c r="C411" s="8">
        <f>[8]CCPI_Pre!B383</f>
        <v>1402</v>
      </c>
      <c r="D411" s="8" t="str">
        <f>FIXED([8]CCPI_Pre!C383,1)</f>
        <v>6.4</v>
      </c>
      <c r="E411" s="8">
        <f>([8]CCPI_Pre!D383)</f>
        <v>7.994423216427705E-4</v>
      </c>
      <c r="F411" s="8" t="str">
        <f>IF(E411&lt;0.01,"***",IF(E411&lt;0.05,"**", IF(E411&lt;0.1,"*","")))</f>
        <v>***</v>
      </c>
      <c r="G411" s="8"/>
      <c r="H411" s="8"/>
      <c r="I411" s="8"/>
      <c r="J411" s="8" t="str">
        <f>FIXED([8]CCPI_Post!A383,3)</f>
        <v>0.239</v>
      </c>
      <c r="K411" s="8">
        <f>[8]CCPI_Post!B383</f>
        <v>1234</v>
      </c>
      <c r="L411" s="8" t="str">
        <f>FIXED([8]CCPI_Post!C383,1)</f>
        <v>3.1</v>
      </c>
      <c r="M411" s="8">
        <f>([8]CCPI_Post!D383)</f>
        <v>3.1719350989135385E-2</v>
      </c>
      <c r="N411" s="8" t="str">
        <f>IF(M411&lt;0.01,"***",IF(M411&lt;0.05,"**", IF(M411&lt;0.1,"*","")))</f>
        <v>**</v>
      </c>
      <c r="O411" s="8"/>
    </row>
    <row r="412" spans="2:15">
      <c r="B412" s="8"/>
      <c r="C412" s="8"/>
      <c r="D412" s="8" t="str">
        <f>[8]CCPI_Pre!C384</f>
        <v>Robust</v>
      </c>
      <c r="E412" s="8"/>
      <c r="F412" s="8"/>
      <c r="G412" s="8"/>
      <c r="H412" s="8"/>
      <c r="I412" s="8"/>
      <c r="J412" s="8"/>
      <c r="K412" s="8"/>
      <c r="L412" s="8" t="str">
        <f>[8]CCPI_Post!C384</f>
        <v>Robust</v>
      </c>
      <c r="M412" s="8"/>
      <c r="N412" s="8"/>
      <c r="O412" s="8"/>
    </row>
    <row r="413" spans="2:15">
      <c r="B413" s="8" t="str">
        <f>[8]CCPI_Pre!A385</f>
        <v>CCPI_qA</v>
      </c>
      <c r="C413" s="8" t="str">
        <f>[8]CCPI_Pre!B385</f>
        <v>Coef.</v>
      </c>
      <c r="D413" s="8" t="str">
        <f>[8]CCPI_Pre!C385</f>
        <v>Std. Err.</v>
      </c>
      <c r="E413" s="8" t="str">
        <f>[8]CCPI_Pre!D385</f>
        <v>t</v>
      </c>
      <c r="F413" s="8" t="str">
        <f>[8]CCPI_Pre!E385</f>
        <v>P&gt;|t|</v>
      </c>
      <c r="G413" s="8"/>
      <c r="H413" s="8"/>
      <c r="I413" s="8"/>
      <c r="J413" s="8" t="str">
        <f>[8]CCPI_Post!A385</f>
        <v>CCPI_qA</v>
      </c>
      <c r="K413" s="8" t="str">
        <f>[8]CCPI_Post!B385</f>
        <v>Coef.</v>
      </c>
      <c r="L413" s="8" t="str">
        <f>[8]CCPI_Post!C385</f>
        <v>Std. Err.</v>
      </c>
      <c r="M413" s="8" t="str">
        <f>[8]CCPI_Post!D385</f>
        <v>t</v>
      </c>
      <c r="N413" s="8" t="str">
        <f>[8]CCPI_Post!E385</f>
        <v>P&gt;|t|</v>
      </c>
      <c r="O413" s="8"/>
    </row>
    <row r="414" spans="2:15">
      <c r="B414" s="8" t="str">
        <f>[8]CCPI_Pre!A386</f>
        <v>InfExp</v>
      </c>
      <c r="C414" s="8" t="str">
        <f>FIXED([8]CCPI_Pre!B386,3)</f>
        <v>0.482</v>
      </c>
      <c r="D414" s="8" t="str">
        <f>FIXED([8]CCPI_Pre!C386,3)</f>
        <v>0.093</v>
      </c>
      <c r="E414" s="8" t="str">
        <f>IF(F414&lt;0.01,"***",IF(F414&lt;0.05,"**", IF(F414&lt;0.1,"*","")))</f>
        <v>***</v>
      </c>
      <c r="F414" s="8">
        <f>[8]CCPI_Pre!E386</f>
        <v>0</v>
      </c>
      <c r="G414" s="8"/>
      <c r="H414" s="8"/>
      <c r="I414" s="8"/>
      <c r="J414" s="8" t="str">
        <f>[8]CCPI_Post!A386</f>
        <v>InfExp</v>
      </c>
      <c r="K414" s="8" t="str">
        <f>FIXED([8]CCPI_Post!B386,3)</f>
        <v>0.515</v>
      </c>
      <c r="L414" s="8" t="str">
        <f>FIXED([8]CCPI_Post!C386,3)</f>
        <v>0.167</v>
      </c>
      <c r="M414" s="8" t="str">
        <f t="shared" ref="M414:M424" si="38">IF(N414&lt;0.01,"***",IF(N414&lt;0.05,"**", IF(N414&lt;0.1,"*","")))</f>
        <v>***</v>
      </c>
      <c r="N414" s="8">
        <f>[8]CCPI_Post!E386</f>
        <v>4.0000000000000001E-3</v>
      </c>
      <c r="O414" s="8"/>
    </row>
    <row r="415" spans="2:15">
      <c r="B415" s="8" t="str">
        <f>[8]CCPI_Pre!A387</f>
        <v>CCPI_4lag</v>
      </c>
      <c r="C415" s="8" t="str">
        <f>FIXED([8]CCPI_Pre!B387,3)</f>
        <v>0.661</v>
      </c>
      <c r="D415" s="8" t="str">
        <f>FIXED([8]CCPI_Pre!C387,3)</f>
        <v>0.061</v>
      </c>
      <c r="E415" s="8" t="str">
        <f t="shared" ref="E415:E424" si="39">IF(F415&lt;0.01,"***",IF(F415&lt;0.05,"**", IF(F415&lt;0.1,"*","")))</f>
        <v>***</v>
      </c>
      <c r="F415" s="8">
        <f>[8]CCPI_Pre!E387</f>
        <v>0</v>
      </c>
      <c r="G415" s="8"/>
      <c r="H415" s="8"/>
      <c r="I415" s="8"/>
      <c r="J415" s="8" t="str">
        <f>[8]CCPI_Post!A387</f>
        <v>CCPI_4lag</v>
      </c>
      <c r="K415" s="8" t="str">
        <f>FIXED([8]CCPI_Post!B387,3)</f>
        <v>0.478</v>
      </c>
      <c r="L415" s="8" t="str">
        <f>FIXED([8]CCPI_Post!C387,3)</f>
        <v>0.051</v>
      </c>
      <c r="M415" s="8" t="str">
        <f t="shared" si="38"/>
        <v>***</v>
      </c>
      <c r="N415" s="8">
        <f>[8]CCPI_Post!E387</f>
        <v>0</v>
      </c>
      <c r="O415" s="8"/>
    </row>
    <row r="416" spans="2:15">
      <c r="B416" s="8" t="str">
        <f>[8]CCPI_Pre!A388</f>
        <v>slack_1</v>
      </c>
      <c r="C416" s="8" t="str">
        <f>FIXED([8]CCPI_Pre!B388,3)</f>
        <v>-0.172</v>
      </c>
      <c r="D416" s="8" t="str">
        <f>FIXED([8]CCPI_Pre!C388,3)</f>
        <v>0.041</v>
      </c>
      <c r="E416" s="8" t="str">
        <f t="shared" si="39"/>
        <v>***</v>
      </c>
      <c r="F416" s="8">
        <f>[8]CCPI_Pre!E388</f>
        <v>0</v>
      </c>
      <c r="G416" s="8"/>
      <c r="H416" s="8"/>
      <c r="I416" s="8"/>
      <c r="J416" s="8" t="str">
        <f>[8]CCPI_Post!A388</f>
        <v>slack_1</v>
      </c>
      <c r="K416" s="8" t="str">
        <f>FIXED([8]CCPI_Post!B388,3)</f>
        <v>-0.121</v>
      </c>
      <c r="L416" s="8" t="str">
        <f>FIXED([8]CCPI_Post!C388,3)</f>
        <v>0.027</v>
      </c>
      <c r="M416" s="8" t="str">
        <f t="shared" si="38"/>
        <v>***</v>
      </c>
      <c r="N416" s="8">
        <f>[8]CCPI_Post!E388</f>
        <v>0</v>
      </c>
      <c r="O416" s="8"/>
    </row>
    <row r="417" spans="2:15">
      <c r="B417" s="8" t="str">
        <f>[8]CCPI_Pre!A389</f>
        <v>RER_qo8q</v>
      </c>
      <c r="C417" s="8" t="str">
        <f>FIXED([8]CCPI_Pre!B389,3)</f>
        <v>-0.027</v>
      </c>
      <c r="D417" s="8" t="str">
        <f>FIXED([8]CCPI_Pre!C389,3)</f>
        <v>0.006</v>
      </c>
      <c r="E417" s="8" t="str">
        <f t="shared" si="39"/>
        <v>***</v>
      </c>
      <c r="F417" s="8">
        <f>[8]CCPI_Pre!E389</f>
        <v>0</v>
      </c>
      <c r="G417" s="8"/>
      <c r="H417" s="8"/>
      <c r="I417" s="8"/>
      <c r="J417" s="8" t="str">
        <f>[8]CCPI_Post!A389</f>
        <v>RER_qo8q</v>
      </c>
      <c r="K417" s="8" t="str">
        <f>FIXED([8]CCPI_Post!B389,3)</f>
        <v>-0.013</v>
      </c>
      <c r="L417" s="8" t="str">
        <f>FIXED([8]CCPI_Post!C389,3)</f>
        <v>0.009</v>
      </c>
      <c r="M417" s="8" t="str">
        <f t="shared" si="38"/>
        <v/>
      </c>
      <c r="N417" s="8">
        <f>[8]CCPI_Post!E389</f>
        <v>0.14000000000000001</v>
      </c>
      <c r="O417" s="8"/>
    </row>
    <row r="418" spans="2:15">
      <c r="B418" s="8" t="str">
        <f>[8]CCPI_Pre!A390</f>
        <v>W_Slack</v>
      </c>
      <c r="C418" s="8" t="str">
        <f>FIXED([8]CCPI_Pre!B390,3)</f>
        <v>-0.108</v>
      </c>
      <c r="D418" s="8" t="str">
        <f>FIXED([8]CCPI_Pre!C390,3)</f>
        <v>0.058</v>
      </c>
      <c r="E418" s="8" t="str">
        <f t="shared" si="39"/>
        <v>*</v>
      </c>
      <c r="F418" s="8">
        <f>[8]CCPI_Pre!E390</f>
        <v>7.0999999999999994E-2</v>
      </c>
      <c r="G418" s="8"/>
      <c r="H418" s="8"/>
      <c r="I418" s="8"/>
      <c r="J418" s="8" t="str">
        <f>[8]CCPI_Post!A390</f>
        <v>W_Slack</v>
      </c>
      <c r="K418" s="8" t="str">
        <f>FIXED([8]CCPI_Post!B390,3)</f>
        <v>-0.020</v>
      </c>
      <c r="L418" s="8" t="str">
        <f>FIXED([8]CCPI_Post!C390,3)</f>
        <v>0.055</v>
      </c>
      <c r="M418" s="8" t="str">
        <f t="shared" si="38"/>
        <v/>
      </c>
      <c r="N418" s="8">
        <f>[8]CCPI_Post!E390</f>
        <v>0.72499999999999998</v>
      </c>
      <c r="O418" s="8"/>
    </row>
    <row r="419" spans="2:15">
      <c r="B419" s="8" t="str">
        <f>[8]CCPI_Pre!A391</f>
        <v>WComXEn_qoA</v>
      </c>
      <c r="C419" s="8" t="str">
        <f>FIXED([8]CCPI_Pre!B391,3)</f>
        <v>0.009</v>
      </c>
      <c r="D419" s="8" t="str">
        <f>FIXED([8]CCPI_Pre!C391,3)</f>
        <v>0.005</v>
      </c>
      <c r="E419" s="8" t="str">
        <f t="shared" si="39"/>
        <v>*</v>
      </c>
      <c r="F419" s="8">
        <f>[8]CCPI_Pre!E391</f>
        <v>7.6999999999999999E-2</v>
      </c>
      <c r="G419" s="8"/>
      <c r="H419" s="8"/>
      <c r="I419" s="8"/>
      <c r="J419" s="8" t="str">
        <f>[8]CCPI_Post!A391</f>
        <v>WComXEn_qoA</v>
      </c>
      <c r="K419" s="8" t="str">
        <f>FIXED([8]CCPI_Post!B391,3)</f>
        <v>0.011</v>
      </c>
      <c r="L419" s="8" t="str">
        <f>FIXED([8]CCPI_Post!C391,3)</f>
        <v>0.004</v>
      </c>
      <c r="M419" s="8" t="str">
        <f t="shared" si="38"/>
        <v>***</v>
      </c>
      <c r="N419" s="8">
        <f>[8]CCPI_Post!E391</f>
        <v>5.0000000000000001E-3</v>
      </c>
      <c r="O419" s="8"/>
    </row>
    <row r="420" spans="2:15">
      <c r="B420" s="8" t="str">
        <f>[8]CCPI_Pre!A392</f>
        <v>GVC_PC_lag</v>
      </c>
      <c r="C420" s="8" t="str">
        <f>FIXED([8]CCPI_Pre!B392,3)</f>
        <v>-0.094</v>
      </c>
      <c r="D420" s="8" t="str">
        <f>FIXED([8]CCPI_Pre!C392,3)</f>
        <v>0.047</v>
      </c>
      <c r="E420" s="8" t="str">
        <f t="shared" si="39"/>
        <v>*</v>
      </c>
      <c r="F420" s="8">
        <f>[8]CCPI_Pre!E392</f>
        <v>5.2999999999999999E-2</v>
      </c>
      <c r="G420" s="8"/>
      <c r="H420" s="8"/>
      <c r="I420" s="8"/>
      <c r="J420" s="8" t="str">
        <f>[8]CCPI_Post!A392</f>
        <v>GVC_PC_lag</v>
      </c>
      <c r="K420" s="8" t="str">
        <f>FIXED([8]CCPI_Post!B392,3)</f>
        <v>0.146</v>
      </c>
      <c r="L420" s="8" t="str">
        <f>FIXED([8]CCPI_Post!C392,3)</f>
        <v>0.080</v>
      </c>
      <c r="M420" s="8" t="str">
        <f t="shared" si="38"/>
        <v>*</v>
      </c>
      <c r="N420" s="8">
        <f>[8]CCPI_Post!E392</f>
        <v>7.5999999999999998E-2</v>
      </c>
      <c r="O420" s="8"/>
    </row>
    <row r="421" spans="2:15">
      <c r="B421" s="8" t="str">
        <f>[8]CCPI_Pre!A393</f>
        <v>_cons</v>
      </c>
      <c r="C421" s="8" t="str">
        <f>FIXED([8]CCPI_Pre!B393,3)</f>
        <v>-0.424</v>
      </c>
      <c r="D421" s="8" t="str">
        <f>FIXED([8]CCPI_Pre!C393,3)</f>
        <v>0.121</v>
      </c>
      <c r="E421" s="8" t="str">
        <f t="shared" si="39"/>
        <v>***</v>
      </c>
      <c r="F421" s="8">
        <f>[8]CCPI_Pre!E393</f>
        <v>1E-3</v>
      </c>
      <c r="G421" s="8"/>
      <c r="H421" s="8"/>
      <c r="I421" s="8"/>
      <c r="J421" s="8" t="str">
        <f>[8]CCPI_Post!A393</f>
        <v>_cons</v>
      </c>
      <c r="K421" s="8" t="str">
        <f>FIXED([8]CCPI_Post!B393,3)</f>
        <v>-0.264</v>
      </c>
      <c r="L421" s="8" t="str">
        <f>FIXED([8]CCPI_Post!C393,3)</f>
        <v>0.340</v>
      </c>
      <c r="M421" s="8" t="str">
        <f t="shared" si="38"/>
        <v/>
      </c>
      <c r="N421" s="8">
        <f>[8]CCPI_Post!E393</f>
        <v>0.44400000000000001</v>
      </c>
      <c r="O421" s="8"/>
    </row>
    <row r="422" spans="2:15">
      <c r="B422" s="8">
        <f>[8]CCPI_Pre!A394</f>
        <v>0</v>
      </c>
      <c r="C422" s="8" t="str">
        <f>FIXED([8]CCPI_Pre!B394,3)</f>
        <v>0.000</v>
      </c>
      <c r="D422" s="8" t="str">
        <f>FIXED([8]CCPI_Pre!C394,3)</f>
        <v>0.000</v>
      </c>
      <c r="E422" s="8" t="str">
        <f t="shared" si="39"/>
        <v>***</v>
      </c>
      <c r="F422" s="8">
        <f>[8]CCPI_Pre!E394</f>
        <v>0</v>
      </c>
      <c r="G422" s="8"/>
      <c r="H422" s="8"/>
      <c r="I422" s="8"/>
      <c r="J422" s="8">
        <f>[8]CCPI_Post!A394</f>
        <v>0</v>
      </c>
      <c r="K422" s="8" t="str">
        <f>FIXED([8]CCPI_Post!B394,3)</f>
        <v>0.000</v>
      </c>
      <c r="L422" s="8" t="str">
        <f>FIXED([8]CCPI_Post!C394,3)</f>
        <v>0.000</v>
      </c>
      <c r="M422" s="8" t="str">
        <f t="shared" si="38"/>
        <v>***</v>
      </c>
      <c r="N422" s="8">
        <f>[8]CCPI_Post!E394</f>
        <v>0</v>
      </c>
      <c r="O422" s="8"/>
    </row>
    <row r="423" spans="2:15">
      <c r="B423" s="8">
        <f>[8]CCPI_Pre!A395</f>
        <v>0</v>
      </c>
      <c r="C423" s="8" t="str">
        <f>FIXED([8]CCPI_Pre!B395,3)</f>
        <v>0.000</v>
      </c>
      <c r="D423" s="8" t="str">
        <f>FIXED([8]CCPI_Pre!C395,3)</f>
        <v>0.000</v>
      </c>
      <c r="E423" s="8" t="str">
        <f t="shared" si="39"/>
        <v>***</v>
      </c>
      <c r="F423" s="8">
        <f>[8]CCPI_Pre!E395</f>
        <v>0</v>
      </c>
      <c r="G423" s="8"/>
      <c r="H423" s="8"/>
      <c r="I423" s="8"/>
      <c r="J423" s="8">
        <f>[8]CCPI_Post!A395</f>
        <v>0</v>
      </c>
      <c r="K423" s="8" t="str">
        <f>FIXED([8]CCPI_Post!B395,3)</f>
        <v>0.000</v>
      </c>
      <c r="L423" s="8" t="str">
        <f>FIXED([8]CCPI_Post!C395,3)</f>
        <v>0.000</v>
      </c>
      <c r="M423" s="8" t="str">
        <f t="shared" si="38"/>
        <v>***</v>
      </c>
      <c r="N423" s="8">
        <f>[8]CCPI_Post!E395</f>
        <v>0</v>
      </c>
      <c r="O423" s="8"/>
    </row>
    <row r="424" spans="2:15">
      <c r="B424" s="8">
        <f>[8]CCPI_Pre!A396</f>
        <v>0</v>
      </c>
      <c r="C424" s="8" t="str">
        <f>FIXED([8]CCPI_Pre!B396,3)</f>
        <v>0.000</v>
      </c>
      <c r="D424" s="8" t="str">
        <f>FIXED([8]CCPI_Pre!C396,3)</f>
        <v>0.000</v>
      </c>
      <c r="E424" s="8" t="str">
        <f t="shared" si="39"/>
        <v>***</v>
      </c>
      <c r="F424" s="8">
        <f>[8]CCPI_Pre!E396</f>
        <v>0</v>
      </c>
      <c r="G424" s="8"/>
      <c r="H424" s="8"/>
      <c r="I424" s="8"/>
      <c r="J424" s="8">
        <f>[8]CCPI_Post!A396</f>
        <v>0</v>
      </c>
      <c r="K424" s="8" t="str">
        <f>FIXED([8]CCPI_Post!B396,3)</f>
        <v>0.000</v>
      </c>
      <c r="L424" s="8" t="str">
        <f>FIXED([8]CCPI_Post!C396,3)</f>
        <v>0.000</v>
      </c>
      <c r="M424" s="8" t="str">
        <f t="shared" si="38"/>
        <v>***</v>
      </c>
      <c r="N424" s="8">
        <f>[8]CCPI_Post!E396</f>
        <v>0</v>
      </c>
      <c r="O424" s="8"/>
    </row>
    <row r="425" spans="2:15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2:15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2:15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2:15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2:15">
      <c r="B429" s="7" t="str">
        <f>[8]CCPI_Pre!A401</f>
        <v>RANDOM EFFECTS- CORE - PRE-CRISIS</v>
      </c>
      <c r="C429" s="8"/>
      <c r="D429" s="8"/>
      <c r="E429" s="8"/>
      <c r="F429" s="8"/>
      <c r="G429" s="8"/>
      <c r="H429" s="8"/>
      <c r="I429" s="8"/>
      <c r="J429" s="7" t="str">
        <f>[8]CCPI_Post!A401</f>
        <v>RANDOM EFFECTS - CORE - POST-CRISIS</v>
      </c>
      <c r="K429" s="8"/>
      <c r="L429" s="8"/>
      <c r="M429" s="8"/>
      <c r="N429" s="8"/>
      <c r="O429" s="8"/>
    </row>
    <row r="430" spans="2:15">
      <c r="B430" s="8" t="str">
        <f>[8]CCPI_Pre!A402</f>
        <v>R2_o</v>
      </c>
      <c r="C430" s="8">
        <f>[8]CCPI_Pre!B402</f>
        <v>0</v>
      </c>
      <c r="D430" s="8">
        <f>[8]CCPI_Pre!C402</f>
        <v>0</v>
      </c>
      <c r="E430" s="8">
        <f>[8]CCPI_Pre!D402</f>
        <v>0</v>
      </c>
      <c r="F430" s="8"/>
      <c r="G430" s="8"/>
      <c r="H430" s="8"/>
      <c r="I430" s="8"/>
      <c r="J430" s="8" t="str">
        <f>[8]CCPI_Post!A402</f>
        <v>R2_o</v>
      </c>
      <c r="K430" s="8">
        <f>[8]CCPI_Post!B402</f>
        <v>0</v>
      </c>
      <c r="L430" s="8">
        <f>[8]CCPI_Post!C402</f>
        <v>0</v>
      </c>
      <c r="M430" s="8">
        <f>[8]CCPI_Post!D402</f>
        <v>0</v>
      </c>
      <c r="N430" s="8"/>
      <c r="O430" s="8"/>
    </row>
    <row r="431" spans="2:15">
      <c r="B431" s="8" t="str">
        <f>FIXED([8]CCPI_Pre!A403,3)</f>
        <v>0.714</v>
      </c>
      <c r="C431" s="8">
        <f>[8]CCPI_Pre!B403</f>
        <v>1402</v>
      </c>
      <c r="D431" s="8" t="str">
        <f>FIXED([8]CCPI_Pre!C403,1)</f>
        <v>30.7</v>
      </c>
      <c r="E431" s="8">
        <f>([8]CCPI_Pre!D403)</f>
        <v>3.546686370132197E-6</v>
      </c>
      <c r="F431" s="8" t="str">
        <f>IF(E431&lt;0.01,"***",IF(E431&lt;0.05,"**", IF(E431&lt;0.1,"*","")))</f>
        <v>***</v>
      </c>
      <c r="G431" s="8"/>
      <c r="H431" s="8"/>
      <c r="I431" s="8"/>
      <c r="J431" s="8" t="str">
        <f>FIXED([8]CCPI_Post!A403,3)</f>
        <v>0.424</v>
      </c>
      <c r="K431" s="8">
        <f>[8]CCPI_Post!B403</f>
        <v>1234</v>
      </c>
      <c r="L431" s="8" t="str">
        <f>FIXED([8]CCPI_Post!C403,1)</f>
        <v>26.6</v>
      </c>
      <c r="M431" s="8">
        <f>([8]CCPI_Post!D403)</f>
        <v>2.4118456436558927E-5</v>
      </c>
      <c r="N431" s="8" t="str">
        <f>IF(M431&lt;0.01,"***",IF(M431&lt;0.05,"**", IF(M431&lt;0.1,"*","")))</f>
        <v>***</v>
      </c>
      <c r="O431" s="8"/>
    </row>
    <row r="432" spans="2:15">
      <c r="B432" s="8"/>
      <c r="C432" s="8"/>
      <c r="D432" s="8" t="str">
        <f>[8]CCPI_Pre!C404</f>
        <v>Robust</v>
      </c>
      <c r="E432" s="8"/>
      <c r="F432" s="8"/>
      <c r="G432" s="8"/>
      <c r="H432" s="8"/>
      <c r="I432" s="8"/>
      <c r="J432" s="8"/>
      <c r="K432" s="8"/>
      <c r="L432" s="8" t="str">
        <f>[8]CCPI_Post!C404</f>
        <v>Robust</v>
      </c>
      <c r="M432" s="8"/>
      <c r="N432" s="8"/>
      <c r="O432" s="8"/>
    </row>
    <row r="433" spans="2:15">
      <c r="B433" s="8" t="str">
        <f>[8]CCPI_Pre!A405</f>
        <v>CCPI_qA</v>
      </c>
      <c r="C433" s="8" t="str">
        <f>[8]CCPI_Pre!B405</f>
        <v>Coef.</v>
      </c>
      <c r="D433" s="8" t="str">
        <f>[8]CCPI_Pre!C405</f>
        <v>Std. Err.</v>
      </c>
      <c r="E433" s="8" t="str">
        <f>[8]CCPI_Pre!D405</f>
        <v>z</v>
      </c>
      <c r="F433" s="8" t="str">
        <f>[8]CCPI_Pre!E405</f>
        <v>P&gt;|z|</v>
      </c>
      <c r="G433" s="8"/>
      <c r="H433" s="8"/>
      <c r="I433" s="8"/>
      <c r="J433" s="8" t="str">
        <f>[8]CCPI_Post!A405</f>
        <v>CCPI_qA</v>
      </c>
      <c r="K433" s="8" t="str">
        <f>[8]CCPI_Post!B405</f>
        <v>Coef.</v>
      </c>
      <c r="L433" s="8" t="str">
        <f>[8]CCPI_Post!C405</f>
        <v>Std. Err.</v>
      </c>
      <c r="M433" s="8" t="str">
        <f>[8]CCPI_Post!D405</f>
        <v>z</v>
      </c>
      <c r="N433" s="8" t="str">
        <f>[8]CCPI_Post!E405</f>
        <v>P&gt;|z|</v>
      </c>
      <c r="O433" s="8"/>
    </row>
    <row r="434" spans="2:15">
      <c r="B434" s="8" t="str">
        <f>[8]CCPI_Pre!A406</f>
        <v>InfExp</v>
      </c>
      <c r="C434" s="8" t="str">
        <f>FIXED([8]CCPI_Pre!B406,3)</f>
        <v>0.421</v>
      </c>
      <c r="D434" s="8" t="str">
        <f>FIXED([8]CCPI_Pre!C406,3)</f>
        <v>0.058</v>
      </c>
      <c r="E434" s="8" t="str">
        <f>IF(F434&lt;0.01,"***",IF(F434&lt;0.05,"**", IF(F434&lt;0.1,"*","")))</f>
        <v>***</v>
      </c>
      <c r="F434" s="8">
        <f>[8]CCPI_Pre!E406</f>
        <v>0</v>
      </c>
      <c r="G434" s="8"/>
      <c r="H434" s="8"/>
      <c r="I434" s="8"/>
      <c r="J434" s="8" t="str">
        <f>[8]CCPI_Post!A406</f>
        <v>InfExp</v>
      </c>
      <c r="K434" s="8" t="str">
        <f>FIXED([8]CCPI_Post!B406,3)</f>
        <v>0.527</v>
      </c>
      <c r="L434" s="8" t="str">
        <f>FIXED([8]CCPI_Post!C406,3)</f>
        <v>0.097</v>
      </c>
      <c r="M434" s="8" t="str">
        <f t="shared" ref="M434:M444" si="40">IF(N434&lt;0.01,"***",IF(N434&lt;0.05,"**", IF(N434&lt;0.1,"*","")))</f>
        <v>***</v>
      </c>
      <c r="N434" s="8">
        <f>[8]CCPI_Post!E406</f>
        <v>0</v>
      </c>
      <c r="O434" s="8"/>
    </row>
    <row r="435" spans="2:15">
      <c r="B435" s="8" t="str">
        <f>[8]CCPI_Pre!A407</f>
        <v>CCPI_4lag</v>
      </c>
      <c r="C435" s="8" t="str">
        <f>FIXED([8]CCPI_Pre!B407,3)</f>
        <v>0.788</v>
      </c>
      <c r="D435" s="8" t="str">
        <f>FIXED([8]CCPI_Pre!C407,3)</f>
        <v>0.034</v>
      </c>
      <c r="E435" s="8" t="str">
        <f t="shared" ref="E435:E444" si="41">IF(F435&lt;0.01,"***",IF(F435&lt;0.05,"**", IF(F435&lt;0.1,"*","")))</f>
        <v>***</v>
      </c>
      <c r="F435" s="8">
        <f>[8]CCPI_Pre!E407</f>
        <v>0</v>
      </c>
      <c r="G435" s="8"/>
      <c r="H435" s="8"/>
      <c r="I435" s="8"/>
      <c r="J435" s="8" t="str">
        <f>[8]CCPI_Post!A407</f>
        <v>CCPI_4lag</v>
      </c>
      <c r="K435" s="8" t="str">
        <f>FIXED([8]CCPI_Post!B407,3)</f>
        <v>0.592</v>
      </c>
      <c r="L435" s="8" t="str">
        <f>FIXED([8]CCPI_Post!C407,3)</f>
        <v>0.046</v>
      </c>
      <c r="M435" s="8" t="str">
        <f t="shared" si="40"/>
        <v>***</v>
      </c>
      <c r="N435" s="8">
        <f>[8]CCPI_Post!E407</f>
        <v>0</v>
      </c>
      <c r="O435" s="8"/>
    </row>
    <row r="436" spans="2:15">
      <c r="B436" s="8" t="str">
        <f>[8]CCPI_Pre!A408</f>
        <v>slack_1</v>
      </c>
      <c r="C436" s="8" t="str">
        <f>FIXED([8]CCPI_Pre!B408,3)</f>
        <v>-0.097</v>
      </c>
      <c r="D436" s="8" t="str">
        <f>FIXED([8]CCPI_Pre!C408,3)</f>
        <v>0.031</v>
      </c>
      <c r="E436" s="8" t="str">
        <f t="shared" si="41"/>
        <v>***</v>
      </c>
      <c r="F436" s="8">
        <f>[8]CCPI_Pre!E408</f>
        <v>2E-3</v>
      </c>
      <c r="G436" s="8"/>
      <c r="H436" s="8"/>
      <c r="I436" s="8"/>
      <c r="J436" s="8" t="str">
        <f>[8]CCPI_Post!A408</f>
        <v>slack_1</v>
      </c>
      <c r="K436" s="8" t="str">
        <f>FIXED([8]CCPI_Post!B408,3)</f>
        <v>-0.061</v>
      </c>
      <c r="L436" s="8" t="str">
        <f>FIXED([8]CCPI_Post!C408,3)</f>
        <v>0.019</v>
      </c>
      <c r="M436" s="8" t="str">
        <f t="shared" si="40"/>
        <v>***</v>
      </c>
      <c r="N436" s="8">
        <f>[8]CCPI_Post!E408</f>
        <v>1E-3</v>
      </c>
      <c r="O436" s="8"/>
    </row>
    <row r="437" spans="2:15">
      <c r="B437" s="8" t="str">
        <f>[8]CCPI_Pre!A409</f>
        <v>RER_qo8q</v>
      </c>
      <c r="C437" s="8" t="str">
        <f>FIXED([8]CCPI_Pre!B409,3)</f>
        <v>-0.023</v>
      </c>
      <c r="D437" s="8" t="str">
        <f>FIXED([8]CCPI_Pre!C409,3)</f>
        <v>0.006</v>
      </c>
      <c r="E437" s="8" t="str">
        <f t="shared" si="41"/>
        <v>***</v>
      </c>
      <c r="F437" s="8">
        <f>[8]CCPI_Pre!E409</f>
        <v>0</v>
      </c>
      <c r="G437" s="8"/>
      <c r="H437" s="8"/>
      <c r="I437" s="8"/>
      <c r="J437" s="8" t="str">
        <f>[8]CCPI_Post!A409</f>
        <v>RER_qo8q</v>
      </c>
      <c r="K437" s="8" t="str">
        <f>FIXED([8]CCPI_Post!B409,3)</f>
        <v>-0.012</v>
      </c>
      <c r="L437" s="8" t="str">
        <f>FIXED([8]CCPI_Post!C409,3)</f>
        <v>0.007</v>
      </c>
      <c r="M437" s="8" t="str">
        <f t="shared" si="40"/>
        <v>*</v>
      </c>
      <c r="N437" s="8">
        <f>[8]CCPI_Post!E409</f>
        <v>9.6000000000000002E-2</v>
      </c>
      <c r="O437" s="8"/>
    </row>
    <row r="438" spans="2:15">
      <c r="B438" s="8" t="str">
        <f>[8]CCPI_Pre!A410</f>
        <v>W_Slack</v>
      </c>
      <c r="C438" s="8" t="str">
        <f>FIXED([8]CCPI_Pre!B410,3)</f>
        <v>-0.184</v>
      </c>
      <c r="D438" s="8" t="str">
        <f>FIXED([8]CCPI_Pre!C410,3)</f>
        <v>0.054</v>
      </c>
      <c r="E438" s="8" t="str">
        <f t="shared" si="41"/>
        <v>***</v>
      </c>
      <c r="F438" s="8">
        <f>[8]CCPI_Pre!E410</f>
        <v>1E-3</v>
      </c>
      <c r="G438" s="8"/>
      <c r="H438" s="8"/>
      <c r="I438" s="8"/>
      <c r="J438" s="8" t="str">
        <f>[8]CCPI_Post!A410</f>
        <v>W_Slack</v>
      </c>
      <c r="K438" s="8" t="str">
        <f>FIXED([8]CCPI_Post!B410,3)</f>
        <v>-0.074</v>
      </c>
      <c r="L438" s="8" t="str">
        <f>FIXED([8]CCPI_Post!C410,3)</f>
        <v>0.048</v>
      </c>
      <c r="M438" s="8" t="str">
        <f t="shared" si="40"/>
        <v/>
      </c>
      <c r="N438" s="8">
        <f>[8]CCPI_Post!E410</f>
        <v>0.127</v>
      </c>
      <c r="O438" s="8"/>
    </row>
    <row r="439" spans="2:15">
      <c r="B439" s="8" t="str">
        <f>[8]CCPI_Pre!A411</f>
        <v>WComm_relPCPI_lag</v>
      </c>
      <c r="C439" s="8" t="str">
        <f>FIXED([8]CCPI_Pre!B411,3)</f>
        <v>0.000</v>
      </c>
      <c r="D439" s="8" t="str">
        <f>FIXED([8]CCPI_Pre!C411,3)</f>
        <v>0.005</v>
      </c>
      <c r="E439" s="8" t="str">
        <f t="shared" si="41"/>
        <v/>
      </c>
      <c r="F439" s="8">
        <f>[8]CCPI_Pre!E411</f>
        <v>0.95199999999999996</v>
      </c>
      <c r="G439" s="8"/>
      <c r="H439" s="8"/>
      <c r="I439" s="8"/>
      <c r="J439" s="8" t="str">
        <f>[8]CCPI_Post!A411</f>
        <v>WComm_relPCPI_lag</v>
      </c>
      <c r="K439" s="8" t="str">
        <f>FIXED([8]CCPI_Post!B411,3)</f>
        <v>0.014</v>
      </c>
      <c r="L439" s="8" t="str">
        <f>FIXED([8]CCPI_Post!C411,3)</f>
        <v>0.004</v>
      </c>
      <c r="M439" s="8" t="str">
        <f t="shared" si="40"/>
        <v>***</v>
      </c>
      <c r="N439" s="8">
        <f>[8]CCPI_Post!E411</f>
        <v>0</v>
      </c>
      <c r="O439" s="8"/>
    </row>
    <row r="440" spans="2:15">
      <c r="B440" s="8" t="str">
        <f>[8]CCPI_Pre!A412</f>
        <v>GVC_PC_lag</v>
      </c>
      <c r="C440" s="8" t="str">
        <f>FIXED([8]CCPI_Pre!B412,3)</f>
        <v>-0.051</v>
      </c>
      <c r="D440" s="8" t="str">
        <f>FIXED([8]CCPI_Pre!C412,3)</f>
        <v>0.040</v>
      </c>
      <c r="E440" s="8" t="str">
        <f t="shared" si="41"/>
        <v/>
      </c>
      <c r="F440" s="8">
        <f>[8]CCPI_Pre!E412</f>
        <v>0.19600000000000001</v>
      </c>
      <c r="G440" s="8"/>
      <c r="H440" s="8"/>
      <c r="I440" s="8"/>
      <c r="J440" s="8" t="str">
        <f>[8]CCPI_Post!A412</f>
        <v>GVC_PC_lag</v>
      </c>
      <c r="K440" s="8" t="str">
        <f>FIXED([8]CCPI_Post!B412,3)</f>
        <v>0.068</v>
      </c>
      <c r="L440" s="8" t="str">
        <f>FIXED([8]CCPI_Post!C412,3)</f>
        <v>0.062</v>
      </c>
      <c r="M440" s="8" t="str">
        <f t="shared" si="40"/>
        <v/>
      </c>
      <c r="N440" s="8">
        <f>[8]CCPI_Post!E412</f>
        <v>0.26700000000000002</v>
      </c>
      <c r="O440" s="8"/>
    </row>
    <row r="441" spans="2:15">
      <c r="B441" s="8" t="str">
        <f>[8]CCPI_Pre!A413</f>
        <v>_cons</v>
      </c>
      <c r="C441" s="8" t="str">
        <f>FIXED([8]CCPI_Pre!B413,3)</f>
        <v>-0.558</v>
      </c>
      <c r="D441" s="8" t="str">
        <f>FIXED([8]CCPI_Pre!C413,3)</f>
        <v>0.082</v>
      </c>
      <c r="E441" s="8" t="str">
        <f t="shared" si="41"/>
        <v>***</v>
      </c>
      <c r="F441" s="8">
        <f>[8]CCPI_Pre!E413</f>
        <v>0</v>
      </c>
      <c r="G441" s="8"/>
      <c r="H441" s="8"/>
      <c r="I441" s="8"/>
      <c r="J441" s="8" t="str">
        <f>[8]CCPI_Post!A413</f>
        <v>_cons</v>
      </c>
      <c r="K441" s="8" t="str">
        <f>FIXED([8]CCPI_Post!B413,3)</f>
        <v>-0.383</v>
      </c>
      <c r="L441" s="8" t="str">
        <f>FIXED([8]CCPI_Post!C413,3)</f>
        <v>0.200</v>
      </c>
      <c r="M441" s="8" t="str">
        <f t="shared" si="40"/>
        <v>*</v>
      </c>
      <c r="N441" s="8">
        <f>[8]CCPI_Post!E413</f>
        <v>5.6000000000000001E-2</v>
      </c>
      <c r="O441" s="8"/>
    </row>
    <row r="442" spans="2:15">
      <c r="B442" s="8">
        <f>[8]CCPI_Pre!A414</f>
        <v>0</v>
      </c>
      <c r="C442" s="8" t="str">
        <f>FIXED([8]CCPI_Pre!B414,3)</f>
        <v>0.000</v>
      </c>
      <c r="D442" s="8" t="str">
        <f>FIXED([8]CCPI_Pre!C414,3)</f>
        <v>0.000</v>
      </c>
      <c r="E442" s="8" t="str">
        <f t="shared" si="41"/>
        <v>***</v>
      </c>
      <c r="F442" s="8">
        <f>[8]CCPI_Pre!E414</f>
        <v>0</v>
      </c>
      <c r="G442" s="8"/>
      <c r="H442" s="8"/>
      <c r="I442" s="8"/>
      <c r="J442" s="8">
        <f>[8]CCPI_Post!A414</f>
        <v>0</v>
      </c>
      <c r="K442" s="8" t="str">
        <f>FIXED([8]CCPI_Post!B414,3)</f>
        <v>0.000</v>
      </c>
      <c r="L442" s="8" t="str">
        <f>FIXED([8]CCPI_Post!C414,3)</f>
        <v>0.000</v>
      </c>
      <c r="M442" s="8" t="str">
        <f t="shared" si="40"/>
        <v>***</v>
      </c>
      <c r="N442" s="8">
        <f>[8]CCPI_Post!E414</f>
        <v>0</v>
      </c>
      <c r="O442" s="8"/>
    </row>
    <row r="443" spans="2:15">
      <c r="B443" s="8">
        <f>[8]CCPI_Pre!A415</f>
        <v>0</v>
      </c>
      <c r="C443" s="8" t="str">
        <f>FIXED([8]CCPI_Pre!B415,3)</f>
        <v>0.000</v>
      </c>
      <c r="D443" s="8" t="str">
        <f>FIXED([8]CCPI_Pre!C415,3)</f>
        <v>0.000</v>
      </c>
      <c r="E443" s="8" t="str">
        <f t="shared" si="41"/>
        <v>***</v>
      </c>
      <c r="F443" s="8">
        <f>[8]CCPI_Pre!E415</f>
        <v>0</v>
      </c>
      <c r="G443" s="8"/>
      <c r="H443" s="8"/>
      <c r="I443" s="8"/>
      <c r="J443" s="8">
        <f>[8]CCPI_Post!A415</f>
        <v>0</v>
      </c>
      <c r="K443" s="8" t="str">
        <f>FIXED([8]CCPI_Post!B415,3)</f>
        <v>0.000</v>
      </c>
      <c r="L443" s="8" t="str">
        <f>FIXED([8]CCPI_Post!C415,3)</f>
        <v>0.000</v>
      </c>
      <c r="M443" s="8" t="str">
        <f t="shared" si="40"/>
        <v>***</v>
      </c>
      <c r="N443" s="8">
        <f>[8]CCPI_Post!E415</f>
        <v>0</v>
      </c>
      <c r="O443" s="8"/>
    </row>
    <row r="444" spans="2:15">
      <c r="B444" s="8">
        <f>[8]CCPI_Pre!A416</f>
        <v>0</v>
      </c>
      <c r="C444" s="8" t="str">
        <f>FIXED([8]CCPI_Pre!B416,3)</f>
        <v>0.000</v>
      </c>
      <c r="D444" s="8" t="str">
        <f>FIXED([8]CCPI_Pre!C416,3)</f>
        <v>0.000</v>
      </c>
      <c r="E444" s="8" t="str">
        <f t="shared" si="41"/>
        <v>***</v>
      </c>
      <c r="F444" s="8">
        <f>[8]CCPI_Pre!E416</f>
        <v>0</v>
      </c>
      <c r="G444" s="8"/>
      <c r="H444" s="8"/>
      <c r="I444" s="8"/>
      <c r="J444" s="8">
        <f>[8]CCPI_Post!A416</f>
        <v>0</v>
      </c>
      <c r="K444" s="8" t="str">
        <f>FIXED([8]CCPI_Post!B416,3)</f>
        <v>0.000</v>
      </c>
      <c r="L444" s="8" t="str">
        <f>FIXED([8]CCPI_Post!C416,3)</f>
        <v>0.000</v>
      </c>
      <c r="M444" s="8" t="str">
        <f t="shared" si="40"/>
        <v>***</v>
      </c>
      <c r="N444" s="8">
        <f>[8]CCPI_Post!E416</f>
        <v>0</v>
      </c>
      <c r="O444" s="8"/>
    </row>
    <row r="445" spans="2:15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2:15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2:15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2:15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2:15">
      <c r="B449" s="7" t="str">
        <f>[8]CCPI_Pre!A421</f>
        <v>RER LAGGED 4Q (NOT 8Q)- CORE - PRE-CRISIS</v>
      </c>
      <c r="C449" s="8"/>
      <c r="D449" s="8"/>
      <c r="E449" s="8"/>
      <c r="F449" s="8"/>
      <c r="G449" s="8"/>
      <c r="H449" s="8"/>
      <c r="I449" s="8"/>
      <c r="J449" s="7" t="str">
        <f>[8]CCPI_Post!A421</f>
        <v xml:space="preserve"> RER LAGGED 4Q (NOT 8Q)- CORE - POST-CRISIS</v>
      </c>
      <c r="K449" s="8"/>
      <c r="L449" s="8"/>
      <c r="M449" s="8"/>
      <c r="N449" s="8"/>
      <c r="O449" s="8"/>
    </row>
    <row r="450" spans="2:15">
      <c r="B450" s="8" t="str">
        <f>[8]CCPI_Pre!A422</f>
        <v>R2_w</v>
      </c>
      <c r="C450" s="8">
        <f>[8]CCPI_Pre!B422</f>
        <v>0</v>
      </c>
      <c r="D450" s="8">
        <f>[8]CCPI_Pre!C422</f>
        <v>0</v>
      </c>
      <c r="E450" s="8">
        <f>[8]CCPI_Pre!D422</f>
        <v>0</v>
      </c>
      <c r="F450" s="8"/>
      <c r="G450" s="8"/>
      <c r="H450" s="8"/>
      <c r="I450" s="8"/>
      <c r="J450" s="8" t="str">
        <f>[8]CCPI_Post!A422</f>
        <v>R2_w</v>
      </c>
      <c r="K450" s="8">
        <f>[8]CCPI_Post!B422</f>
        <v>0</v>
      </c>
      <c r="L450" s="8">
        <f>[8]CCPI_Post!C422</f>
        <v>0</v>
      </c>
      <c r="M450" s="8">
        <f>[8]CCPI_Post!D422</f>
        <v>0</v>
      </c>
      <c r="N450" s="8"/>
      <c r="O450" s="8"/>
    </row>
    <row r="451" spans="2:15">
      <c r="B451" s="8" t="str">
        <f>FIXED([8]CCPI_Pre!A423,3)</f>
        <v>0.483</v>
      </c>
      <c r="C451" s="8">
        <f>[8]CCPI_Pre!B423</f>
        <v>1402</v>
      </c>
      <c r="D451" s="8" t="str">
        <f>FIXED([8]CCPI_Pre!C423,1)</f>
        <v>4.0</v>
      </c>
      <c r="E451" s="8">
        <f>([8]CCPI_Pre!D423)</f>
        <v>1.014970138701655E-2</v>
      </c>
      <c r="F451" s="8" t="str">
        <f>IF(E451&lt;0.01,"***",IF(E451&lt;0.05,"**", IF(E451&lt;0.1,"*","")))</f>
        <v>**</v>
      </c>
      <c r="G451" s="8"/>
      <c r="H451" s="8"/>
      <c r="I451" s="8"/>
      <c r="J451" s="8" t="str">
        <f>FIXED([8]CCPI_Post!A423,3)</f>
        <v>0.244</v>
      </c>
      <c r="K451" s="8">
        <f>[8]CCPI_Post!B423</f>
        <v>1234</v>
      </c>
      <c r="L451" s="8" t="str">
        <f>FIXED([8]CCPI_Post!C423,1)</f>
        <v>5.5</v>
      </c>
      <c r="M451" s="8">
        <f>([8]CCPI_Post!D423)</f>
        <v>1.8689171412270401E-3</v>
      </c>
      <c r="N451" s="8" t="str">
        <f>IF(M451&lt;0.01,"***",IF(M451&lt;0.05,"**", IF(M451&lt;0.1,"*","")))</f>
        <v>***</v>
      </c>
      <c r="O451" s="8"/>
    </row>
    <row r="452" spans="2:15">
      <c r="B452" s="8"/>
      <c r="C452" s="8"/>
      <c r="D452" s="8" t="str">
        <f>[8]CCPI_Pre!C424</f>
        <v>Robust</v>
      </c>
      <c r="E452" s="8"/>
      <c r="F452" s="8"/>
      <c r="G452" s="8"/>
      <c r="H452" s="8"/>
      <c r="I452" s="8"/>
      <c r="J452" s="8"/>
      <c r="K452" s="8"/>
      <c r="L452" s="8" t="str">
        <f>[8]CCPI_Post!C424</f>
        <v>Robust</v>
      </c>
      <c r="M452" s="8"/>
      <c r="N452" s="8"/>
      <c r="O452" s="8"/>
    </row>
    <row r="453" spans="2:15">
      <c r="B453" s="8" t="str">
        <f>[8]CCPI_Pre!A425</f>
        <v>CCPI_qA</v>
      </c>
      <c r="C453" s="8" t="str">
        <f>[8]CCPI_Pre!B425</f>
        <v>Coef.</v>
      </c>
      <c r="D453" s="8" t="str">
        <f>[8]CCPI_Pre!C425</f>
        <v>Std. Err.</v>
      </c>
      <c r="E453" s="8" t="str">
        <f>[8]CCPI_Pre!D425</f>
        <v>t</v>
      </c>
      <c r="F453" s="8" t="str">
        <f>[8]CCPI_Pre!E425</f>
        <v>P&gt;|t|</v>
      </c>
      <c r="G453" s="8"/>
      <c r="H453" s="8"/>
      <c r="I453" s="8"/>
      <c r="J453" s="8" t="str">
        <f>[8]CCPI_Post!A425</f>
        <v>CCPI_qA</v>
      </c>
      <c r="K453" s="8" t="str">
        <f>[8]CCPI_Post!B425</f>
        <v>Coef.</v>
      </c>
      <c r="L453" s="8" t="str">
        <f>[8]CCPI_Post!C425</f>
        <v>Std. Err.</v>
      </c>
      <c r="M453" s="8" t="str">
        <f>[8]CCPI_Post!D425</f>
        <v>t</v>
      </c>
      <c r="N453" s="8" t="str">
        <f>[8]CCPI_Post!E425</f>
        <v>P&gt;|t|</v>
      </c>
      <c r="O453" s="8"/>
    </row>
    <row r="454" spans="2:15">
      <c r="B454" s="8" t="str">
        <f>[8]CCPI_Pre!A426</f>
        <v>InfExp</v>
      </c>
      <c r="C454" s="8" t="str">
        <f>FIXED([8]CCPI_Pre!B426,3)</f>
        <v>0.472</v>
      </c>
      <c r="D454" s="8" t="str">
        <f>FIXED([8]CCPI_Pre!C426,3)</f>
        <v>0.086</v>
      </c>
      <c r="E454" s="8" t="str">
        <f>IF(F454&lt;0.01,"***",IF(F454&lt;0.05,"**", IF(F454&lt;0.1,"*","")))</f>
        <v>***</v>
      </c>
      <c r="F454" s="8">
        <f>[8]CCPI_Pre!E426</f>
        <v>0</v>
      </c>
      <c r="G454" s="8"/>
      <c r="H454" s="8"/>
      <c r="I454" s="8"/>
      <c r="J454" s="8" t="str">
        <f>[8]CCPI_Post!A426</f>
        <v>InfExp</v>
      </c>
      <c r="K454" s="8" t="str">
        <f>FIXED([8]CCPI_Post!B426,3)</f>
        <v>0.527</v>
      </c>
      <c r="L454" s="8" t="str">
        <f>FIXED([8]CCPI_Post!C426,3)</f>
        <v>0.153</v>
      </c>
      <c r="M454" s="8" t="str">
        <f t="shared" ref="M454:M464" si="42">IF(N454&lt;0.01,"***",IF(N454&lt;0.05,"**", IF(N454&lt;0.1,"*","")))</f>
        <v>***</v>
      </c>
      <c r="N454" s="8">
        <f>[8]CCPI_Post!E426</f>
        <v>2E-3</v>
      </c>
      <c r="O454" s="8"/>
    </row>
    <row r="455" spans="2:15">
      <c r="B455" s="8" t="str">
        <f>[8]CCPI_Pre!A427</f>
        <v>CCPI_4lag</v>
      </c>
      <c r="C455" s="8" t="str">
        <f>FIXED([8]CCPI_Pre!B427,3)</f>
        <v>0.649</v>
      </c>
      <c r="D455" s="8" t="str">
        <f>FIXED([8]CCPI_Pre!C427,3)</f>
        <v>0.055</v>
      </c>
      <c r="E455" s="8" t="str">
        <f t="shared" ref="E455:E464" si="43">IF(F455&lt;0.01,"***",IF(F455&lt;0.05,"**", IF(F455&lt;0.1,"*","")))</f>
        <v>***</v>
      </c>
      <c r="F455" s="8">
        <f>[8]CCPI_Pre!E427</f>
        <v>0</v>
      </c>
      <c r="G455" s="8"/>
      <c r="H455" s="8"/>
      <c r="I455" s="8"/>
      <c r="J455" s="8" t="str">
        <f>[8]CCPI_Post!A427</f>
        <v>CCPI_4lag</v>
      </c>
      <c r="K455" s="8" t="str">
        <f>FIXED([8]CCPI_Post!B427,3)</f>
        <v>0.477</v>
      </c>
      <c r="L455" s="8" t="str">
        <f>FIXED([8]CCPI_Post!C427,3)</f>
        <v>0.054</v>
      </c>
      <c r="M455" s="8" t="str">
        <f t="shared" si="42"/>
        <v>***</v>
      </c>
      <c r="N455" s="8">
        <f>[8]CCPI_Post!E427</f>
        <v>0</v>
      </c>
      <c r="O455" s="8"/>
    </row>
    <row r="456" spans="2:15">
      <c r="B456" s="8" t="str">
        <f>[8]CCPI_Pre!A428</f>
        <v>slack_1</v>
      </c>
      <c r="C456" s="8" t="str">
        <f>FIXED([8]CCPI_Pre!B428,3)</f>
        <v>-0.156</v>
      </c>
      <c r="D456" s="8" t="str">
        <f>FIXED([8]CCPI_Pre!C428,3)</f>
        <v>0.040</v>
      </c>
      <c r="E456" s="8" t="str">
        <f t="shared" si="43"/>
        <v>***</v>
      </c>
      <c r="F456" s="8">
        <f>[8]CCPI_Pre!E428</f>
        <v>1E-3</v>
      </c>
      <c r="G456" s="8"/>
      <c r="H456" s="8"/>
      <c r="I456" s="8"/>
      <c r="J456" s="8" t="str">
        <f>[8]CCPI_Post!A428</f>
        <v>slack_1</v>
      </c>
      <c r="K456" s="8" t="str">
        <f>FIXED([8]CCPI_Post!B428,3)</f>
        <v>-0.111</v>
      </c>
      <c r="L456" s="8" t="str">
        <f>FIXED([8]CCPI_Post!C428,3)</f>
        <v>0.027</v>
      </c>
      <c r="M456" s="8" t="str">
        <f t="shared" si="42"/>
        <v>***</v>
      </c>
      <c r="N456" s="8">
        <f>[8]CCPI_Post!E428</f>
        <v>0</v>
      </c>
      <c r="O456" s="8"/>
    </row>
    <row r="457" spans="2:15">
      <c r="B457" s="8" t="str">
        <f>[8]CCPI_Pre!A429</f>
        <v>RER_qoA</v>
      </c>
      <c r="C457" s="8" t="str">
        <f>FIXED([8]CCPI_Pre!B429,3)</f>
        <v>-0.026</v>
      </c>
      <c r="D457" s="8" t="str">
        <f>FIXED([8]CCPI_Pre!C429,3)</f>
        <v>0.011</v>
      </c>
      <c r="E457" s="8" t="str">
        <f t="shared" si="43"/>
        <v>**</v>
      </c>
      <c r="F457" s="8">
        <f>[8]CCPI_Pre!E429</f>
        <v>2.1000000000000001E-2</v>
      </c>
      <c r="G457" s="8"/>
      <c r="H457" s="8"/>
      <c r="I457" s="8"/>
      <c r="J457" s="8" t="str">
        <f>[8]CCPI_Post!A429</f>
        <v>RER_qoA</v>
      </c>
      <c r="K457" s="8" t="str">
        <f>FIXED([8]CCPI_Post!B429,3)</f>
        <v>-0.022</v>
      </c>
      <c r="L457" s="8" t="str">
        <f>FIXED([8]CCPI_Post!C429,3)</f>
        <v>0.018</v>
      </c>
      <c r="M457" s="8" t="str">
        <f t="shared" si="42"/>
        <v/>
      </c>
      <c r="N457" s="8">
        <f>[8]CCPI_Post!E429</f>
        <v>0.247</v>
      </c>
      <c r="O457" s="8"/>
    </row>
    <row r="458" spans="2:15">
      <c r="B458" s="8" t="str">
        <f>[8]CCPI_Pre!A430</f>
        <v>W_Slack</v>
      </c>
      <c r="C458" s="8" t="str">
        <f>FIXED([8]CCPI_Pre!B430,3)</f>
        <v>-0.169</v>
      </c>
      <c r="D458" s="8" t="str">
        <f>FIXED([8]CCPI_Pre!C430,3)</f>
        <v>0.062</v>
      </c>
      <c r="E458" s="8" t="str">
        <f t="shared" si="43"/>
        <v>**</v>
      </c>
      <c r="F458" s="8">
        <f>[8]CCPI_Pre!E430</f>
        <v>1.0999999999999999E-2</v>
      </c>
      <c r="G458" s="8"/>
      <c r="H458" s="8"/>
      <c r="I458" s="8"/>
      <c r="J458" s="8" t="str">
        <f>[8]CCPI_Post!A430</f>
        <v>W_Slack</v>
      </c>
      <c r="K458" s="8" t="str">
        <f>FIXED([8]CCPI_Post!B430,3)</f>
        <v>-0.037</v>
      </c>
      <c r="L458" s="8" t="str">
        <f>FIXED([8]CCPI_Post!C430,3)</f>
        <v>0.056</v>
      </c>
      <c r="M458" s="8" t="str">
        <f t="shared" si="42"/>
        <v/>
      </c>
      <c r="N458" s="8">
        <f>[8]CCPI_Post!E430</f>
        <v>0.51600000000000001</v>
      </c>
      <c r="O458" s="8"/>
    </row>
    <row r="459" spans="2:15">
      <c r="B459" s="8" t="str">
        <f>[8]CCPI_Pre!A431</f>
        <v>WComm_relPCPI_lag</v>
      </c>
      <c r="C459" s="8" t="str">
        <f>FIXED([8]CCPI_Pre!B431,3)</f>
        <v>-0.003</v>
      </c>
      <c r="D459" s="8" t="str">
        <f>FIXED([8]CCPI_Pre!C431,3)</f>
        <v>0.006</v>
      </c>
      <c r="E459" s="8" t="str">
        <f t="shared" si="43"/>
        <v/>
      </c>
      <c r="F459" s="8">
        <f>[8]CCPI_Pre!E431</f>
        <v>0.59599999999999997</v>
      </c>
      <c r="G459" s="8"/>
      <c r="H459" s="8"/>
      <c r="I459" s="8"/>
      <c r="J459" s="8" t="str">
        <f>[8]CCPI_Post!A431</f>
        <v>WComm_relPCPI_lag</v>
      </c>
      <c r="K459" s="8" t="str">
        <f>FIXED([8]CCPI_Post!B431,3)</f>
        <v>0.015</v>
      </c>
      <c r="L459" s="8" t="str">
        <f>FIXED([8]CCPI_Post!C431,3)</f>
        <v>0.004</v>
      </c>
      <c r="M459" s="8" t="str">
        <f t="shared" si="42"/>
        <v>***</v>
      </c>
      <c r="N459" s="8">
        <f>[8]CCPI_Post!E431</f>
        <v>1E-3</v>
      </c>
      <c r="O459" s="8"/>
    </row>
    <row r="460" spans="2:15">
      <c r="B460" s="8" t="str">
        <f>[8]CCPI_Pre!A432</f>
        <v>GVC_PC_lag</v>
      </c>
      <c r="C460" s="8" t="str">
        <f>FIXED([8]CCPI_Pre!B432,3)</f>
        <v>-0.090</v>
      </c>
      <c r="D460" s="8" t="str">
        <f>FIXED([8]CCPI_Pre!C432,3)</f>
        <v>0.046</v>
      </c>
      <c r="E460" s="8" t="str">
        <f t="shared" si="43"/>
        <v>*</v>
      </c>
      <c r="F460" s="8">
        <f>[8]CCPI_Pre!E432</f>
        <v>5.7000000000000002E-2</v>
      </c>
      <c r="G460" s="8"/>
      <c r="H460" s="8"/>
      <c r="I460" s="8"/>
      <c r="J460" s="8" t="str">
        <f>[8]CCPI_Post!A432</f>
        <v>GVC_PC_lag</v>
      </c>
      <c r="K460" s="8" t="str">
        <f>FIXED([8]CCPI_Post!B432,3)</f>
        <v>0.067</v>
      </c>
      <c r="L460" s="8" t="str">
        <f>FIXED([8]CCPI_Post!C432,3)</f>
        <v>0.059</v>
      </c>
      <c r="M460" s="8" t="str">
        <f t="shared" si="42"/>
        <v/>
      </c>
      <c r="N460" s="8">
        <f>[8]CCPI_Post!E432</f>
        <v>0.26800000000000002</v>
      </c>
      <c r="O460" s="8"/>
    </row>
    <row r="461" spans="2:15">
      <c r="B461" s="8" t="str">
        <f>[8]CCPI_Pre!A433</f>
        <v>_cons</v>
      </c>
      <c r="C461" s="8" t="str">
        <f>FIXED([8]CCPI_Pre!B433,3)</f>
        <v>-0.369</v>
      </c>
      <c r="D461" s="8" t="str">
        <f>FIXED([8]CCPI_Pre!C433,3)</f>
        <v>0.111</v>
      </c>
      <c r="E461" s="8" t="str">
        <f t="shared" si="43"/>
        <v>***</v>
      </c>
      <c r="F461" s="8">
        <f>[8]CCPI_Pre!E433</f>
        <v>2E-3</v>
      </c>
      <c r="G461" s="8"/>
      <c r="H461" s="8"/>
      <c r="I461" s="8"/>
      <c r="J461" s="8" t="str">
        <f>[8]CCPI_Post!A433</f>
        <v>_cons</v>
      </c>
      <c r="K461" s="8" t="str">
        <f>FIXED([8]CCPI_Post!B433,3)</f>
        <v>-0.175</v>
      </c>
      <c r="L461" s="8" t="str">
        <f>FIXED([8]CCPI_Post!C433,3)</f>
        <v>0.307</v>
      </c>
      <c r="M461" s="8" t="str">
        <f t="shared" si="42"/>
        <v/>
      </c>
      <c r="N461" s="8">
        <f>[8]CCPI_Post!E433</f>
        <v>0.57299999999999995</v>
      </c>
      <c r="O461" s="8"/>
    </row>
    <row r="462" spans="2:15">
      <c r="B462" s="8">
        <f>[8]CCPI_Pre!A434</f>
        <v>0</v>
      </c>
      <c r="C462" s="8" t="str">
        <f>FIXED([8]CCPI_Pre!B434,3)</f>
        <v>0.000</v>
      </c>
      <c r="D462" s="8" t="str">
        <f>FIXED([8]CCPI_Pre!C434,3)</f>
        <v>0.000</v>
      </c>
      <c r="E462" s="8" t="str">
        <f t="shared" si="43"/>
        <v>***</v>
      </c>
      <c r="F462" s="8">
        <f>[8]CCPI_Pre!E434</f>
        <v>0</v>
      </c>
      <c r="G462" s="8"/>
      <c r="H462" s="8"/>
      <c r="I462" s="8"/>
      <c r="J462" s="8">
        <f>[8]CCPI_Post!A434</f>
        <v>0</v>
      </c>
      <c r="K462" s="8" t="str">
        <f>FIXED([8]CCPI_Post!B434,3)</f>
        <v>0.000</v>
      </c>
      <c r="L462" s="8" t="str">
        <f>FIXED([8]CCPI_Post!C434,3)</f>
        <v>0.000</v>
      </c>
      <c r="M462" s="8" t="str">
        <f t="shared" si="42"/>
        <v>***</v>
      </c>
      <c r="N462" s="8">
        <f>[8]CCPI_Post!E434</f>
        <v>0</v>
      </c>
      <c r="O462" s="8"/>
    </row>
    <row r="463" spans="2:15">
      <c r="B463" s="8">
        <f>[8]CCPI_Pre!A435</f>
        <v>0</v>
      </c>
      <c r="C463" s="8" t="str">
        <f>FIXED([8]CCPI_Pre!B435,3)</f>
        <v>0.000</v>
      </c>
      <c r="D463" s="8" t="str">
        <f>FIXED([8]CCPI_Pre!C435,3)</f>
        <v>0.000</v>
      </c>
      <c r="E463" s="8" t="str">
        <f t="shared" si="43"/>
        <v>***</v>
      </c>
      <c r="F463" s="8">
        <f>[8]CCPI_Pre!E435</f>
        <v>0</v>
      </c>
      <c r="G463" s="8"/>
      <c r="H463" s="8"/>
      <c r="I463" s="8"/>
      <c r="J463" s="8">
        <f>[8]CCPI_Post!A435</f>
        <v>0</v>
      </c>
      <c r="K463" s="8" t="str">
        <f>FIXED([8]CCPI_Post!B435,3)</f>
        <v>0.000</v>
      </c>
      <c r="L463" s="8" t="str">
        <f>FIXED([8]CCPI_Post!C435,3)</f>
        <v>0.000</v>
      </c>
      <c r="M463" s="8" t="str">
        <f t="shared" si="42"/>
        <v>***</v>
      </c>
      <c r="N463" s="8">
        <f>[8]CCPI_Post!E435</f>
        <v>0</v>
      </c>
      <c r="O463" s="8"/>
    </row>
    <row r="464" spans="2:15">
      <c r="B464" s="8">
        <f>[8]CCPI_Pre!A436</f>
        <v>0</v>
      </c>
      <c r="C464" s="8" t="str">
        <f>FIXED([8]CCPI_Pre!B436,3)</f>
        <v>0.000</v>
      </c>
      <c r="D464" s="8" t="str">
        <f>FIXED([8]CCPI_Pre!C436,3)</f>
        <v>0.000</v>
      </c>
      <c r="E464" s="8" t="str">
        <f t="shared" si="43"/>
        <v>***</v>
      </c>
      <c r="F464" s="8">
        <f>[8]CCPI_Pre!E436</f>
        <v>0</v>
      </c>
      <c r="G464" s="8"/>
      <c r="H464" s="8"/>
      <c r="I464" s="8"/>
      <c r="J464" s="8">
        <f>[8]CCPI_Post!A436</f>
        <v>0</v>
      </c>
      <c r="K464" s="8" t="str">
        <f>FIXED([8]CCPI_Post!B436,3)</f>
        <v>0.000</v>
      </c>
      <c r="L464" s="8" t="str">
        <f>FIXED([8]CCPI_Post!C436,3)</f>
        <v>0.000</v>
      </c>
      <c r="M464" s="8" t="str">
        <f t="shared" si="42"/>
        <v>***</v>
      </c>
      <c r="N464" s="8">
        <f>[8]CCPI_Post!E436</f>
        <v>0</v>
      </c>
      <c r="O464" s="8"/>
    </row>
    <row r="465" spans="2:15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2:15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2:15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2:15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2:15">
      <c r="B469" s="7" t="str">
        <f>[8]CCPI_Pre!A441</f>
        <v>ONLY W SLACK FOR GLOBAL VARS  - CORE - PRE-CRISIS</v>
      </c>
      <c r="C469" s="8"/>
      <c r="D469" s="8"/>
      <c r="E469" s="8"/>
      <c r="F469" s="8"/>
      <c r="G469" s="8"/>
      <c r="H469" s="8"/>
      <c r="I469" s="8"/>
      <c r="J469" s="7" t="str">
        <f>[8]CCPI_Post!A441</f>
        <v>ONLY W SLACK FOR GLOBAL VARS  - CORE - POST-CRISIS</v>
      </c>
      <c r="K469" s="8"/>
      <c r="L469" s="8"/>
      <c r="M469" s="8"/>
      <c r="N469" s="8"/>
      <c r="O469" s="8"/>
    </row>
    <row r="470" spans="2:15">
      <c r="B470" s="8" t="str">
        <f>[8]CCPI_Pre!A442</f>
        <v>R2_w</v>
      </c>
      <c r="C470" s="8">
        <f>[8]CCPI_Pre!B442</f>
        <v>0</v>
      </c>
      <c r="D470" s="8">
        <f>[8]CCPI_Pre!C442</f>
        <v>0</v>
      </c>
      <c r="E470" s="8">
        <f>[8]CCPI_Pre!D442</f>
        <v>0</v>
      </c>
      <c r="F470" s="8"/>
      <c r="G470" s="8"/>
      <c r="H470" s="8"/>
      <c r="I470" s="8"/>
      <c r="J470" s="8" t="str">
        <f>[8]CCPI_Post!A442</f>
        <v>R2_w</v>
      </c>
      <c r="K470" s="8">
        <f>[8]CCPI_Post!B442</f>
        <v>0</v>
      </c>
      <c r="L470" s="8">
        <f>[8]CCPI_Post!C442</f>
        <v>0</v>
      </c>
      <c r="M470" s="8">
        <f>[8]CCPI_Post!D442</f>
        <v>0</v>
      </c>
      <c r="N470" s="8"/>
      <c r="O470" s="8"/>
    </row>
    <row r="471" spans="2:15">
      <c r="B471" s="8" t="str">
        <f>FIXED([8]CCPI_Pre!A443,3)</f>
        <v>0.476</v>
      </c>
      <c r="C471" s="8">
        <f>[8]CCPI_Pre!B443</f>
        <v>1402</v>
      </c>
      <c r="D471" s="8" t="str">
        <f>FIXED([8]CCPI_Pre!C443,1)</f>
        <v>2.4</v>
      </c>
      <c r="E471" s="8">
        <f>([8]CCPI_Pre!D443)</f>
        <v>0.12908398169407867</v>
      </c>
      <c r="F471" s="8" t="str">
        <f>IF(E471&lt;0.01,"***",IF(E471&lt;0.05,"**", IF(E471&lt;0.1,"*","")))</f>
        <v/>
      </c>
      <c r="G471" s="8"/>
      <c r="H471" s="8"/>
      <c r="I471" s="8"/>
      <c r="J471" s="8" t="str">
        <f>FIXED([8]CCPI_Post!A443,3)</f>
        <v>0.226</v>
      </c>
      <c r="K471" s="8">
        <f>[8]CCPI_Post!B443</f>
        <v>1234</v>
      </c>
      <c r="L471" s="8" t="str">
        <f>FIXED([8]CCPI_Post!C443,1)</f>
        <v>2.2</v>
      </c>
      <c r="M471" s="8">
        <f>([8]CCPI_Post!D443)</f>
        <v>0.14473352613254181</v>
      </c>
      <c r="N471" s="8" t="str">
        <f>IF(M471&lt;0.01,"***",IF(M471&lt;0.05,"**", IF(M471&lt;0.1,"*","")))</f>
        <v/>
      </c>
      <c r="O471" s="8"/>
    </row>
    <row r="472" spans="2:15">
      <c r="B472" s="8"/>
      <c r="C472" s="8"/>
      <c r="D472" s="8" t="str">
        <f>[8]CCPI_Pre!C444</f>
        <v>Robust</v>
      </c>
      <c r="E472" s="8"/>
      <c r="F472" s="8"/>
      <c r="G472" s="8"/>
      <c r="H472" s="8"/>
      <c r="I472" s="8"/>
      <c r="J472" s="8"/>
      <c r="K472" s="8"/>
      <c r="L472" s="8" t="str">
        <f>[8]CCPI_Post!C444</f>
        <v>Robust</v>
      </c>
      <c r="M472" s="8"/>
      <c r="N472" s="8"/>
      <c r="O472" s="8"/>
    </row>
    <row r="473" spans="2:15">
      <c r="B473" s="8" t="str">
        <f>[8]CCPI_Pre!A445</f>
        <v>CCPI_qA</v>
      </c>
      <c r="C473" s="8" t="str">
        <f>[8]CCPI_Pre!B445</f>
        <v>Coef.</v>
      </c>
      <c r="D473" s="8" t="str">
        <f>[8]CCPI_Pre!C445</f>
        <v>Std. Err.</v>
      </c>
      <c r="E473" s="8" t="str">
        <f>[8]CCPI_Pre!D445</f>
        <v>t</v>
      </c>
      <c r="F473" s="8" t="str">
        <f>[8]CCPI_Pre!E445</f>
        <v>P&gt;|t|</v>
      </c>
      <c r="G473" s="8"/>
      <c r="H473" s="8"/>
      <c r="I473" s="8"/>
      <c r="J473" s="8" t="str">
        <f>[8]CCPI_Post!A445</f>
        <v>CCPI_qA</v>
      </c>
      <c r="K473" s="8" t="str">
        <f>[8]CCPI_Post!B445</f>
        <v>Coef.</v>
      </c>
      <c r="L473" s="8" t="str">
        <f>[8]CCPI_Post!C445</f>
        <v>Std. Err.</v>
      </c>
      <c r="M473" s="8" t="str">
        <f>[8]CCPI_Post!D445</f>
        <v>t</v>
      </c>
      <c r="N473" s="8" t="str">
        <f>[8]CCPI_Post!E445</f>
        <v>P&gt;|t|</v>
      </c>
      <c r="O473" s="8"/>
    </row>
    <row r="474" spans="2:15">
      <c r="B474" s="8" t="str">
        <f>[8]CCPI_Pre!A446</f>
        <v>InfExp</v>
      </c>
      <c r="C474" s="8" t="str">
        <f>FIXED([8]CCPI_Pre!B446,3)</f>
        <v>0.493</v>
      </c>
      <c r="D474" s="8" t="str">
        <f>FIXED([8]CCPI_Pre!C446,3)</f>
        <v>0.083</v>
      </c>
      <c r="E474" s="8" t="str">
        <f>IF(F474&lt;0.01,"***",IF(F474&lt;0.05,"**", IF(F474&lt;0.1,"*","")))</f>
        <v>***</v>
      </c>
      <c r="F474" s="8">
        <f>[8]CCPI_Pre!E446</f>
        <v>0</v>
      </c>
      <c r="G474" s="8"/>
      <c r="H474" s="8"/>
      <c r="I474" s="8"/>
      <c r="J474" s="8" t="str">
        <f>[8]CCPI_Post!A446</f>
        <v>InfExp</v>
      </c>
      <c r="K474" s="8" t="str">
        <f>FIXED([8]CCPI_Post!B446,3)</f>
        <v>0.560</v>
      </c>
      <c r="L474" s="8" t="str">
        <f>FIXED([8]CCPI_Post!C446,3)</f>
        <v>0.175</v>
      </c>
      <c r="M474" s="8" t="str">
        <f t="shared" ref="M474:M484" si="44">IF(N474&lt;0.01,"***",IF(N474&lt;0.05,"**", IF(N474&lt;0.1,"*","")))</f>
        <v>***</v>
      </c>
      <c r="N474" s="8">
        <f>[8]CCPI_Post!E446</f>
        <v>3.0000000000000001E-3</v>
      </c>
      <c r="O474" s="8"/>
    </row>
    <row r="475" spans="2:15">
      <c r="B475" s="8" t="str">
        <f>[8]CCPI_Pre!A447</f>
        <v>CCPI_4lag</v>
      </c>
      <c r="C475" s="8" t="str">
        <f>FIXED([8]CCPI_Pre!B447,3)</f>
        <v>0.638</v>
      </c>
      <c r="D475" s="8" t="str">
        <f>FIXED([8]CCPI_Pre!C447,3)</f>
        <v>0.060</v>
      </c>
      <c r="E475" s="8" t="str">
        <f t="shared" ref="E475:E484" si="45">IF(F475&lt;0.01,"***",IF(F475&lt;0.05,"**", IF(F475&lt;0.1,"*","")))</f>
        <v>***</v>
      </c>
      <c r="F475" s="8">
        <f>[8]CCPI_Pre!E447</f>
        <v>0</v>
      </c>
      <c r="G475" s="8"/>
      <c r="H475" s="8"/>
      <c r="I475" s="8"/>
      <c r="J475" s="8" t="str">
        <f>[8]CCPI_Post!A447</f>
        <v>CCPI_4lag</v>
      </c>
      <c r="K475" s="8" t="str">
        <f>FIXED([8]CCPI_Post!B447,3)</f>
        <v>0.466</v>
      </c>
      <c r="L475" s="8" t="str">
        <f>FIXED([8]CCPI_Post!C447,3)</f>
        <v>0.053</v>
      </c>
      <c r="M475" s="8" t="str">
        <f t="shared" si="44"/>
        <v>***</v>
      </c>
      <c r="N475" s="8">
        <f>[8]CCPI_Post!E447</f>
        <v>0</v>
      </c>
      <c r="O475" s="8"/>
    </row>
    <row r="476" spans="2:15">
      <c r="B476" s="8" t="str">
        <f>[8]CCPI_Pre!A448</f>
        <v>slack_1</v>
      </c>
      <c r="C476" s="8" t="str">
        <f>FIXED([8]CCPI_Pre!B448,3)</f>
        <v>-0.146</v>
      </c>
      <c r="D476" s="8" t="str">
        <f>FIXED([8]CCPI_Pre!C448,3)</f>
        <v>0.038</v>
      </c>
      <c r="E476" s="8" t="str">
        <f t="shared" si="45"/>
        <v>***</v>
      </c>
      <c r="F476" s="8">
        <f>[8]CCPI_Pre!E448</f>
        <v>1E-3</v>
      </c>
      <c r="G476" s="8"/>
      <c r="H476" s="8"/>
      <c r="I476" s="8"/>
      <c r="J476" s="8" t="str">
        <f>[8]CCPI_Post!A448</f>
        <v>slack_1</v>
      </c>
      <c r="K476" s="8" t="str">
        <f>FIXED([8]CCPI_Post!B448,3)</f>
        <v>-0.109</v>
      </c>
      <c r="L476" s="8" t="str">
        <f>FIXED([8]CCPI_Post!C448,3)</f>
        <v>0.027</v>
      </c>
      <c r="M476" s="8" t="str">
        <f t="shared" si="44"/>
        <v>***</v>
      </c>
      <c r="N476" s="8">
        <f>[8]CCPI_Post!E448</f>
        <v>0</v>
      </c>
      <c r="O476" s="8"/>
    </row>
    <row r="477" spans="2:15">
      <c r="B477" s="8" t="str">
        <f>[8]CCPI_Pre!A449</f>
        <v>W_Slack</v>
      </c>
      <c r="C477" s="8" t="str">
        <f>FIXED([8]CCPI_Pre!B449,3)</f>
        <v>-0.065</v>
      </c>
      <c r="D477" s="8" t="str">
        <f>FIXED([8]CCPI_Pre!C449,3)</f>
        <v>0.041</v>
      </c>
      <c r="E477" s="8" t="str">
        <f t="shared" si="45"/>
        <v/>
      </c>
      <c r="F477" s="8">
        <f>[8]CCPI_Pre!E449</f>
        <v>0.129</v>
      </c>
      <c r="G477" s="8"/>
      <c r="H477" s="8"/>
      <c r="I477" s="8"/>
      <c r="J477" s="8" t="str">
        <f>[8]CCPI_Post!A449</f>
        <v>W_Slack</v>
      </c>
      <c r="K477" s="8" t="str">
        <f>FIXED([8]CCPI_Post!B449,3)</f>
        <v>-0.067</v>
      </c>
      <c r="L477" s="8" t="str">
        <f>FIXED([8]CCPI_Post!C449,3)</f>
        <v>0.045</v>
      </c>
      <c r="M477" s="8" t="str">
        <f t="shared" si="44"/>
        <v/>
      </c>
      <c r="N477" s="8">
        <f>[8]CCPI_Post!E449</f>
        <v>0.14499999999999999</v>
      </c>
      <c r="O477" s="8"/>
    </row>
    <row r="478" spans="2:15">
      <c r="B478" s="8" t="str">
        <f>[8]CCPI_Pre!A450</f>
        <v>_cons</v>
      </c>
      <c r="C478" s="8" t="str">
        <f>FIXED([8]CCPI_Pre!B450,3)</f>
        <v>-0.301</v>
      </c>
      <c r="D478" s="8" t="str">
        <f>FIXED([8]CCPI_Pre!C450,3)</f>
        <v>0.116</v>
      </c>
      <c r="E478" s="8" t="str">
        <f t="shared" si="45"/>
        <v>**</v>
      </c>
      <c r="F478" s="8">
        <f>[8]CCPI_Pre!E450</f>
        <v>1.4999999999999999E-2</v>
      </c>
      <c r="G478" s="8"/>
      <c r="H478" s="8"/>
      <c r="I478" s="8"/>
      <c r="J478" s="8" t="str">
        <f>[8]CCPI_Post!A450</f>
        <v>_cons</v>
      </c>
      <c r="K478" s="8" t="str">
        <f>FIXED([8]CCPI_Post!B450,3)</f>
        <v>-0.129</v>
      </c>
      <c r="L478" s="8" t="str">
        <f>FIXED([8]CCPI_Post!C450,3)</f>
        <v>0.309</v>
      </c>
      <c r="M478" s="8" t="str">
        <f t="shared" si="44"/>
        <v/>
      </c>
      <c r="N478" s="8">
        <f>[8]CCPI_Post!E450</f>
        <v>0.67900000000000005</v>
      </c>
      <c r="O478" s="8"/>
    </row>
    <row r="479" spans="2:15">
      <c r="B479" s="8">
        <f>[8]CCPI_Pre!A451</f>
        <v>0</v>
      </c>
      <c r="C479" s="8" t="str">
        <f>FIXED([8]CCPI_Pre!B451,3)</f>
        <v>0.000</v>
      </c>
      <c r="D479" s="8" t="str">
        <f>FIXED([8]CCPI_Pre!C451,3)</f>
        <v>0.000</v>
      </c>
      <c r="E479" s="8" t="str">
        <f t="shared" si="45"/>
        <v>***</v>
      </c>
      <c r="F479" s="8">
        <f>[8]CCPI_Pre!E451</f>
        <v>0</v>
      </c>
      <c r="G479" s="8"/>
      <c r="H479" s="8"/>
      <c r="I479" s="8"/>
      <c r="J479" s="8">
        <f>[8]CCPI_Post!A451</f>
        <v>0</v>
      </c>
      <c r="K479" s="8" t="str">
        <f>FIXED([8]CCPI_Post!B451,3)</f>
        <v>0.000</v>
      </c>
      <c r="L479" s="8" t="str">
        <f>FIXED([8]CCPI_Post!C451,3)</f>
        <v>0.000</v>
      </c>
      <c r="M479" s="8" t="str">
        <f t="shared" si="44"/>
        <v>***</v>
      </c>
      <c r="N479" s="8">
        <f>[8]CCPI_Post!E451</f>
        <v>0</v>
      </c>
      <c r="O479" s="8"/>
    </row>
    <row r="480" spans="2:15">
      <c r="B480" s="8">
        <f>[8]CCPI_Pre!A452</f>
        <v>0</v>
      </c>
      <c r="C480" s="8" t="str">
        <f>FIXED([8]CCPI_Pre!B452,3)</f>
        <v>0.000</v>
      </c>
      <c r="D480" s="8" t="str">
        <f>FIXED([8]CCPI_Pre!C452,3)</f>
        <v>0.000</v>
      </c>
      <c r="E480" s="8" t="str">
        <f t="shared" si="45"/>
        <v>***</v>
      </c>
      <c r="F480" s="8">
        <f>[8]CCPI_Pre!E452</f>
        <v>0</v>
      </c>
      <c r="G480" s="8"/>
      <c r="H480" s="8"/>
      <c r="I480" s="8"/>
      <c r="J480" s="8">
        <f>[8]CCPI_Post!A452</f>
        <v>0</v>
      </c>
      <c r="K480" s="8" t="str">
        <f>FIXED([8]CCPI_Post!B452,3)</f>
        <v>0.000</v>
      </c>
      <c r="L480" s="8" t="str">
        <f>FIXED([8]CCPI_Post!C452,3)</f>
        <v>0.000</v>
      </c>
      <c r="M480" s="8" t="str">
        <f t="shared" si="44"/>
        <v>***</v>
      </c>
      <c r="N480" s="8">
        <f>[8]CCPI_Post!E452</f>
        <v>0</v>
      </c>
      <c r="O480" s="8"/>
    </row>
    <row r="481" spans="2:15">
      <c r="B481" s="8">
        <f>[8]CCPI_Pre!A453</f>
        <v>0</v>
      </c>
      <c r="C481" s="8" t="str">
        <f>FIXED([8]CCPI_Pre!B453,3)</f>
        <v>0.000</v>
      </c>
      <c r="D481" s="8" t="str">
        <f>FIXED([8]CCPI_Pre!C453,3)</f>
        <v>0.000</v>
      </c>
      <c r="E481" s="8" t="str">
        <f t="shared" si="45"/>
        <v>***</v>
      </c>
      <c r="F481" s="8">
        <f>[8]CCPI_Pre!E453</f>
        <v>0</v>
      </c>
      <c r="G481" s="8"/>
      <c r="H481" s="8"/>
      <c r="I481" s="8"/>
      <c r="J481" s="8">
        <f>[8]CCPI_Post!A453</f>
        <v>0</v>
      </c>
      <c r="K481" s="8" t="str">
        <f>FIXED([8]CCPI_Post!B453,3)</f>
        <v>0.000</v>
      </c>
      <c r="L481" s="8" t="str">
        <f>FIXED([8]CCPI_Post!C453,3)</f>
        <v>0.000</v>
      </c>
      <c r="M481" s="8" t="str">
        <f t="shared" si="44"/>
        <v>***</v>
      </c>
      <c r="N481" s="8">
        <f>[8]CCPI_Post!E453</f>
        <v>0</v>
      </c>
      <c r="O481" s="8"/>
    </row>
    <row r="482" spans="2:15">
      <c r="B482" s="8">
        <f>[8]CCPI_Pre!A454</f>
        <v>0</v>
      </c>
      <c r="C482" s="8" t="str">
        <f>FIXED([8]CCPI_Pre!B454,3)</f>
        <v>0.000</v>
      </c>
      <c r="D482" s="8" t="str">
        <f>FIXED([8]CCPI_Pre!C454,3)</f>
        <v>0.000</v>
      </c>
      <c r="E482" s="8" t="str">
        <f t="shared" si="45"/>
        <v>***</v>
      </c>
      <c r="F482" s="8">
        <f>[8]CCPI_Pre!E454</f>
        <v>0</v>
      </c>
      <c r="G482" s="8"/>
      <c r="H482" s="8"/>
      <c r="I482" s="8"/>
      <c r="J482" s="8">
        <f>[8]CCPI_Post!A454</f>
        <v>0</v>
      </c>
      <c r="K482" s="8" t="str">
        <f>FIXED([8]CCPI_Post!B454,3)</f>
        <v>0.000</v>
      </c>
      <c r="L482" s="8" t="str">
        <f>FIXED([8]CCPI_Post!C454,3)</f>
        <v>0.000</v>
      </c>
      <c r="M482" s="8" t="str">
        <f t="shared" si="44"/>
        <v>***</v>
      </c>
      <c r="N482" s="8">
        <f>[8]CCPI_Post!E454</f>
        <v>0</v>
      </c>
      <c r="O482" s="8"/>
    </row>
    <row r="483" spans="2:15">
      <c r="B483" s="8">
        <f>[8]CCPI_Pre!A455</f>
        <v>0</v>
      </c>
      <c r="C483" s="8" t="str">
        <f>FIXED([8]CCPI_Pre!B455,3)</f>
        <v>0.000</v>
      </c>
      <c r="D483" s="8" t="str">
        <f>FIXED([8]CCPI_Pre!C455,3)</f>
        <v>0.000</v>
      </c>
      <c r="E483" s="8" t="str">
        <f t="shared" si="45"/>
        <v>***</v>
      </c>
      <c r="F483" s="8">
        <f>[8]CCPI_Pre!E455</f>
        <v>0</v>
      </c>
      <c r="G483" s="8"/>
      <c r="H483" s="8"/>
      <c r="I483" s="8"/>
      <c r="J483" s="8">
        <f>[8]CCPI_Post!A455</f>
        <v>0</v>
      </c>
      <c r="K483" s="8" t="str">
        <f>FIXED([8]CCPI_Post!B455,3)</f>
        <v>0.000</v>
      </c>
      <c r="L483" s="8" t="str">
        <f>FIXED([8]CCPI_Post!C455,3)</f>
        <v>0.000</v>
      </c>
      <c r="M483" s="8" t="str">
        <f t="shared" si="44"/>
        <v>***</v>
      </c>
      <c r="N483" s="8">
        <f>[8]CCPI_Post!E455</f>
        <v>0</v>
      </c>
      <c r="O483" s="8"/>
    </row>
    <row r="484" spans="2:15">
      <c r="B484" s="8">
        <f>[8]CCPI_Pre!A456</f>
        <v>0</v>
      </c>
      <c r="C484" s="8" t="str">
        <f>FIXED([8]CCPI_Pre!B456,3)</f>
        <v>0.000</v>
      </c>
      <c r="D484" s="8" t="str">
        <f>FIXED([8]CCPI_Pre!C456,3)</f>
        <v>0.000</v>
      </c>
      <c r="E484" s="8" t="str">
        <f t="shared" si="45"/>
        <v>***</v>
      </c>
      <c r="F484" s="8">
        <f>[8]CCPI_Pre!E456</f>
        <v>0</v>
      </c>
      <c r="G484" s="8"/>
      <c r="H484" s="8"/>
      <c r="I484" s="8"/>
      <c r="J484" s="8">
        <f>[8]CCPI_Post!A456</f>
        <v>0</v>
      </c>
      <c r="K484" s="8" t="str">
        <f>FIXED([8]CCPI_Post!B456,3)</f>
        <v>0.000</v>
      </c>
      <c r="L484" s="8" t="str">
        <f>FIXED([8]CCPI_Post!C456,3)</f>
        <v>0.000</v>
      </c>
      <c r="M484" s="8" t="str">
        <f t="shared" si="44"/>
        <v>***</v>
      </c>
      <c r="N484" s="8">
        <f>[8]CCPI_Post!E456</f>
        <v>0</v>
      </c>
      <c r="O484" s="8"/>
    </row>
  </sheetData>
  <mergeCells count="8">
    <mergeCell ref="B3:H3"/>
    <mergeCell ref="J3:P3"/>
    <mergeCell ref="B4:D4"/>
    <mergeCell ref="E4:F4"/>
    <mergeCell ref="G4:H4"/>
    <mergeCell ref="J4:L4"/>
    <mergeCell ref="M4:N4"/>
    <mergeCell ref="O4:P4"/>
  </mergeCells>
  <pageMargins left="0.7" right="0.7" top="0.75" bottom="0.75" header="0.3" footer="0.3"/>
  <ignoredErrors>
    <ignoredError sqref="B6:H6 J6:P6" numberStoredAsText="1"/>
    <ignoredError sqref="B18:H18 J18:P18 B19:H19 J19:P19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2"/>
  <sheetViews>
    <sheetView topLeftCell="A22" workbookViewId="0">
      <selection activeCell="V10" sqref="V10"/>
    </sheetView>
  </sheetViews>
  <sheetFormatPr baseColWidth="10" defaultColWidth="8.83203125" defaultRowHeight="14" x14ac:dyDescent="0"/>
  <cols>
    <col min="1" max="1" width="11.6640625" customWidth="1"/>
    <col min="9" max="9" width="2.1640625" customWidth="1"/>
  </cols>
  <sheetData>
    <row r="1" spans="1:16">
      <c r="A1" s="144" t="s">
        <v>282</v>
      </c>
      <c r="B1" s="145"/>
      <c r="C1" s="145"/>
      <c r="D1" s="145"/>
      <c r="E1" s="145"/>
      <c r="F1" s="145"/>
      <c r="G1" s="145"/>
    </row>
    <row r="2" spans="1:16" ht="15" thickBot="1"/>
    <row r="3" spans="1:16" ht="16" thickTop="1" thickBot="1">
      <c r="A3" s="34"/>
      <c r="B3" s="172" t="s">
        <v>188</v>
      </c>
      <c r="C3" s="172"/>
      <c r="D3" s="172"/>
      <c r="E3" s="172"/>
      <c r="F3" s="172"/>
      <c r="G3" s="172"/>
      <c r="H3" s="172"/>
      <c r="I3" s="34"/>
      <c r="J3" s="172" t="s">
        <v>189</v>
      </c>
      <c r="K3" s="172"/>
      <c r="L3" s="172"/>
      <c r="M3" s="172"/>
      <c r="N3" s="172"/>
      <c r="O3" s="172"/>
      <c r="P3" s="172"/>
    </row>
    <row r="4" spans="1:16" ht="15" thickBot="1">
      <c r="A4" s="32"/>
      <c r="B4" s="176" t="s">
        <v>190</v>
      </c>
      <c r="C4" s="176"/>
      <c r="D4" s="176"/>
      <c r="E4" s="176" t="s">
        <v>191</v>
      </c>
      <c r="F4" s="176"/>
      <c r="G4" s="176" t="s">
        <v>192</v>
      </c>
      <c r="H4" s="176"/>
      <c r="I4" s="36"/>
      <c r="J4" s="176" t="s">
        <v>190</v>
      </c>
      <c r="K4" s="176"/>
      <c r="L4" s="176"/>
      <c r="M4" s="176" t="s">
        <v>191</v>
      </c>
      <c r="N4" s="176"/>
      <c r="O4" s="176" t="s">
        <v>192</v>
      </c>
      <c r="P4" s="176"/>
    </row>
    <row r="5" spans="1:16" ht="58.25" customHeight="1">
      <c r="A5" s="32"/>
      <c r="B5" s="124" t="s">
        <v>193</v>
      </c>
      <c r="C5" s="124" t="s">
        <v>194</v>
      </c>
      <c r="D5" s="124" t="s">
        <v>195</v>
      </c>
      <c r="E5" s="124" t="s">
        <v>196</v>
      </c>
      <c r="F5" s="124" t="s">
        <v>197</v>
      </c>
      <c r="G5" s="124" t="s">
        <v>198</v>
      </c>
      <c r="H5" s="124" t="s">
        <v>43</v>
      </c>
      <c r="I5" s="69"/>
      <c r="J5" s="124" t="s">
        <v>193</v>
      </c>
      <c r="K5" s="124" t="s">
        <v>194</v>
      </c>
      <c r="L5" s="124" t="s">
        <v>195</v>
      </c>
      <c r="M5" s="124" t="s">
        <v>196</v>
      </c>
      <c r="N5" s="124" t="s">
        <v>197</v>
      </c>
      <c r="O5" s="124" t="s">
        <v>198</v>
      </c>
      <c r="P5" s="124" t="s">
        <v>43</v>
      </c>
    </row>
    <row r="6" spans="1:16" s="5" customFormat="1" ht="16.5" customHeight="1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5" t="s">
        <v>49</v>
      </c>
      <c r="G6" s="35" t="s">
        <v>50</v>
      </c>
      <c r="H6" s="35" t="s">
        <v>51</v>
      </c>
      <c r="I6" s="70"/>
      <c r="J6" s="35" t="s">
        <v>45</v>
      </c>
      <c r="K6" s="35" t="s">
        <v>46</v>
      </c>
      <c r="L6" s="35" t="s">
        <v>47</v>
      </c>
      <c r="M6" s="35" t="s">
        <v>48</v>
      </c>
      <c r="N6" s="35" t="s">
        <v>49</v>
      </c>
      <c r="O6" s="35" t="s">
        <v>50</v>
      </c>
      <c r="P6" s="35" t="s">
        <v>51</v>
      </c>
    </row>
    <row r="7" spans="1:16">
      <c r="A7" s="36" t="s">
        <v>54</v>
      </c>
      <c r="B7" s="37" t="str">
        <f>CONCATENATE(C52,E52)</f>
        <v>-0.086</v>
      </c>
      <c r="C7" s="37" t="str">
        <f>CONCATENATE(C112,E112)</f>
        <v>0.039</v>
      </c>
      <c r="D7" s="37" t="str">
        <f>CONCATENATE(C152,E152)</f>
        <v>0.088</v>
      </c>
      <c r="E7" s="37" t="str">
        <f>CONCATENATE(C212,E212)</f>
        <v>0.052</v>
      </c>
      <c r="F7" s="37" t="str">
        <f>CONCATENATE(C252,E252)</f>
        <v>-0.152</v>
      </c>
      <c r="H7" s="37" t="str">
        <f>CONCATENATE(C432,E432)</f>
        <v>0.528***</v>
      </c>
      <c r="I7" s="57"/>
      <c r="J7" s="37" t="str">
        <f>CONCATENATE(K52,M52)</f>
        <v>-0.148</v>
      </c>
      <c r="K7" s="37" t="str">
        <f>CONCATENATE(K112,M112)</f>
        <v>0.341</v>
      </c>
      <c r="L7" s="37" t="str">
        <f>CONCATENATE(K152,M152)</f>
        <v>0.278</v>
      </c>
      <c r="M7" s="37" t="str">
        <f>CONCATENATE(K212,M212)</f>
        <v>0.077</v>
      </c>
      <c r="N7" s="37" t="str">
        <f>CONCATENATE(K252,M252)</f>
        <v>0.238</v>
      </c>
      <c r="P7" s="37" t="str">
        <f>CONCATENATE(K432,M432)</f>
        <v>1.939***</v>
      </c>
    </row>
    <row r="8" spans="1:16">
      <c r="A8" s="36" t="s">
        <v>55</v>
      </c>
      <c r="B8" s="37">
        <f>-CONCATENATE("(",D52,")")</f>
        <v>0.20899999999999999</v>
      </c>
      <c r="C8" s="37">
        <f>-CONCATENATE("(",D112,")")</f>
        <v>0.20399999999999999</v>
      </c>
      <c r="D8" s="37">
        <f>-CONCATENATE("(",D152,")")</f>
        <v>0.19800000000000001</v>
      </c>
      <c r="E8" s="37">
        <f>-CONCATENATE("(",D212,")")</f>
        <v>0.20200000000000001</v>
      </c>
      <c r="F8" s="37">
        <f>-CONCATENATE("(",D252,")")</f>
        <v>0.38100000000000001</v>
      </c>
      <c r="G8" s="32"/>
      <c r="H8" s="37">
        <f>-CONCATENATE("(",D432,")")</f>
        <v>0.182</v>
      </c>
      <c r="I8" s="57"/>
      <c r="J8" s="37">
        <f>-CONCATENATE("(",L52,")")</f>
        <v>0.68600000000000005</v>
      </c>
      <c r="K8" s="37">
        <f>-CONCATENATE("(",L112,")")</f>
        <v>0.64700000000000002</v>
      </c>
      <c r="L8" s="37">
        <f>-CONCATENATE("(",L152,")")</f>
        <v>0.65100000000000002</v>
      </c>
      <c r="M8" s="37">
        <f>-CONCATENATE("(",L212,")")</f>
        <v>0.52600000000000002</v>
      </c>
      <c r="N8" s="37">
        <f>-CONCATENATE("(",L252,")")</f>
        <v>0.63900000000000001</v>
      </c>
      <c r="O8" s="32"/>
      <c r="P8" s="37">
        <f>-CONCATENATE("(",L432,")")</f>
        <v>0.50800000000000001</v>
      </c>
    </row>
    <row r="9" spans="1:16">
      <c r="A9" s="36" t="s">
        <v>57</v>
      </c>
      <c r="B9" s="37" t="str">
        <f>CONCATENATE(C53,E53)</f>
        <v>0.239***</v>
      </c>
      <c r="C9" s="37" t="str">
        <f>CONCATENATE(C113,E113)</f>
        <v>0.241***</v>
      </c>
      <c r="D9" s="37" t="str">
        <f>CONCATENATE(C153,E153)</f>
        <v>0.231***</v>
      </c>
      <c r="E9" s="37" t="str">
        <f>CONCATENATE(C213,E213)</f>
        <v>0.237***</v>
      </c>
      <c r="F9" s="37" t="str">
        <f>CONCATENATE(C253,E253)</f>
        <v>0.120</v>
      </c>
      <c r="G9" s="37" t="str">
        <f>CONCATENATE(C392,E392)</f>
        <v>0.244***</v>
      </c>
      <c r="H9" s="37" t="str">
        <f>CONCATENATE(C433,E433)</f>
        <v>0.330***</v>
      </c>
      <c r="I9" s="57"/>
      <c r="J9" s="37" t="str">
        <f>CONCATENATE(K53,M53)</f>
        <v>0.050</v>
      </c>
      <c r="K9" s="37" t="str">
        <f>CONCATENATE(K113,M113)</f>
        <v>-0.059</v>
      </c>
      <c r="L9" s="37" t="str">
        <f>CONCATENATE(K153,M153)</f>
        <v>-0.139</v>
      </c>
      <c r="M9" s="37" t="str">
        <f>CONCATENATE(K213,M213)</f>
        <v>-0.074</v>
      </c>
      <c r="N9" s="37" t="str">
        <f>CONCATENATE(K253,M253)</f>
        <v>0.000</v>
      </c>
      <c r="O9" s="37" t="str">
        <f>CONCATENATE(K392,M392)</f>
        <v>-0.024</v>
      </c>
      <c r="P9" s="37" t="str">
        <f>CONCATENATE(K433,M433)</f>
        <v>0.113</v>
      </c>
    </row>
    <row r="10" spans="1:16">
      <c r="A10" s="36" t="s">
        <v>60</v>
      </c>
      <c r="B10" s="37">
        <f>-CONCATENATE("(",D53,")")</f>
        <v>4.3999999999999997E-2</v>
      </c>
      <c r="C10" s="37">
        <f>-CONCATENATE("(",D113,")")</f>
        <v>5.8999999999999997E-2</v>
      </c>
      <c r="D10" s="37">
        <f>-CONCATENATE("(",D153,")")</f>
        <v>6.3E-2</v>
      </c>
      <c r="E10" s="37">
        <f>-CONCATENATE("(",D213,")")</f>
        <v>5.8000000000000003E-2</v>
      </c>
      <c r="F10" s="37">
        <f>-CONCATENATE("(",D253,")")</f>
        <v>8.8999999999999996E-2</v>
      </c>
      <c r="G10" s="37">
        <f>-CONCATENATE("(",D392,")")</f>
        <v>5.1999999999999998E-2</v>
      </c>
      <c r="H10" s="37">
        <f>-CONCATENATE("(",D433,")")</f>
        <v>3.9E-2</v>
      </c>
      <c r="I10" s="57"/>
      <c r="J10" s="37">
        <f>-CONCATENATE("(",L53,")")</f>
        <v>0.114</v>
      </c>
      <c r="K10" s="37">
        <f>-CONCATENATE("(",L113,")")</f>
        <v>0.11</v>
      </c>
      <c r="L10" s="37">
        <f>-CONCATENATE("(",L153,")")</f>
        <v>0.127</v>
      </c>
      <c r="M10" s="37">
        <f>-CONCATENATE("(",L213,")")</f>
        <v>0.104</v>
      </c>
      <c r="N10" s="37">
        <f>-CONCATENATE("(",L253,")")</f>
        <v>0.14299999999999999</v>
      </c>
      <c r="O10" s="37">
        <f>-CONCATENATE("(",L392,")")</f>
        <v>0.10299999999999999</v>
      </c>
      <c r="P10" s="37">
        <f>-CONCATENATE("(",L433,")")</f>
        <v>8.3000000000000004E-2</v>
      </c>
    </row>
    <row r="11" spans="1:16">
      <c r="A11" s="36" t="s">
        <v>62</v>
      </c>
      <c r="B11" s="37" t="str">
        <f>CONCATENATE(C54,E54)</f>
        <v>-0.211*</v>
      </c>
      <c r="C11" s="37" t="str">
        <f>CONCATENATE(C114,E114)</f>
        <v>-0.200***</v>
      </c>
      <c r="D11" s="37" t="str">
        <f>CONCATENATE(C154,E154)</f>
        <v>-0.195**</v>
      </c>
      <c r="E11" s="37" t="str">
        <f>CONCATENATE(C214,E214)</f>
        <v>-0.197***</v>
      </c>
      <c r="F11" s="37" t="str">
        <f>CONCATENATE(C254,E254)</f>
        <v>-0.193**</v>
      </c>
      <c r="G11" s="37" t="str">
        <f>CONCATENATE(C393,E393)</f>
        <v>-0.196***</v>
      </c>
      <c r="H11" s="37" t="str">
        <f>CONCATENATE(C434,E434)</f>
        <v>-0.135**</v>
      </c>
      <c r="I11" s="57"/>
      <c r="J11" s="37" t="str">
        <f>CONCATENATE(K54,M54)</f>
        <v>-0.294***</v>
      </c>
      <c r="K11" s="37" t="str">
        <f>CONCATENATE(K114,M114)</f>
        <v>-0.261**</v>
      </c>
      <c r="L11" s="37" t="str">
        <f>CONCATENATE(K154,M154)</f>
        <v>-0.207**</v>
      </c>
      <c r="M11" s="37" t="str">
        <f>CONCATENATE(K214,M214)</f>
        <v>-0.278**</v>
      </c>
      <c r="N11" s="37" t="str">
        <f>CONCATENATE(K254,M254)</f>
        <v>-0.304***</v>
      </c>
      <c r="O11" s="37" t="str">
        <f>CONCATENATE(K393,M393)</f>
        <v>-0.311***</v>
      </c>
      <c r="P11" s="37" t="str">
        <f>CONCATENATE(K434,M434)</f>
        <v>-0.137</v>
      </c>
    </row>
    <row r="12" spans="1:16">
      <c r="A12" s="36" t="s">
        <v>64</v>
      </c>
      <c r="B12" s="37">
        <f>-CONCATENATE("(",D54,")")</f>
        <v>0.121</v>
      </c>
      <c r="C12" s="37">
        <f>-CONCATENATE("(",D114,")")</f>
        <v>6.4000000000000001E-2</v>
      </c>
      <c r="D12" s="37">
        <f>-CONCATENATE("(",D154,")")</f>
        <v>6.8000000000000005E-2</v>
      </c>
      <c r="E12" s="37">
        <f>-CONCATENATE("(",D214,")")</f>
        <v>6.6000000000000003E-2</v>
      </c>
      <c r="F12" s="37">
        <f>-CONCATENATE("(",D254,")")</f>
        <v>7.5999999999999998E-2</v>
      </c>
      <c r="G12" s="37">
        <f>-CONCATENATE("(",D393,")")</f>
        <v>6.8000000000000005E-2</v>
      </c>
      <c r="H12" s="37">
        <f>-CONCATENATE("(",D434,")")</f>
        <v>5.5E-2</v>
      </c>
      <c r="I12" s="57"/>
      <c r="J12" s="37">
        <f>-CONCATENATE("(",L54,")")</f>
        <v>5.3999999999999999E-2</v>
      </c>
      <c r="K12" s="37">
        <f>-CONCATENATE("(",L114,")")</f>
        <v>0.108</v>
      </c>
      <c r="L12" s="37">
        <f>-CONCATENATE("(",L154,")")</f>
        <v>9.2999999999999999E-2</v>
      </c>
      <c r="M12" s="37">
        <f>-CONCATENATE("(",L214,")")</f>
        <v>9.9000000000000005E-2</v>
      </c>
      <c r="N12" s="37">
        <f>-CONCATENATE("(",L254,")")</f>
        <v>9.6000000000000002E-2</v>
      </c>
      <c r="O12" s="37">
        <f>-CONCATENATE("(",L393,")")</f>
        <v>8.7999999999999995E-2</v>
      </c>
      <c r="P12" s="37">
        <f>-CONCATENATE("(",L434,")")</f>
        <v>9.4E-2</v>
      </c>
    </row>
    <row r="13" spans="1:16">
      <c r="A13" s="46" t="s">
        <v>72</v>
      </c>
      <c r="B13" s="48" t="str">
        <f>CONCATENATE(C56,E56)</f>
        <v>0.006</v>
      </c>
      <c r="C13" s="48" t="str">
        <f>CONCATENATE(C116,E116)</f>
        <v>0.006</v>
      </c>
      <c r="D13" s="48" t="str">
        <f>CONCATENATE(C156,E156)</f>
        <v>0.004</v>
      </c>
      <c r="E13" s="48" t="str">
        <f>CONCATENATE(C216,E216)</f>
        <v>0.005</v>
      </c>
      <c r="F13" s="48" t="str">
        <f>CONCATENATE(C256,E256)</f>
        <v>0.010</v>
      </c>
      <c r="G13" s="48" t="str">
        <f>CONCATENATE(C395,E395)</f>
        <v>0.005</v>
      </c>
      <c r="H13" s="48" t="str">
        <f>CONCATENATE(C436,E436)</f>
        <v>0.008</v>
      </c>
      <c r="I13" s="57"/>
      <c r="J13" s="48" t="str">
        <f>CONCATENATE(K56,M56)</f>
        <v>0.007</v>
      </c>
      <c r="K13" s="48" t="str">
        <f>CONCATENATE(K116,M116)</f>
        <v>0.007</v>
      </c>
      <c r="L13" s="48" t="str">
        <f>CONCATENATE(K156,M156)</f>
        <v>0.000</v>
      </c>
      <c r="M13" s="48" t="str">
        <f>CONCATENATE(K216,M216)</f>
        <v>0.001</v>
      </c>
      <c r="N13" s="48" t="str">
        <f>CONCATENATE(K256,M256)</f>
        <v>0.003</v>
      </c>
      <c r="O13" s="48" t="str">
        <f>CONCATENATE(K395,M395)</f>
        <v>0.006</v>
      </c>
      <c r="P13" s="48" t="str">
        <f>CONCATENATE(K436,M436)</f>
        <v>0.001</v>
      </c>
    </row>
    <row r="14" spans="1:16">
      <c r="A14" s="46" t="s">
        <v>281</v>
      </c>
      <c r="B14" s="48">
        <f>-CONCATENATE("(",D56,")")</f>
        <v>1.2999999999999999E-2</v>
      </c>
      <c r="C14" s="48">
        <f>-CONCATENATE("(",D116,")")</f>
        <v>1.2999999999999999E-2</v>
      </c>
      <c r="D14" s="48">
        <f>-CONCATENATE("(",D156,")")</f>
        <v>1.4E-2</v>
      </c>
      <c r="E14" s="48">
        <f>-CONCATENATE("(",D216,")")</f>
        <v>1.2999999999999999E-2</v>
      </c>
      <c r="F14" s="48">
        <f>-CONCATENATE("(",D256,")")</f>
        <v>1.4E-2</v>
      </c>
      <c r="G14" s="48">
        <f>-CONCATENATE("(",D395,")")</f>
        <v>1.2999999999999999E-2</v>
      </c>
      <c r="H14" s="48">
        <f>-CONCATENATE("(",D436,")")</f>
        <v>1.2999999999999999E-2</v>
      </c>
      <c r="I14" s="57"/>
      <c r="J14" s="48">
        <f>-CONCATENATE("(",L56,")")</f>
        <v>8.0000000000000002E-3</v>
      </c>
      <c r="K14" s="48">
        <f>-CONCATENATE("(",L116,")")</f>
        <v>7.0000000000000001E-3</v>
      </c>
      <c r="L14" s="48">
        <f>-CONCATENATE("(",L156,")")</f>
        <v>7.0000000000000001E-3</v>
      </c>
      <c r="M14" s="48">
        <f>-CONCATENATE("(",L216,")")</f>
        <v>8.9999999999999993E-3</v>
      </c>
      <c r="N14" s="48">
        <f>-CONCATENATE("(",L256,")")</f>
        <v>8.0000000000000002E-3</v>
      </c>
      <c r="O14" s="48">
        <f>-CONCATENATE("(",L395,")")</f>
        <v>8.0000000000000002E-3</v>
      </c>
      <c r="P14" s="48">
        <f>-CONCATENATE("(",L436,")")</f>
        <v>8.0000000000000002E-3</v>
      </c>
    </row>
    <row r="15" spans="1:16">
      <c r="A15" s="46" t="s">
        <v>77</v>
      </c>
      <c r="B15" s="48" t="str">
        <f>CONCATENATE(C55,E55)</f>
        <v>-0.222</v>
      </c>
      <c r="C15" s="48" t="str">
        <f>CONCATENATE(C115,E115)</f>
        <v>-0.159</v>
      </c>
      <c r="D15" s="48" t="str">
        <f>CONCATENATE(C155,E155)</f>
        <v>-0.192</v>
      </c>
      <c r="E15" s="48" t="str">
        <f>CONCATENATE(C215,E215)</f>
        <v>-0.230</v>
      </c>
      <c r="F15" s="48" t="str">
        <f>CONCATENATE(C255,E255)</f>
        <v>-0.152</v>
      </c>
      <c r="G15" s="48" t="str">
        <f>CONCATENATE(C394,E394)</f>
        <v>-0.228</v>
      </c>
      <c r="H15" s="48" t="str">
        <f>CONCATENATE(C435,E435)</f>
        <v>-0.246</v>
      </c>
      <c r="I15" s="57"/>
      <c r="J15" s="48" t="str">
        <f>CONCATENATE(K55,M55)</f>
        <v>-0.233</v>
      </c>
      <c r="K15" s="48" t="str">
        <f>CONCATENATE(K115,M115)</f>
        <v>-0.202*</v>
      </c>
      <c r="L15" s="48" t="str">
        <f>CONCATENATE(K155,M155)</f>
        <v>-0.368**</v>
      </c>
      <c r="M15" s="48" t="str">
        <f>CONCATENATE(K215,M215)</f>
        <v>0.020</v>
      </c>
      <c r="N15" s="48" t="str">
        <f>CONCATENATE(K255,M255)</f>
        <v>-0.147</v>
      </c>
      <c r="O15" s="48" t="str">
        <f>CONCATENATE(K394,M394)</f>
        <v>-0.233</v>
      </c>
      <c r="P15" s="48" t="str">
        <f>CONCATENATE(K435,M435)</f>
        <v>-0.345**</v>
      </c>
    </row>
    <row r="16" spans="1:16">
      <c r="A16" s="46" t="s">
        <v>64</v>
      </c>
      <c r="B16" s="48">
        <f>-CONCATENATE("(",D55,")")</f>
        <v>0.16200000000000001</v>
      </c>
      <c r="C16" s="48">
        <f>-CONCATENATE("(",D115,")")</f>
        <v>0.14799999999999999</v>
      </c>
      <c r="D16" s="48">
        <f>-CONCATENATE("(",D155,")")</f>
        <v>0.13400000000000001</v>
      </c>
      <c r="E16" s="48">
        <f>-CONCATENATE("(",D215,")")</f>
        <v>0.17799999999999999</v>
      </c>
      <c r="F16" s="48">
        <f>-CONCATENATE("(",D255,")")</f>
        <v>0.184</v>
      </c>
      <c r="G16" s="48">
        <f>-CONCATENATE("(",D394,")")</f>
        <v>0.17799999999999999</v>
      </c>
      <c r="H16" s="48">
        <f>-CONCATENATE("(",D435,")")</f>
        <v>0.188</v>
      </c>
      <c r="I16" s="57"/>
      <c r="J16" s="48">
        <f>-CONCATENATE("(",L55,")")</f>
        <v>0.16</v>
      </c>
      <c r="K16" s="48">
        <f>-CONCATENATE("(",L115,")")</f>
        <v>0.109</v>
      </c>
      <c r="L16" s="48">
        <f>-CONCATENATE("(",L155,")")</f>
        <v>0.16400000000000001</v>
      </c>
      <c r="M16" s="48">
        <f>-CONCATENATE("(",L215,")")</f>
        <v>0.17399999999999999</v>
      </c>
      <c r="N16" s="48">
        <f>-CONCATENATE("(",L255,")")</f>
        <v>0.14099999999999999</v>
      </c>
      <c r="O16" s="48">
        <f>-CONCATENATE("(",L394,")")</f>
        <v>0.16900000000000001</v>
      </c>
      <c r="P16" s="48">
        <f>-CONCATENATE("(",L435,")")</f>
        <v>0.16800000000000001</v>
      </c>
    </row>
    <row r="17" spans="1:16">
      <c r="A17" s="46" t="s">
        <v>78</v>
      </c>
      <c r="B17" s="48" t="str">
        <f>CONCATENATE(C57,E57)</f>
        <v>-0.125</v>
      </c>
      <c r="C17" s="48" t="str">
        <f>CONCATENATE(C117,E117)</f>
        <v>-0.114</v>
      </c>
      <c r="D17" s="48" t="str">
        <f>CONCATENATE(C157,E157)</f>
        <v>0.000</v>
      </c>
      <c r="E17" s="48" t="str">
        <f>CONCATENATE(C217,E217)</f>
        <v>-0.126</v>
      </c>
      <c r="F17" s="48" t="str">
        <f>CONCATENATE(C257,E257)</f>
        <v>-0.073</v>
      </c>
      <c r="G17" s="48" t="str">
        <f>CONCATENATE(C396,E396)</f>
        <v>-0.128</v>
      </c>
      <c r="H17" s="48" t="str">
        <f>CONCATENATE(C437,E437)</f>
        <v>-0.060</v>
      </c>
      <c r="I17" s="57"/>
      <c r="J17" s="48" t="str">
        <f>CONCATENATE(K57,M57)</f>
        <v>-0.050</v>
      </c>
      <c r="K17" s="48" t="str">
        <f>CONCATENATE(K117,M117)</f>
        <v>-0.102</v>
      </c>
      <c r="L17" s="48" t="str">
        <f>CONCATENATE(K157,M157)</f>
        <v>0.000**</v>
      </c>
      <c r="M17" s="48" t="str">
        <f>CONCATENATE(K217,M217)</f>
        <v>-0.017</v>
      </c>
      <c r="N17" s="48" t="str">
        <f>CONCATENATE(K257,M257)</f>
        <v>-0.045</v>
      </c>
      <c r="O17" s="48" t="str">
        <f>CONCATENATE(K396,M396)</f>
        <v>-0.071</v>
      </c>
      <c r="P17" s="48" t="str">
        <f>CONCATENATE(K437,M437)</f>
        <v>-0.105</v>
      </c>
    </row>
    <row r="18" spans="1:16">
      <c r="A18" s="46" t="s">
        <v>79</v>
      </c>
      <c r="B18" s="48">
        <f>-CONCATENATE("(",D57,")")</f>
        <v>0.105</v>
      </c>
      <c r="C18" s="48">
        <f>-CONCATENATE("(",D117,")")</f>
        <v>0.11</v>
      </c>
      <c r="D18" s="48">
        <f>-CONCATENATE("(",D157,")")</f>
        <v>0</v>
      </c>
      <c r="E18" s="48">
        <f>-CONCATENATE("(",D217,")")</f>
        <v>0.107</v>
      </c>
      <c r="F18" s="48">
        <f>-CONCATENATE("(",D257,")")</f>
        <v>0.109</v>
      </c>
      <c r="G18" s="48">
        <f>-CONCATENATE("(",D396,")")</f>
        <v>0.105</v>
      </c>
      <c r="H18" s="48">
        <f>-CONCATENATE("(",D437,")")</f>
        <v>0.11600000000000001</v>
      </c>
      <c r="I18" s="57"/>
      <c r="J18" s="48">
        <f>-CONCATENATE("(",L57,")")</f>
        <v>8.6999999999999994E-2</v>
      </c>
      <c r="K18" s="48">
        <f>-CONCATENATE("(",L117,")")</f>
        <v>0.112</v>
      </c>
      <c r="L18" s="48">
        <f>-CONCATENATE("(",L157,")")</f>
        <v>0</v>
      </c>
      <c r="M18" s="48">
        <f>-CONCATENATE("(",L217,")")</f>
        <v>8.5000000000000006E-2</v>
      </c>
      <c r="N18" s="48">
        <f>-CONCATENATE("(",L257,")")</f>
        <v>7.9000000000000001E-2</v>
      </c>
      <c r="O18" s="48">
        <f>-CONCATENATE("(",L396,")")</f>
        <v>9.7000000000000003E-2</v>
      </c>
      <c r="P18" s="48">
        <f>-CONCATENATE("(",L437,")")</f>
        <v>0.112</v>
      </c>
    </row>
    <row r="19" spans="1:16">
      <c r="A19" s="36" t="s">
        <v>80</v>
      </c>
      <c r="B19" s="37" t="str">
        <f>CONCATENATE(C58,E58)</f>
        <v>3.487***</v>
      </c>
      <c r="C19" s="37" t="str">
        <f>CONCATENATE(C118,E118)</f>
        <v>3.132***</v>
      </c>
      <c r="D19" s="37" t="str">
        <f>CONCATENATE(C158,E158)</f>
        <v>3.313***</v>
      </c>
      <c r="E19" s="37" t="str">
        <f>CONCATENATE(C218,E218)</f>
        <v>3.100***</v>
      </c>
      <c r="F19" s="37" t="str">
        <f>CONCATENATE(C258,E258)</f>
        <v>3.543***</v>
      </c>
      <c r="G19" s="37" t="str">
        <f>CONCATENATE(C397,E397)</f>
        <v>3.195***</v>
      </c>
      <c r="H19" s="37" t="str">
        <f>CONCATENATE(C438,E438)</f>
        <v>1.823***</v>
      </c>
      <c r="I19" s="57"/>
      <c r="J19" s="37" t="str">
        <f>CONCATENATE(K58,M58)</f>
        <v>3.560**</v>
      </c>
      <c r="K19" s="37" t="str">
        <f>CONCATENATE(K118,M118)</f>
        <v>2.973**</v>
      </c>
      <c r="L19" s="37" t="str">
        <f>CONCATENATE(K158,M158)</f>
        <v>5.232***</v>
      </c>
      <c r="M19" s="37" t="str">
        <f>CONCATENATE(K218,M218)</f>
        <v>3.012**</v>
      </c>
      <c r="N19" s="37" t="str">
        <f>CONCATENATE(K258,M258)</f>
        <v>2.666*</v>
      </c>
      <c r="O19" s="37" t="str">
        <f>CONCATENATE(K397,M397)</f>
        <v>3.542***</v>
      </c>
      <c r="P19" s="37" t="str">
        <f>CONCATENATE(K438,M438)</f>
        <v>-0.748</v>
      </c>
    </row>
    <row r="20" spans="1:16" ht="15" thickBot="1">
      <c r="A20" s="32"/>
      <c r="B20" s="37">
        <f>-CONCATENATE("(",D58,")")</f>
        <v>0.41099999999999998</v>
      </c>
      <c r="C20" s="37">
        <f>-CONCATENATE("(",D118,")")</f>
        <v>0.44500000000000001</v>
      </c>
      <c r="D20" s="37">
        <f>-CONCATENATE("(",D158,")")</f>
        <v>0.46600000000000003</v>
      </c>
      <c r="E20" s="37">
        <f>-CONCATENATE("(",D218,")")</f>
        <v>0.438</v>
      </c>
      <c r="F20" s="37">
        <f>-CONCATENATE("(",D258,")")</f>
        <v>0.85599999999999998</v>
      </c>
      <c r="G20" s="37">
        <f>-CONCATENATE("(",D397,")")</f>
        <v>0.25700000000000001</v>
      </c>
      <c r="H20" s="37">
        <f>-CONCATENATE("(",D438,")")</f>
        <v>0.496</v>
      </c>
      <c r="I20" s="57"/>
      <c r="J20" s="37">
        <f>-CONCATENATE("(",L58,")")</f>
        <v>1.44</v>
      </c>
      <c r="K20" s="37">
        <f>-CONCATENATE("(",L118,")")</f>
        <v>1.28</v>
      </c>
      <c r="L20" s="37">
        <f>-CONCATENATE("(",L158,")")</f>
        <v>1.49</v>
      </c>
      <c r="M20" s="37">
        <f>-CONCATENATE("(",L218,")")</f>
        <v>1.1819999999999999</v>
      </c>
      <c r="N20" s="37">
        <f>-CONCATENATE("(",L258,")")</f>
        <v>1.2769999999999999</v>
      </c>
      <c r="O20" s="37">
        <f>-CONCATENATE("(",L397,")")</f>
        <v>0.30399999999999999</v>
      </c>
      <c r="P20" s="37">
        <f>-CONCATENATE("(",L438,")")</f>
        <v>0.91400000000000003</v>
      </c>
    </row>
    <row r="21" spans="1:16">
      <c r="A21" s="49" t="s">
        <v>81</v>
      </c>
      <c r="B21" s="50" t="str">
        <f>B49</f>
        <v>0.067</v>
      </c>
      <c r="C21" s="50" t="str">
        <f>B109</f>
        <v>0.064</v>
      </c>
      <c r="D21" s="50" t="str">
        <f>B149</f>
        <v>0.063</v>
      </c>
      <c r="E21" s="50" t="str">
        <f>B209</f>
        <v>0.065</v>
      </c>
      <c r="F21" s="50" t="str">
        <f>B249</f>
        <v>0.028</v>
      </c>
      <c r="G21" s="50" t="str">
        <f>B389</f>
        <v>0.064</v>
      </c>
      <c r="H21" s="50" t="str">
        <f>B429</f>
        <v>0.365</v>
      </c>
      <c r="I21" s="71"/>
      <c r="J21" s="50" t="str">
        <f>J49</f>
        <v>0.067</v>
      </c>
      <c r="K21" s="50" t="str">
        <f>J109</f>
        <v>0.061</v>
      </c>
      <c r="L21" s="50" t="str">
        <f>J149</f>
        <v>0.074</v>
      </c>
      <c r="M21" s="50" t="str">
        <f>J209</f>
        <v>0.021</v>
      </c>
      <c r="N21" s="50" t="str">
        <f>J249</f>
        <v>0.051</v>
      </c>
      <c r="O21" s="50" t="str">
        <f>J389</f>
        <v>0.059</v>
      </c>
      <c r="P21" s="50" t="str">
        <f>J429</f>
        <v>0.197</v>
      </c>
    </row>
    <row r="22" spans="1:16">
      <c r="A22" s="62" t="s">
        <v>200</v>
      </c>
      <c r="B22" s="63">
        <f>C49</f>
        <v>878</v>
      </c>
      <c r="C22" s="63">
        <f>C109</f>
        <v>878</v>
      </c>
      <c r="D22" s="63">
        <f>C149</f>
        <v>878</v>
      </c>
      <c r="E22" s="63">
        <f>C209</f>
        <v>878</v>
      </c>
      <c r="F22" s="63">
        <f>C249</f>
        <v>784</v>
      </c>
      <c r="G22" s="63">
        <f>C389</f>
        <v>878</v>
      </c>
      <c r="H22" s="63">
        <f>C429</f>
        <v>878</v>
      </c>
      <c r="I22" s="71"/>
      <c r="J22" s="63">
        <f>K49</f>
        <v>782</v>
      </c>
      <c r="K22" s="63">
        <f>K109</f>
        <v>782</v>
      </c>
      <c r="L22" s="63">
        <f>K149</f>
        <v>720</v>
      </c>
      <c r="M22" s="63">
        <f>K209</f>
        <v>702</v>
      </c>
      <c r="N22" s="63">
        <f>K249</f>
        <v>703</v>
      </c>
      <c r="O22" s="63">
        <f>K389</f>
        <v>782</v>
      </c>
      <c r="P22" s="63">
        <f>K429</f>
        <v>782</v>
      </c>
    </row>
    <row r="23" spans="1:16" ht="15" thickBot="1">
      <c r="A23" s="64" t="s">
        <v>201</v>
      </c>
      <c r="B23" s="52" t="str">
        <f>CONCATENATE(D49,F49)</f>
        <v>1.0</v>
      </c>
      <c r="C23" s="52" t="str">
        <f>CONCATENATE(D109, F109)</f>
        <v>0.9</v>
      </c>
      <c r="D23" s="52" t="str">
        <f>CONCATENATE(D149, F149)</f>
        <v>1.7</v>
      </c>
      <c r="E23" s="52" t="str">
        <f>CONCATENATE(D209, F209)</f>
        <v>1.2</v>
      </c>
      <c r="F23" s="52" t="str">
        <f>CONCATENATE(D249,F249)</f>
        <v>1.2</v>
      </c>
      <c r="G23" s="52" t="str">
        <f>CONCATENATE(D389,F389)</f>
        <v>1.0</v>
      </c>
      <c r="H23" s="52" t="str">
        <f>CONCATENATE(D429,F429)</f>
        <v>9.4**</v>
      </c>
      <c r="I23" s="56"/>
      <c r="J23" s="52" t="str">
        <f>CONCATENATE(L49, N49)</f>
        <v>1.3</v>
      </c>
      <c r="K23" s="52" t="str">
        <f>CONCATENATE(L109, N109)</f>
        <v>1.3</v>
      </c>
      <c r="L23" s="52" t="str">
        <f>CONCATENATE(L149, N149)</f>
        <v>2.7*</v>
      </c>
      <c r="M23" s="52" t="str">
        <f>CONCATENATE(L209, N209)</f>
        <v>0.0</v>
      </c>
      <c r="N23" s="52" t="str">
        <f>CONCATENATE(L249, N249)</f>
        <v>0.8</v>
      </c>
      <c r="O23" s="52" t="str">
        <f>CONCATENATE(L389, N389)</f>
        <v>1.2</v>
      </c>
      <c r="P23" s="52" t="str">
        <f>CONCATENATE(L429, N429)</f>
        <v>5.2</v>
      </c>
    </row>
    <row r="24" spans="1:16" ht="15" thickTop="1"/>
    <row r="26" spans="1:16">
      <c r="B26" s="78" t="s">
        <v>84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6">
      <c r="B27" s="7" t="str">
        <f>[8]Wages_Pre!A1</f>
        <v>BASE CASE - WAGES - PRE-CRISIS</v>
      </c>
      <c r="C27" s="8"/>
      <c r="D27" s="8"/>
      <c r="E27" s="8"/>
      <c r="F27" s="8"/>
      <c r="G27" s="8"/>
      <c r="H27" s="8"/>
      <c r="I27" s="8"/>
      <c r="J27" s="7" t="str">
        <f>[8]Wages_Post!A1</f>
        <v>BASE CASE - WAGES - POST-CRISIS</v>
      </c>
      <c r="K27" s="8"/>
      <c r="L27" s="8"/>
      <c r="M27" s="8"/>
      <c r="N27" s="8"/>
      <c r="O27" s="8"/>
    </row>
    <row r="28" spans="1:16">
      <c r="B28" s="8" t="str">
        <f>[8]Wages_Pre!A2</f>
        <v>R2_w</v>
      </c>
      <c r="C28" s="8" t="str">
        <f>[8]Wages_Pre!B2</f>
        <v>N</v>
      </c>
      <c r="D28" s="8" t="str">
        <f>[8]Wages_Pre!C2</f>
        <v>Chi2-global vars</v>
      </c>
      <c r="E28" s="8" t="str">
        <f>[8]Wages_Pre!D2</f>
        <v>Chi2-prob</v>
      </c>
      <c r="F28" s="8"/>
      <c r="G28" s="8"/>
      <c r="H28" s="8"/>
      <c r="I28" s="8"/>
      <c r="J28" s="8" t="str">
        <f>[8]Wages_Post!A2</f>
        <v>R2_w</v>
      </c>
      <c r="K28" s="8" t="str">
        <f>[8]Wages_Post!B2</f>
        <v>N</v>
      </c>
      <c r="L28" s="8" t="str">
        <f>[8]Wages_Post!C2</f>
        <v>Chi2-global vars</v>
      </c>
      <c r="M28" s="8" t="str">
        <f>[8]Wages_Post!D2</f>
        <v>Chi2-prob</v>
      </c>
      <c r="N28" s="8"/>
      <c r="O28" s="8"/>
    </row>
    <row r="29" spans="1:16">
      <c r="B29" s="8" t="str">
        <f>FIXED([8]Wages_Pre!A3,3)</f>
        <v>0.065</v>
      </c>
      <c r="C29" s="8">
        <f>[8]Wages_Pre!B3</f>
        <v>878</v>
      </c>
      <c r="D29" s="8" t="str">
        <f>FIXED([8]Wages_Pre!C3,1)</f>
        <v>1.2</v>
      </c>
      <c r="E29" s="8">
        <f>([8]Wages_Pre!D3)</f>
        <v>0.33336999242506765</v>
      </c>
      <c r="F29" s="8" t="str">
        <f>IF(E29&lt;0.01,"***",IF(E29&lt;0.05,"**", IF(E29&lt;0.1,"*","")))</f>
        <v/>
      </c>
      <c r="G29" s="8"/>
      <c r="H29" s="8"/>
      <c r="I29" s="8"/>
      <c r="J29" s="8" t="str">
        <f>FIXED([8]Wages_Post!A3,3)</f>
        <v>0.059</v>
      </c>
      <c r="K29" s="8">
        <f>[8]Wages_Post!B3</f>
        <v>782</v>
      </c>
      <c r="L29" s="8" t="str">
        <f>FIXED([8]Wages_Post!C3,1)</f>
        <v>1.1</v>
      </c>
      <c r="M29" s="8">
        <f>([8]Wages_Post!D3)</f>
        <v>0.36339563149803034</v>
      </c>
      <c r="N29" s="8" t="str">
        <f>IF(M29&lt;0.01,"***",IF(M29&lt;0.05,"**", IF(M29&lt;0.1,"*","")))</f>
        <v/>
      </c>
      <c r="O29" s="8"/>
    </row>
    <row r="30" spans="1:16">
      <c r="B30" s="8"/>
      <c r="C30" s="8"/>
      <c r="D30" s="8" t="str">
        <f>[8]Wages_Pre!C4</f>
        <v>Robust</v>
      </c>
      <c r="E30" s="8"/>
      <c r="F30" s="8"/>
      <c r="G30" s="8"/>
      <c r="H30" s="8"/>
      <c r="I30" s="8"/>
      <c r="J30" s="8"/>
      <c r="K30" s="8"/>
      <c r="L30" s="8" t="str">
        <f>[8]Wages_Post!C4</f>
        <v>Robust</v>
      </c>
      <c r="M30" s="8"/>
      <c r="N30" s="8"/>
      <c r="O30" s="8"/>
    </row>
    <row r="31" spans="1:16">
      <c r="B31" s="8" t="str">
        <f>[8]Wages_Pre!A5</f>
        <v>Wage_qA</v>
      </c>
      <c r="C31" s="8" t="str">
        <f>[8]Wages_Pre!B5</f>
        <v>Coef.</v>
      </c>
      <c r="D31" s="8" t="str">
        <f>[8]Wages_Pre!C5</f>
        <v>Std. Err.</v>
      </c>
      <c r="E31" s="8" t="str">
        <f>[8]Wages_Pre!D5</f>
        <v>t</v>
      </c>
      <c r="F31" s="8" t="str">
        <f>[8]Wages_Pre!E5</f>
        <v>P&gt;|t|</v>
      </c>
      <c r="G31" s="8"/>
      <c r="H31" s="8"/>
      <c r="I31" s="8"/>
      <c r="J31" s="8" t="str">
        <f>[8]Wages_Post!A5</f>
        <v>Wage_qA</v>
      </c>
      <c r="K31" s="8" t="str">
        <f>[8]Wages_Post!B5</f>
        <v>Coef.</v>
      </c>
      <c r="L31" s="8" t="str">
        <f>[8]Wages_Post!C5</f>
        <v>Std. Err.</v>
      </c>
      <c r="M31" s="8" t="str">
        <f>[8]Wages_Post!D5</f>
        <v>t</v>
      </c>
      <c r="N31" s="8" t="str">
        <f>[8]Wages_Post!E5</f>
        <v>P&gt;|t|</v>
      </c>
      <c r="O31" s="8"/>
    </row>
    <row r="32" spans="1:16">
      <c r="B32" s="8" t="str">
        <f>[8]Wages_Pre!A6</f>
        <v>InfExp</v>
      </c>
      <c r="C32" s="8" t="str">
        <f>FIXED([8]Wages_Pre!B6,3)</f>
        <v>0.052</v>
      </c>
      <c r="D32" s="8" t="str">
        <f>FIXED([8]Wages_Pre!C6,3)</f>
        <v>0.202</v>
      </c>
      <c r="E32" s="8" t="str">
        <f>IF(F32&lt;0.01,"***",IF(F32&lt;0.05,"**", IF(F32&lt;0.1,"*","")))</f>
        <v/>
      </c>
      <c r="F32" s="8">
        <f>[8]Wages_Pre!E6</f>
        <v>0.8</v>
      </c>
      <c r="G32" s="8"/>
      <c r="H32" s="8"/>
      <c r="I32" s="8"/>
      <c r="J32" s="8" t="str">
        <f>[8]Wages_Post!A6</f>
        <v>InfExp</v>
      </c>
      <c r="K32" s="8" t="str">
        <f>FIXED([8]Wages_Post!B6,3)</f>
        <v>0.235</v>
      </c>
      <c r="L32" s="8" t="str">
        <f>FIXED([8]Wages_Post!C6,3)</f>
        <v>0.638</v>
      </c>
      <c r="M32" s="8" t="str">
        <f t="shared" ref="M32:M42" si="0">IF(N32&lt;0.01,"***",IF(N32&lt;0.05,"**", IF(N32&lt;0.1,"*","")))</f>
        <v/>
      </c>
      <c r="N32" s="8">
        <f>[8]Wages_Post!E6</f>
        <v>0.71699999999999997</v>
      </c>
      <c r="O32" s="8"/>
    </row>
    <row r="33" spans="2:15">
      <c r="B33" s="8" t="str">
        <f>[8]Wages_Pre!A7</f>
        <v>PCPI_4lag</v>
      </c>
      <c r="C33" s="8" t="str">
        <f>FIXED([8]Wages_Pre!B7,3)</f>
        <v>0.237</v>
      </c>
      <c r="D33" s="8" t="str">
        <f>FIXED([8]Wages_Pre!C7,3)</f>
        <v>0.058</v>
      </c>
      <c r="E33" s="8" t="str">
        <f t="shared" ref="E33:E42" si="1">IF(F33&lt;0.01,"***",IF(F33&lt;0.05,"**", IF(F33&lt;0.1,"*","")))</f>
        <v>***</v>
      </c>
      <c r="F33" s="8">
        <f>[8]Wages_Pre!E7</f>
        <v>1E-3</v>
      </c>
      <c r="G33" s="8"/>
      <c r="H33" s="8"/>
      <c r="I33" s="8"/>
      <c r="J33" s="8" t="str">
        <f>[8]Wages_Post!A7</f>
        <v>PCPI_4lag</v>
      </c>
      <c r="K33" s="8" t="str">
        <f>FIXED([8]Wages_Post!B7,3)</f>
        <v>-0.026</v>
      </c>
      <c r="L33" s="8" t="str">
        <f>FIXED([8]Wages_Post!C7,3)</f>
        <v>0.104</v>
      </c>
      <c r="M33" s="8" t="str">
        <f t="shared" si="0"/>
        <v/>
      </c>
      <c r="N33" s="8">
        <f>[8]Wages_Post!E7</f>
        <v>0.80200000000000005</v>
      </c>
      <c r="O33" s="8"/>
    </row>
    <row r="34" spans="2:15">
      <c r="B34" s="8" t="str">
        <f>[8]Wages_Pre!A8</f>
        <v>slack_1</v>
      </c>
      <c r="C34" s="8" t="str">
        <f>FIXED([8]Wages_Pre!B8,3)</f>
        <v>-0.197</v>
      </c>
      <c r="D34" s="8" t="str">
        <f>FIXED([8]Wages_Pre!C8,3)</f>
        <v>0.066</v>
      </c>
      <c r="E34" s="8" t="str">
        <f t="shared" si="1"/>
        <v>***</v>
      </c>
      <c r="F34" s="8">
        <f>[8]Wages_Pre!E8</f>
        <v>8.0000000000000002E-3</v>
      </c>
      <c r="G34" s="8"/>
      <c r="H34" s="8"/>
      <c r="I34" s="8"/>
      <c r="J34" s="8" t="str">
        <f>[8]Wages_Post!A8</f>
        <v>slack_1</v>
      </c>
      <c r="K34" s="8" t="str">
        <f>FIXED([8]Wages_Post!B8,3)</f>
        <v>-0.306</v>
      </c>
      <c r="L34" s="8" t="str">
        <f>FIXED([8]Wages_Post!C8,3)</f>
        <v>0.092</v>
      </c>
      <c r="M34" s="8" t="str">
        <f t="shared" si="0"/>
        <v>***</v>
      </c>
      <c r="N34" s="8">
        <f>[8]Wages_Post!E8</f>
        <v>4.0000000000000001E-3</v>
      </c>
      <c r="O34" s="8"/>
    </row>
    <row r="35" spans="2:15">
      <c r="B35" s="8" t="str">
        <f>[8]Wages_Pre!A9</f>
        <v>W_Slack</v>
      </c>
      <c r="C35" s="8" t="str">
        <f>FIXED([8]Wages_Pre!B9,3)</f>
        <v>-0.230</v>
      </c>
      <c r="D35" s="8" t="str">
        <f>FIXED([8]Wages_Pre!C9,3)</f>
        <v>0.178</v>
      </c>
      <c r="E35" s="8" t="str">
        <f t="shared" si="1"/>
        <v/>
      </c>
      <c r="F35" s="8">
        <f>[8]Wages_Pre!E9</f>
        <v>0.21199999999999999</v>
      </c>
      <c r="G35" s="8"/>
      <c r="H35" s="8"/>
      <c r="I35" s="8"/>
      <c r="J35" s="8" t="str">
        <f>[8]Wages_Post!A9</f>
        <v>W_Slack</v>
      </c>
      <c r="K35" s="8" t="str">
        <f>FIXED([8]Wages_Post!B9,3)</f>
        <v>-0.233</v>
      </c>
      <c r="L35" s="8" t="str">
        <f>FIXED([8]Wages_Post!C9,3)</f>
        <v>0.167</v>
      </c>
      <c r="M35" s="8" t="str">
        <f t="shared" si="0"/>
        <v/>
      </c>
      <c r="N35" s="8">
        <f>[8]Wages_Post!E9</f>
        <v>0.17799999999999999</v>
      </c>
      <c r="O35" s="8"/>
    </row>
    <row r="36" spans="2:15">
      <c r="B36" s="8" t="str">
        <f>[8]Wages_Pre!A10</f>
        <v>WComm_relPCPI_lag</v>
      </c>
      <c r="C36" s="8" t="str">
        <f>FIXED([8]Wages_Pre!B10,3)</f>
        <v>0.005</v>
      </c>
      <c r="D36" s="8" t="str">
        <f>FIXED([8]Wages_Pre!C10,3)</f>
        <v>0.013</v>
      </c>
      <c r="E36" s="8" t="str">
        <f t="shared" si="1"/>
        <v/>
      </c>
      <c r="F36" s="8">
        <f>[8]Wages_Pre!E10</f>
        <v>0.71</v>
      </c>
      <c r="G36" s="8"/>
      <c r="H36" s="8"/>
      <c r="I36" s="8"/>
      <c r="J36" s="8" t="str">
        <f>[8]Wages_Post!A10</f>
        <v>WComm_relPCPI_lag</v>
      </c>
      <c r="K36" s="8" t="str">
        <f>FIXED([8]Wages_Post!B10,3)</f>
        <v>0.006</v>
      </c>
      <c r="L36" s="8" t="str">
        <f>FIXED([8]Wages_Post!C10,3)</f>
        <v>0.008</v>
      </c>
      <c r="M36" s="8" t="str">
        <f t="shared" si="0"/>
        <v/>
      </c>
      <c r="N36" s="8">
        <f>[8]Wages_Post!E10</f>
        <v>0.46100000000000002</v>
      </c>
      <c r="O36" s="8"/>
    </row>
    <row r="37" spans="2:15">
      <c r="B37" s="8" t="str">
        <f>[8]Wages_Pre!A11</f>
        <v>GVC_PC_lag</v>
      </c>
      <c r="C37" s="8" t="str">
        <f>FIXED([8]Wages_Pre!B11,3)</f>
        <v>-0.126</v>
      </c>
      <c r="D37" s="8" t="str">
        <f>FIXED([8]Wages_Pre!C11,3)</f>
        <v>0.107</v>
      </c>
      <c r="E37" s="8" t="str">
        <f t="shared" si="1"/>
        <v/>
      </c>
      <c r="F37" s="8">
        <f>[8]Wages_Pre!E11</f>
        <v>0.255</v>
      </c>
      <c r="G37" s="8"/>
      <c r="H37" s="8"/>
      <c r="I37" s="8"/>
      <c r="J37" s="8" t="str">
        <f>[8]Wages_Post!A11</f>
        <v>GVC_PC_lag</v>
      </c>
      <c r="K37" s="8" t="str">
        <f>FIXED([8]Wages_Post!B11,3)</f>
        <v>-0.066</v>
      </c>
      <c r="L37" s="8" t="str">
        <f>FIXED([8]Wages_Post!C11,3)</f>
        <v>0.093</v>
      </c>
      <c r="M37" s="8" t="str">
        <f t="shared" si="0"/>
        <v/>
      </c>
      <c r="N37" s="8">
        <f>[8]Wages_Post!E11</f>
        <v>0.48699999999999999</v>
      </c>
      <c r="O37" s="8"/>
    </row>
    <row r="38" spans="2:15">
      <c r="B38" s="8" t="str">
        <f>[8]Wages_Pre!A12</f>
        <v>_cons</v>
      </c>
      <c r="C38" s="8" t="str">
        <f>FIXED([8]Wages_Pre!B12,3)</f>
        <v>3.100</v>
      </c>
      <c r="D38" s="8" t="str">
        <f>FIXED([8]Wages_Pre!C12,3)</f>
        <v>0.438</v>
      </c>
      <c r="E38" s="8" t="str">
        <f t="shared" si="1"/>
        <v>***</v>
      </c>
      <c r="F38" s="8">
        <f>[8]Wages_Pre!E12</f>
        <v>0</v>
      </c>
      <c r="G38" s="8"/>
      <c r="H38" s="8"/>
      <c r="I38" s="8"/>
      <c r="J38" s="8" t="str">
        <f>[8]Wages_Post!A12</f>
        <v>_cons</v>
      </c>
      <c r="K38" s="8" t="str">
        <f>FIXED([8]Wages_Post!B12,3)</f>
        <v>3.052</v>
      </c>
      <c r="L38" s="8" t="str">
        <f>FIXED([8]Wages_Post!C12,3)</f>
        <v>1.332</v>
      </c>
      <c r="M38" s="8" t="str">
        <f t="shared" si="0"/>
        <v>**</v>
      </c>
      <c r="N38" s="8">
        <f>[8]Wages_Post!E12</f>
        <v>3.4000000000000002E-2</v>
      </c>
      <c r="O38" s="8"/>
    </row>
    <row r="39" spans="2:15">
      <c r="B39" s="8">
        <f>[8]Wages_Pre!A13</f>
        <v>0</v>
      </c>
      <c r="C39" s="8" t="str">
        <f>FIXED([8]Wages_Pre!B13,3)</f>
        <v>0.000</v>
      </c>
      <c r="D39" s="8" t="str">
        <f>FIXED([8]Wages_Pre!C13,3)</f>
        <v>0.000</v>
      </c>
      <c r="E39" s="8" t="str">
        <f t="shared" si="1"/>
        <v>***</v>
      </c>
      <c r="F39" s="8">
        <f>[8]Wages_Pre!E13</f>
        <v>0</v>
      </c>
      <c r="G39" s="8"/>
      <c r="H39" s="8"/>
      <c r="I39" s="8"/>
      <c r="J39" s="8">
        <f>[8]Wages_Post!A13</f>
        <v>0</v>
      </c>
      <c r="K39" s="8" t="str">
        <f>FIXED([8]Wages_Post!B13,3)</f>
        <v>0.000</v>
      </c>
      <c r="L39" s="8" t="str">
        <f>FIXED([8]Wages_Post!C13,3)</f>
        <v>0.000</v>
      </c>
      <c r="M39" s="8" t="str">
        <f t="shared" si="0"/>
        <v>***</v>
      </c>
      <c r="N39" s="8">
        <f>[8]Wages_Post!E13</f>
        <v>0</v>
      </c>
      <c r="O39" s="8"/>
    </row>
    <row r="40" spans="2:15">
      <c r="B40" s="8">
        <f>[8]Wages_Pre!A14</f>
        <v>0</v>
      </c>
      <c r="C40" s="8" t="str">
        <f>FIXED([8]Wages_Pre!B14,3)</f>
        <v>0.000</v>
      </c>
      <c r="D40" s="8" t="str">
        <f>FIXED([8]Wages_Pre!C14,3)</f>
        <v>0.000</v>
      </c>
      <c r="E40" s="8" t="str">
        <f t="shared" si="1"/>
        <v>***</v>
      </c>
      <c r="F40" s="8">
        <f>[8]Wages_Pre!E14</f>
        <v>0</v>
      </c>
      <c r="G40" s="8"/>
      <c r="H40" s="8"/>
      <c r="I40" s="8"/>
      <c r="J40" s="8">
        <f>[8]Wages_Post!A14</f>
        <v>0</v>
      </c>
      <c r="K40" s="8" t="str">
        <f>FIXED([8]Wages_Post!B14,3)</f>
        <v>0.000</v>
      </c>
      <c r="L40" s="8" t="str">
        <f>FIXED([8]Wages_Post!C14,3)</f>
        <v>0.000</v>
      </c>
      <c r="M40" s="8" t="str">
        <f t="shared" si="0"/>
        <v>***</v>
      </c>
      <c r="N40" s="8">
        <f>[8]Wages_Post!E14</f>
        <v>0</v>
      </c>
      <c r="O40" s="8"/>
    </row>
    <row r="41" spans="2:15">
      <c r="B41" s="8">
        <f>[8]Wages_Pre!A15</f>
        <v>0</v>
      </c>
      <c r="C41" s="8" t="str">
        <f>FIXED([8]Wages_Pre!B15,3)</f>
        <v>0.000</v>
      </c>
      <c r="D41" s="8" t="str">
        <f>FIXED([8]Wages_Pre!C15,3)</f>
        <v>0.000</v>
      </c>
      <c r="E41" s="8" t="str">
        <f t="shared" si="1"/>
        <v>***</v>
      </c>
      <c r="F41" s="8">
        <f>[8]Wages_Pre!E15</f>
        <v>0</v>
      </c>
      <c r="G41" s="8"/>
      <c r="H41" s="8"/>
      <c r="I41" s="8"/>
      <c r="J41" s="8">
        <f>[8]Wages_Post!A15</f>
        <v>0</v>
      </c>
      <c r="K41" s="8" t="str">
        <f>FIXED([8]Wages_Post!B15,3)</f>
        <v>0.000</v>
      </c>
      <c r="L41" s="8" t="str">
        <f>FIXED([8]Wages_Post!C15,3)</f>
        <v>0.000</v>
      </c>
      <c r="M41" s="8" t="str">
        <f t="shared" si="0"/>
        <v>***</v>
      </c>
      <c r="N41" s="8">
        <f>[8]Wages_Post!E15</f>
        <v>0</v>
      </c>
      <c r="O41" s="8"/>
    </row>
    <row r="42" spans="2:15">
      <c r="B42" s="8">
        <f>[8]Wages_Pre!A16</f>
        <v>0</v>
      </c>
      <c r="C42" s="8" t="str">
        <f>FIXED([8]Wages_Pre!B16,3)</f>
        <v>0.000</v>
      </c>
      <c r="D42" s="8" t="str">
        <f>FIXED([8]Wages_Pre!C16,3)</f>
        <v>0.000</v>
      </c>
      <c r="E42" s="8" t="str">
        <f t="shared" si="1"/>
        <v>***</v>
      </c>
      <c r="F42" s="8">
        <f>[8]Wages_Pre!E16</f>
        <v>0</v>
      </c>
      <c r="G42" s="8"/>
      <c r="H42" s="8"/>
      <c r="I42" s="8"/>
      <c r="J42" s="8">
        <f>[8]Wages_Post!A16</f>
        <v>0</v>
      </c>
      <c r="K42" s="8" t="str">
        <f>FIXED([8]Wages_Post!B16,3)</f>
        <v>0.000</v>
      </c>
      <c r="L42" s="8" t="str">
        <f>FIXED([8]Wages_Post!C16,3)</f>
        <v>0.000</v>
      </c>
      <c r="M42" s="8" t="str">
        <f t="shared" si="0"/>
        <v>***</v>
      </c>
      <c r="N42" s="8">
        <f>[8]Wages_Post!E16</f>
        <v>0</v>
      </c>
      <c r="O42" s="8"/>
    </row>
    <row r="43" spans="2:1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2:1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2:1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2:1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2:15">
      <c r="B47" s="7" t="str">
        <f>[8]Wages_Pre!A21</f>
        <v xml:space="preserve"> REPLACE SLACK WITH -UNGAP - WAGES - PRE-CRISIS</v>
      </c>
      <c r="C47" s="8"/>
      <c r="D47" s="8"/>
      <c r="E47" s="8"/>
      <c r="F47" s="8"/>
      <c r="G47" s="8"/>
      <c r="H47" s="8"/>
      <c r="I47" s="8"/>
      <c r="J47" s="7" t="str">
        <f>[8]Wages_Post!A21</f>
        <v xml:space="preserve"> REPLACE SLACK WITH -UNGAP - WAGES - POST-CRISIS</v>
      </c>
      <c r="K47" s="8"/>
      <c r="L47" s="8"/>
      <c r="M47" s="8"/>
      <c r="N47" s="8"/>
      <c r="O47" s="8"/>
    </row>
    <row r="48" spans="2:15">
      <c r="B48" s="8" t="str">
        <f>[8]Wages_Pre!A22</f>
        <v>R2_w</v>
      </c>
      <c r="C48" s="8">
        <f>[8]Wages_Pre!B22</f>
        <v>0</v>
      </c>
      <c r="D48" s="8">
        <f>[8]Wages_Pre!C22</f>
        <v>0</v>
      </c>
      <c r="E48" s="8">
        <f>[8]Wages_Pre!D22</f>
        <v>0</v>
      </c>
      <c r="F48" s="8"/>
      <c r="G48" s="8"/>
      <c r="H48" s="8"/>
      <c r="I48" s="8"/>
      <c r="J48" s="8" t="str">
        <f>[8]Wages_Post!A22</f>
        <v>R2_w</v>
      </c>
      <c r="K48" s="8">
        <f>[8]Wages_Post!B22</f>
        <v>0</v>
      </c>
      <c r="L48" s="8">
        <f>[8]Wages_Post!C22</f>
        <v>0</v>
      </c>
      <c r="M48" s="8">
        <f>[8]Wages_Post!D22</f>
        <v>0</v>
      </c>
      <c r="N48" s="8"/>
      <c r="O48" s="8"/>
    </row>
    <row r="49" spans="2:15">
      <c r="B49" s="8" t="str">
        <f>FIXED([8]Wages_Pre!A23,3)</f>
        <v>0.067</v>
      </c>
      <c r="C49" s="8">
        <f>[8]Wages_Pre!B23</f>
        <v>878</v>
      </c>
      <c r="D49" s="8" t="str">
        <f>FIXED([8]Wages_Pre!C23,1)</f>
        <v>1.0</v>
      </c>
      <c r="E49" s="8">
        <f>([8]Wages_Pre!D23)</f>
        <v>0.40461361913535543</v>
      </c>
      <c r="F49" s="8" t="str">
        <f>IF(E49&lt;0.01,"***",IF(E49&lt;0.05,"**", IF(E49&lt;0.1,"*","")))</f>
        <v/>
      </c>
      <c r="G49" s="8"/>
      <c r="H49" s="8"/>
      <c r="I49" s="8"/>
      <c r="J49" s="8" t="str">
        <f>FIXED([8]Wages_Post!A23,3)</f>
        <v>0.067</v>
      </c>
      <c r="K49" s="8">
        <f>[8]Wages_Post!B23</f>
        <v>782</v>
      </c>
      <c r="L49" s="8" t="str">
        <f>FIXED([8]Wages_Post!C23,1)</f>
        <v>1.3</v>
      </c>
      <c r="M49" s="8">
        <f>([8]Wages_Post!D23)</f>
        <v>0.31394732502284739</v>
      </c>
      <c r="N49" s="8" t="str">
        <f>IF(M49&lt;0.01,"***",IF(M49&lt;0.05,"**", IF(M49&lt;0.1,"*","")))</f>
        <v/>
      </c>
      <c r="O49" s="8"/>
    </row>
    <row r="50" spans="2:15">
      <c r="B50" s="8"/>
      <c r="C50" s="8"/>
      <c r="D50" s="8" t="str">
        <f>[8]Wages_Pre!C24</f>
        <v>Robust</v>
      </c>
      <c r="E50" s="8"/>
      <c r="F50" s="8"/>
      <c r="G50" s="8"/>
      <c r="H50" s="8"/>
      <c r="I50" s="8"/>
      <c r="J50" s="8"/>
      <c r="K50" s="8"/>
      <c r="L50" s="8" t="str">
        <f>[8]Wages_Post!C24</f>
        <v>Robust</v>
      </c>
      <c r="M50" s="8"/>
      <c r="N50" s="8"/>
      <c r="O50" s="8"/>
    </row>
    <row r="51" spans="2:15">
      <c r="B51" s="8" t="str">
        <f>[8]Wages_Pre!A25</f>
        <v>Wage_qA</v>
      </c>
      <c r="C51" s="8" t="str">
        <f>[8]Wages_Pre!B25</f>
        <v>Coef.</v>
      </c>
      <c r="D51" s="8" t="str">
        <f>[8]Wages_Pre!C25</f>
        <v>Std. Err.</v>
      </c>
      <c r="E51" s="8" t="str">
        <f>[8]Wages_Pre!D25</f>
        <v>t</v>
      </c>
      <c r="F51" s="8" t="str">
        <f>[8]Wages_Pre!E25</f>
        <v>P&gt;|t|</v>
      </c>
      <c r="G51" s="8"/>
      <c r="H51" s="8"/>
      <c r="I51" s="8"/>
      <c r="J51" s="8" t="str">
        <f>[8]Wages_Post!A25</f>
        <v>Wage_qA</v>
      </c>
      <c r="K51" s="8" t="str">
        <f>[8]Wages_Post!B25</f>
        <v>Coef.</v>
      </c>
      <c r="L51" s="8" t="str">
        <f>[8]Wages_Post!C25</f>
        <v>Std. Err.</v>
      </c>
      <c r="M51" s="8" t="str">
        <f>[8]Wages_Post!D25</f>
        <v>t</v>
      </c>
      <c r="N51" s="8" t="str">
        <f>[8]Wages_Post!E25</f>
        <v>P&gt;|t|</v>
      </c>
      <c r="O51" s="8"/>
    </row>
    <row r="52" spans="2:15">
      <c r="B52" s="8" t="str">
        <f>[8]Wages_Pre!A26</f>
        <v>InfExp</v>
      </c>
      <c r="C52" s="8" t="str">
        <f>FIXED([8]Wages_Pre!B26,3)</f>
        <v>-0.086</v>
      </c>
      <c r="D52" s="8" t="str">
        <f>FIXED([8]Wages_Pre!C26,3)</f>
        <v>0.209</v>
      </c>
      <c r="E52" s="8" t="str">
        <f>IF(F52&lt;0.01,"***",IF(F52&lt;0.05,"**", IF(F52&lt;0.1,"*","")))</f>
        <v/>
      </c>
      <c r="F52" s="8">
        <f>[8]Wages_Pre!E26</f>
        <v>0.68500000000000005</v>
      </c>
      <c r="G52" s="8"/>
      <c r="H52" s="8"/>
      <c r="I52" s="8"/>
      <c r="J52" s="8" t="str">
        <f>[8]Wages_Post!A26</f>
        <v>InfExp</v>
      </c>
      <c r="K52" s="8" t="str">
        <f>FIXED([8]Wages_Post!B26,3)</f>
        <v>-0.148</v>
      </c>
      <c r="L52" s="8" t="str">
        <f>FIXED([8]Wages_Post!C26,3)</f>
        <v>0.686</v>
      </c>
      <c r="M52" s="8" t="str">
        <f t="shared" ref="M52:M62" si="2">IF(N52&lt;0.01,"***",IF(N52&lt;0.05,"**", IF(N52&lt;0.1,"*","")))</f>
        <v/>
      </c>
      <c r="N52" s="8">
        <f>[8]Wages_Post!E26</f>
        <v>0.83099999999999996</v>
      </c>
      <c r="O52" s="8"/>
    </row>
    <row r="53" spans="2:15">
      <c r="B53" s="8" t="str">
        <f>[8]Wages_Pre!A27</f>
        <v>PCPI_4lag</v>
      </c>
      <c r="C53" s="8" t="str">
        <f>FIXED([8]Wages_Pre!B27,3)</f>
        <v>0.239</v>
      </c>
      <c r="D53" s="8" t="str">
        <f>FIXED([8]Wages_Pre!C27,3)</f>
        <v>0.044</v>
      </c>
      <c r="E53" s="8" t="str">
        <f t="shared" ref="E53:E62" si="3">IF(F53&lt;0.01,"***",IF(F53&lt;0.05,"**", IF(F53&lt;0.1,"*","")))</f>
        <v>***</v>
      </c>
      <c r="F53" s="8">
        <f>[8]Wages_Pre!E27</f>
        <v>0</v>
      </c>
      <c r="G53" s="8"/>
      <c r="H53" s="8"/>
      <c r="I53" s="8"/>
      <c r="J53" s="8" t="str">
        <f>[8]Wages_Post!A27</f>
        <v>PCPI_4lag</v>
      </c>
      <c r="K53" s="8" t="str">
        <f>FIXED([8]Wages_Post!B27,3)</f>
        <v>0.050</v>
      </c>
      <c r="L53" s="8" t="str">
        <f>FIXED([8]Wages_Post!C27,3)</f>
        <v>0.114</v>
      </c>
      <c r="M53" s="8" t="str">
        <f t="shared" si="2"/>
        <v/>
      </c>
      <c r="N53" s="8">
        <f>[8]Wages_Post!E27</f>
        <v>0.66800000000000004</v>
      </c>
      <c r="O53" s="8"/>
    </row>
    <row r="54" spans="2:15">
      <c r="B54" s="8" t="str">
        <f>[8]Wages_Pre!A28</f>
        <v>negUnGap</v>
      </c>
      <c r="C54" s="8" t="str">
        <f>FIXED([8]Wages_Pre!B28,3)</f>
        <v>-0.211</v>
      </c>
      <c r="D54" s="8" t="str">
        <f>FIXED([8]Wages_Pre!C28,3)</f>
        <v>0.121</v>
      </c>
      <c r="E54" s="8" t="str">
        <f t="shared" si="3"/>
        <v>*</v>
      </c>
      <c r="F54" s="8">
        <f>[8]Wages_Pre!E28</f>
        <v>9.6000000000000002E-2</v>
      </c>
      <c r="G54" s="8"/>
      <c r="H54" s="8"/>
      <c r="I54" s="8"/>
      <c r="J54" s="8" t="str">
        <f>[8]Wages_Post!A28</f>
        <v>negUnGap</v>
      </c>
      <c r="K54" s="8" t="str">
        <f>FIXED([8]Wages_Post!B28,3)</f>
        <v>-0.294</v>
      </c>
      <c r="L54" s="8" t="str">
        <f>FIXED([8]Wages_Post!C28,3)</f>
        <v>0.054</v>
      </c>
      <c r="M54" s="8" t="str">
        <f t="shared" si="2"/>
        <v>***</v>
      </c>
      <c r="N54" s="8">
        <f>[8]Wages_Post!E28</f>
        <v>0</v>
      </c>
      <c r="O54" s="8"/>
    </row>
    <row r="55" spans="2:15">
      <c r="B55" s="8" t="str">
        <f>[8]Wages_Pre!A29</f>
        <v>W_Slack</v>
      </c>
      <c r="C55" s="8" t="str">
        <f>FIXED([8]Wages_Pre!B29,3)</f>
        <v>-0.222</v>
      </c>
      <c r="D55" s="8" t="str">
        <f>FIXED([8]Wages_Pre!C29,3)</f>
        <v>0.162</v>
      </c>
      <c r="E55" s="8" t="str">
        <f t="shared" si="3"/>
        <v/>
      </c>
      <c r="F55" s="8">
        <f>[8]Wages_Pre!E29</f>
        <v>0.186</v>
      </c>
      <c r="G55" s="8"/>
      <c r="H55" s="8"/>
      <c r="I55" s="8"/>
      <c r="J55" s="8" t="str">
        <f>[8]Wages_Post!A29</f>
        <v>W_Slack</v>
      </c>
      <c r="K55" s="8" t="str">
        <f>FIXED([8]Wages_Post!B29,3)</f>
        <v>-0.233</v>
      </c>
      <c r="L55" s="8" t="str">
        <f>FIXED([8]Wages_Post!C29,3)</f>
        <v>0.160</v>
      </c>
      <c r="M55" s="8" t="str">
        <f t="shared" si="2"/>
        <v/>
      </c>
      <c r="N55" s="8">
        <f>[8]Wages_Post!E29</f>
        <v>0.161</v>
      </c>
      <c r="O55" s="8"/>
    </row>
    <row r="56" spans="2:15">
      <c r="B56" s="8" t="str">
        <f>[8]Wages_Pre!A30</f>
        <v>WComm_relPCPI_lag</v>
      </c>
      <c r="C56" s="8" t="str">
        <f>FIXED([8]Wages_Pre!B30,3)</f>
        <v>0.006</v>
      </c>
      <c r="D56" s="8" t="str">
        <f>FIXED([8]Wages_Pre!C30,3)</f>
        <v>0.013</v>
      </c>
      <c r="E56" s="8" t="str">
        <f t="shared" si="3"/>
        <v/>
      </c>
      <c r="F56" s="8">
        <f>[8]Wages_Pre!E30</f>
        <v>0.66700000000000004</v>
      </c>
      <c r="G56" s="8"/>
      <c r="H56" s="8"/>
      <c r="I56" s="8"/>
      <c r="J56" s="8" t="str">
        <f>[8]Wages_Post!A30</f>
        <v>WComm_relPCPI_lag</v>
      </c>
      <c r="K56" s="8" t="str">
        <f>FIXED([8]Wages_Post!B30,3)</f>
        <v>0.007</v>
      </c>
      <c r="L56" s="8" t="str">
        <f>FIXED([8]Wages_Post!C30,3)</f>
        <v>0.008</v>
      </c>
      <c r="M56" s="8" t="str">
        <f t="shared" si="2"/>
        <v/>
      </c>
      <c r="N56" s="8">
        <f>[8]Wages_Post!E30</f>
        <v>0.41</v>
      </c>
      <c r="O56" s="8"/>
    </row>
    <row r="57" spans="2:15">
      <c r="B57" s="8" t="str">
        <f>[8]Wages_Pre!A31</f>
        <v>GVC_PC_lag</v>
      </c>
      <c r="C57" s="8" t="str">
        <f>FIXED([8]Wages_Pre!B31,3)</f>
        <v>-0.125</v>
      </c>
      <c r="D57" s="8" t="str">
        <f>FIXED([8]Wages_Pre!C31,3)</f>
        <v>0.105</v>
      </c>
      <c r="E57" s="8" t="str">
        <f t="shared" si="3"/>
        <v/>
      </c>
      <c r="F57" s="8">
        <f>[8]Wages_Pre!E31</f>
        <v>0.247</v>
      </c>
      <c r="G57" s="8"/>
      <c r="H57" s="8"/>
      <c r="I57" s="8"/>
      <c r="J57" s="8" t="str">
        <f>[8]Wages_Post!A31</f>
        <v>GVC_PC_lag</v>
      </c>
      <c r="K57" s="8" t="str">
        <f>FIXED([8]Wages_Post!B31,3)</f>
        <v>-0.050</v>
      </c>
      <c r="L57" s="8" t="str">
        <f>FIXED([8]Wages_Post!C31,3)</f>
        <v>0.087</v>
      </c>
      <c r="M57" s="8" t="str">
        <f t="shared" si="2"/>
        <v/>
      </c>
      <c r="N57" s="8">
        <f>[8]Wages_Post!E31</f>
        <v>0.57299999999999995</v>
      </c>
      <c r="O57" s="8"/>
    </row>
    <row r="58" spans="2:15">
      <c r="B58" s="8" t="str">
        <f>[8]Wages_Pre!A32</f>
        <v>_cons</v>
      </c>
      <c r="C58" s="8" t="str">
        <f>FIXED([8]Wages_Pre!B32,3)</f>
        <v>3.487</v>
      </c>
      <c r="D58" s="8" t="str">
        <f>FIXED([8]Wages_Pre!C32,3)</f>
        <v>0.411</v>
      </c>
      <c r="E58" s="8" t="str">
        <f t="shared" si="3"/>
        <v>***</v>
      </c>
      <c r="F58" s="8">
        <f>[8]Wages_Pre!E32</f>
        <v>0</v>
      </c>
      <c r="G58" s="8"/>
      <c r="H58" s="8"/>
      <c r="I58" s="8"/>
      <c r="J58" s="8" t="str">
        <f>[8]Wages_Post!A32</f>
        <v>_cons</v>
      </c>
      <c r="K58" s="8" t="str">
        <f>FIXED([8]Wages_Post!B32,3)</f>
        <v>3.560</v>
      </c>
      <c r="L58" s="8" t="str">
        <f>FIXED([8]Wages_Post!C32,3)</f>
        <v>1.440</v>
      </c>
      <c r="M58" s="8" t="str">
        <f t="shared" si="2"/>
        <v>**</v>
      </c>
      <c r="N58" s="8">
        <f>[8]Wages_Post!E32</f>
        <v>2.3E-2</v>
      </c>
      <c r="O58" s="8"/>
    </row>
    <row r="59" spans="2:15">
      <c r="B59" s="8">
        <f>[8]Wages_Pre!A33</f>
        <v>0</v>
      </c>
      <c r="C59" s="8" t="str">
        <f>FIXED([8]Wages_Pre!B33,3)</f>
        <v>0.000</v>
      </c>
      <c r="D59" s="8" t="str">
        <f>FIXED([8]Wages_Pre!C33,3)</f>
        <v>0.000</v>
      </c>
      <c r="E59" s="8" t="str">
        <f t="shared" si="3"/>
        <v>***</v>
      </c>
      <c r="F59" s="8">
        <f>[8]Wages_Pre!E33</f>
        <v>0</v>
      </c>
      <c r="G59" s="8"/>
      <c r="H59" s="8"/>
      <c r="I59" s="8"/>
      <c r="J59" s="8">
        <f>[8]Wages_Post!A33</f>
        <v>0</v>
      </c>
      <c r="K59" s="8" t="str">
        <f>FIXED([8]Wages_Post!B33,3)</f>
        <v>0.000</v>
      </c>
      <c r="L59" s="8" t="str">
        <f>FIXED([8]Wages_Post!C33,3)</f>
        <v>0.000</v>
      </c>
      <c r="M59" s="8" t="str">
        <f t="shared" si="2"/>
        <v>***</v>
      </c>
      <c r="N59" s="8">
        <f>[8]Wages_Post!E33</f>
        <v>0</v>
      </c>
      <c r="O59" s="8"/>
    </row>
    <row r="60" spans="2:15">
      <c r="B60" s="8">
        <f>[8]Wages_Pre!A34</f>
        <v>0</v>
      </c>
      <c r="C60" s="8" t="str">
        <f>FIXED([8]Wages_Pre!B34,3)</f>
        <v>0.000</v>
      </c>
      <c r="D60" s="8" t="str">
        <f>FIXED([8]Wages_Pre!C34,3)</f>
        <v>0.000</v>
      </c>
      <c r="E60" s="8" t="str">
        <f t="shared" si="3"/>
        <v>***</v>
      </c>
      <c r="F60" s="8">
        <f>[8]Wages_Pre!E34</f>
        <v>0</v>
      </c>
      <c r="G60" s="8"/>
      <c r="H60" s="8"/>
      <c r="I60" s="8"/>
      <c r="J60" s="8">
        <f>[8]Wages_Post!A34</f>
        <v>0</v>
      </c>
      <c r="K60" s="8" t="str">
        <f>FIXED([8]Wages_Post!B34,3)</f>
        <v>0.000</v>
      </c>
      <c r="L60" s="8" t="str">
        <f>FIXED([8]Wages_Post!C34,3)</f>
        <v>0.000</v>
      </c>
      <c r="M60" s="8" t="str">
        <f t="shared" si="2"/>
        <v>***</v>
      </c>
      <c r="N60" s="8">
        <f>[8]Wages_Post!E34</f>
        <v>0</v>
      </c>
      <c r="O60" s="8"/>
    </row>
    <row r="61" spans="2:15">
      <c r="B61" s="8">
        <f>[8]Wages_Pre!A35</f>
        <v>0</v>
      </c>
      <c r="C61" s="8" t="str">
        <f>FIXED([8]Wages_Pre!B35,3)</f>
        <v>0.000</v>
      </c>
      <c r="D61" s="8" t="str">
        <f>FIXED([8]Wages_Pre!C35,3)</f>
        <v>0.000</v>
      </c>
      <c r="E61" s="8" t="str">
        <f t="shared" si="3"/>
        <v>***</v>
      </c>
      <c r="F61" s="8">
        <f>[8]Wages_Pre!E35</f>
        <v>0</v>
      </c>
      <c r="G61" s="8"/>
      <c r="H61" s="8"/>
      <c r="I61" s="8"/>
      <c r="J61" s="8">
        <f>[8]Wages_Post!A35</f>
        <v>0</v>
      </c>
      <c r="K61" s="8" t="str">
        <f>FIXED([8]Wages_Post!B35,3)</f>
        <v>0.000</v>
      </c>
      <c r="L61" s="8" t="str">
        <f>FIXED([8]Wages_Post!C35,3)</f>
        <v>0.000</v>
      </c>
      <c r="M61" s="8" t="str">
        <f t="shared" si="2"/>
        <v>***</v>
      </c>
      <c r="N61" s="8">
        <f>[8]Wages_Post!E35</f>
        <v>0</v>
      </c>
      <c r="O61" s="8"/>
    </row>
    <row r="62" spans="2:15">
      <c r="B62" s="8">
        <f>[8]Wages_Pre!A36</f>
        <v>0</v>
      </c>
      <c r="C62" s="8" t="str">
        <f>FIXED([8]Wages_Pre!B36,3)</f>
        <v>0.000</v>
      </c>
      <c r="D62" s="8" t="str">
        <f>FIXED([8]Wages_Pre!C36,3)</f>
        <v>0.000</v>
      </c>
      <c r="E62" s="8" t="str">
        <f t="shared" si="3"/>
        <v>***</v>
      </c>
      <c r="F62" s="8">
        <f>[8]Wages_Pre!E36</f>
        <v>0</v>
      </c>
      <c r="G62" s="8"/>
      <c r="H62" s="8"/>
      <c r="I62" s="8"/>
      <c r="J62" s="8">
        <f>[8]Wages_Post!A36</f>
        <v>0</v>
      </c>
      <c r="K62" s="8" t="str">
        <f>FIXED([8]Wages_Post!B36,3)</f>
        <v>0.000</v>
      </c>
      <c r="L62" s="8" t="str">
        <f>FIXED([8]Wages_Post!C36,3)</f>
        <v>0.000</v>
      </c>
      <c r="M62" s="8" t="str">
        <f t="shared" si="2"/>
        <v>***</v>
      </c>
      <c r="N62" s="8">
        <f>[8]Wages_Post!E36</f>
        <v>0</v>
      </c>
      <c r="O62" s="8"/>
    </row>
    <row r="63" spans="2:1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2:1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2:1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2:1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2:15">
      <c r="B67" s="7" t="str">
        <f>[8]Wages_Pre!A41</f>
        <v xml:space="preserve"> REPLACE SLACK_1 WITH SLACK_2 - WAGES - PRE-CRISIS</v>
      </c>
      <c r="C67" s="8"/>
      <c r="D67" s="8"/>
      <c r="E67" s="8"/>
      <c r="F67" s="8"/>
      <c r="G67" s="8"/>
      <c r="H67" s="8"/>
      <c r="I67" s="8"/>
      <c r="J67" s="7" t="str">
        <f>[8]Wages_Post!A41</f>
        <v xml:space="preserve"> REPLACE SLACK_1 WITH SLACK_2 - WAGES - POST-CRISIS</v>
      </c>
      <c r="K67" s="8"/>
      <c r="L67" s="8"/>
      <c r="M67" s="8"/>
      <c r="N67" s="8"/>
      <c r="O67" s="8"/>
    </row>
    <row r="68" spans="2:15">
      <c r="B68" s="8" t="str">
        <f>[8]Wages_Pre!A42</f>
        <v>R2_w</v>
      </c>
      <c r="C68" s="8">
        <f>[8]Wages_Pre!B42</f>
        <v>0</v>
      </c>
      <c r="D68" s="8">
        <f>[8]Wages_Pre!C42</f>
        <v>0</v>
      </c>
      <c r="E68" s="8">
        <f>[8]Wages_Pre!D42</f>
        <v>0</v>
      </c>
      <c r="F68" s="8"/>
      <c r="G68" s="8"/>
      <c r="H68" s="8"/>
      <c r="I68" s="8"/>
      <c r="J68" s="8" t="str">
        <f>[8]Wages_Post!A42</f>
        <v>R2_w</v>
      </c>
      <c r="K68" s="8">
        <f>[8]Wages_Post!B42</f>
        <v>0</v>
      </c>
      <c r="L68" s="8">
        <f>[8]Wages_Post!C42</f>
        <v>0</v>
      </c>
      <c r="M68" s="8">
        <f>[8]Wages_Post!D42</f>
        <v>0</v>
      </c>
      <c r="N68" s="8"/>
      <c r="O68" s="8"/>
    </row>
    <row r="69" spans="2:15">
      <c r="B69" s="8" t="str">
        <f>FIXED([8]Wages_Pre!A43,3)</f>
        <v>0.034</v>
      </c>
      <c r="C69" s="8">
        <f>[8]Wages_Pre!B43</f>
        <v>694</v>
      </c>
      <c r="D69" s="8" t="str">
        <f>FIXED([8]Wages_Pre!C43,1)</f>
        <v>1.5</v>
      </c>
      <c r="E69" s="8">
        <f>([8]Wages_Pre!D43)</f>
        <v>0.25609905946043582</v>
      </c>
      <c r="F69" s="8" t="str">
        <f>IF(E69&lt;0.01,"***",IF(E69&lt;0.05,"**", IF(E69&lt;0.1,"*","")))</f>
        <v/>
      </c>
      <c r="G69" s="8"/>
      <c r="H69" s="8"/>
      <c r="I69" s="8"/>
      <c r="J69" s="8" t="str">
        <f>FIXED([8]Wages_Post!A43,3)</f>
        <v>0.074</v>
      </c>
      <c r="K69" s="8">
        <f>[8]Wages_Post!B43</f>
        <v>625</v>
      </c>
      <c r="L69" s="8" t="str">
        <f>FIXED([8]Wages_Post!C43,1)</f>
        <v>0.3</v>
      </c>
      <c r="M69" s="8">
        <f>([8]Wages_Post!D43)</f>
        <v>0.80307275830405467</v>
      </c>
      <c r="N69" s="8" t="str">
        <f>IF(M69&lt;0.01,"***",IF(M69&lt;0.05,"**", IF(M69&lt;0.1,"*","")))</f>
        <v/>
      </c>
      <c r="O69" s="8"/>
    </row>
    <row r="70" spans="2:15">
      <c r="B70" s="8"/>
      <c r="C70" s="8"/>
      <c r="D70" s="8" t="str">
        <f>[8]Wages_Pre!C44</f>
        <v>Robust</v>
      </c>
      <c r="E70" s="8"/>
      <c r="F70" s="8"/>
      <c r="G70" s="8"/>
      <c r="H70" s="8"/>
      <c r="I70" s="8"/>
      <c r="J70" s="8"/>
      <c r="K70" s="8"/>
      <c r="L70" s="8" t="str">
        <f>[8]Wages_Post!C44</f>
        <v>Robust</v>
      </c>
      <c r="M70" s="8"/>
      <c r="N70" s="8"/>
      <c r="O70" s="8"/>
    </row>
    <row r="71" spans="2:15">
      <c r="B71" s="8" t="str">
        <f>[8]Wages_Pre!A45</f>
        <v>Wage_qA</v>
      </c>
      <c r="C71" s="8" t="str">
        <f>[8]Wages_Pre!B45</f>
        <v>Coef.</v>
      </c>
      <c r="D71" s="8" t="str">
        <f>[8]Wages_Pre!C45</f>
        <v>Std. Err.</v>
      </c>
      <c r="E71" s="8" t="str">
        <f>[8]Wages_Pre!D45</f>
        <v>t</v>
      </c>
      <c r="F71" s="8" t="str">
        <f>[8]Wages_Pre!E45</f>
        <v>P&gt;|t|</v>
      </c>
      <c r="G71" s="8"/>
      <c r="H71" s="8"/>
      <c r="I71" s="8"/>
      <c r="J71" s="8" t="str">
        <f>[8]Wages_Post!A45</f>
        <v>Wage_qA</v>
      </c>
      <c r="K71" s="8" t="str">
        <f>[8]Wages_Post!B45</f>
        <v>Coef.</v>
      </c>
      <c r="L71" s="8" t="str">
        <f>[8]Wages_Post!C45</f>
        <v>Std. Err.</v>
      </c>
      <c r="M71" s="8" t="str">
        <f>[8]Wages_Post!D45</f>
        <v>t</v>
      </c>
      <c r="N71" s="8" t="str">
        <f>[8]Wages_Post!E45</f>
        <v>P&gt;|t|</v>
      </c>
      <c r="O71" s="8"/>
    </row>
    <row r="72" spans="2:15">
      <c r="B72" s="8" t="str">
        <f>[8]Wages_Pre!A46</f>
        <v>InfExp</v>
      </c>
      <c r="C72" s="8" t="str">
        <f>FIXED([8]Wages_Pre!B46,3)</f>
        <v>-0.591</v>
      </c>
      <c r="D72" s="8" t="str">
        <f>FIXED([8]Wages_Pre!C46,3)</f>
        <v>0.639</v>
      </c>
      <c r="E72" s="8" t="str">
        <f>IF(F72&lt;0.01,"***",IF(F72&lt;0.05,"**", IF(F72&lt;0.1,"*","")))</f>
        <v/>
      </c>
      <c r="F72" s="8">
        <f>[8]Wages_Pre!E46</f>
        <v>0.37</v>
      </c>
      <c r="G72" s="8"/>
      <c r="H72" s="8"/>
      <c r="I72" s="8"/>
      <c r="J72" s="8" t="str">
        <f>[8]Wages_Post!A46</f>
        <v>InfExp</v>
      </c>
      <c r="K72" s="8" t="str">
        <f>FIXED([8]Wages_Post!B46,3)</f>
        <v>0.874</v>
      </c>
      <c r="L72" s="8" t="str">
        <f>FIXED([8]Wages_Post!C46,3)</f>
        <v>0.471</v>
      </c>
      <c r="M72" s="8" t="str">
        <f t="shared" ref="M72:M82" si="4">IF(N72&lt;0.01,"***",IF(N72&lt;0.05,"**", IF(N72&lt;0.1,"*","")))</f>
        <v>*</v>
      </c>
      <c r="N72" s="8">
        <f>[8]Wages_Post!E46</f>
        <v>8.3000000000000004E-2</v>
      </c>
      <c r="O72" s="8"/>
    </row>
    <row r="73" spans="2:15">
      <c r="B73" s="8" t="str">
        <f>[8]Wages_Pre!A47</f>
        <v>PCPI_4lag</v>
      </c>
      <c r="C73" s="8" t="str">
        <f>FIXED([8]Wages_Pre!B47,3)</f>
        <v>0.235</v>
      </c>
      <c r="D73" s="8" t="str">
        <f>FIXED([8]Wages_Pre!C47,3)</f>
        <v>0.099</v>
      </c>
      <c r="E73" s="8" t="str">
        <f t="shared" ref="E73:E82" si="5">IF(F73&lt;0.01,"***",IF(F73&lt;0.05,"**", IF(F73&lt;0.1,"*","")))</f>
        <v>**</v>
      </c>
      <c r="F73" s="8">
        <f>[8]Wages_Pre!E47</f>
        <v>3.2000000000000001E-2</v>
      </c>
      <c r="G73" s="8"/>
      <c r="H73" s="8"/>
      <c r="I73" s="8"/>
      <c r="J73" s="8" t="str">
        <f>[8]Wages_Post!A47</f>
        <v>PCPI_4lag</v>
      </c>
      <c r="K73" s="8" t="str">
        <f>FIXED([8]Wages_Post!B47,3)</f>
        <v>-0.036</v>
      </c>
      <c r="L73" s="8" t="str">
        <f>FIXED([8]Wages_Post!C47,3)</f>
        <v>0.150</v>
      </c>
      <c r="M73" s="8" t="str">
        <f t="shared" si="4"/>
        <v/>
      </c>
      <c r="N73" s="8">
        <f>[8]Wages_Post!E47</f>
        <v>0.81299999999999994</v>
      </c>
      <c r="O73" s="8"/>
    </row>
    <row r="74" spans="2:15">
      <c r="B74" s="8" t="str">
        <f>[8]Wages_Pre!A48</f>
        <v>slack_2</v>
      </c>
      <c r="C74" s="8" t="str">
        <f>FIXED([8]Wages_Pre!B48,3)</f>
        <v>-0.157</v>
      </c>
      <c r="D74" s="8" t="str">
        <f>FIXED([8]Wages_Pre!C48,3)</f>
        <v>0.092</v>
      </c>
      <c r="E74" s="8" t="str">
        <f t="shared" si="5"/>
        <v/>
      </c>
      <c r="F74" s="8">
        <f>[8]Wages_Pre!E48</f>
        <v>0.11</v>
      </c>
      <c r="G74" s="8"/>
      <c r="H74" s="8"/>
      <c r="I74" s="8"/>
      <c r="J74" s="8" t="str">
        <f>[8]Wages_Post!A48</f>
        <v>slack_2</v>
      </c>
      <c r="K74" s="8" t="str">
        <f>FIXED([8]Wages_Post!B48,3)</f>
        <v>-0.488</v>
      </c>
      <c r="L74" s="8" t="str">
        <f>FIXED([8]Wages_Post!C48,3)</f>
        <v>0.106</v>
      </c>
      <c r="M74" s="8" t="str">
        <f t="shared" si="4"/>
        <v>***</v>
      </c>
      <c r="N74" s="8">
        <f>[8]Wages_Post!E48</f>
        <v>0</v>
      </c>
      <c r="O74" s="8"/>
    </row>
    <row r="75" spans="2:15">
      <c r="B75" s="8" t="str">
        <f>[8]Wages_Pre!A49</f>
        <v>W_Slack</v>
      </c>
      <c r="C75" s="8" t="str">
        <f>FIXED([8]Wages_Pre!B49,3)</f>
        <v>-0.238</v>
      </c>
      <c r="D75" s="8" t="str">
        <f>FIXED([8]Wages_Pre!C49,3)</f>
        <v>0.194</v>
      </c>
      <c r="E75" s="8" t="str">
        <f t="shared" si="5"/>
        <v/>
      </c>
      <c r="F75" s="8">
        <f>[8]Wages_Pre!E49</f>
        <v>0.23899999999999999</v>
      </c>
      <c r="G75" s="8"/>
      <c r="H75" s="8"/>
      <c r="I75" s="8"/>
      <c r="J75" s="8" t="str">
        <f>[8]Wages_Post!A49</f>
        <v>W_Slack</v>
      </c>
      <c r="K75" s="8" t="str">
        <f>FIXED([8]Wages_Post!B49,3)</f>
        <v>0.058</v>
      </c>
      <c r="L75" s="8" t="str">
        <f>FIXED([8]Wages_Post!C49,3)</f>
        <v>0.137</v>
      </c>
      <c r="M75" s="8" t="str">
        <f t="shared" si="4"/>
        <v/>
      </c>
      <c r="N75" s="8">
        <f>[8]Wages_Post!E49</f>
        <v>0.67500000000000004</v>
      </c>
      <c r="O75" s="8"/>
    </row>
    <row r="76" spans="2:15">
      <c r="B76" s="8" t="str">
        <f>[8]Wages_Pre!A50</f>
        <v>WComm_relPCPI_lag</v>
      </c>
      <c r="C76" s="8" t="str">
        <f>FIXED([8]Wages_Pre!B50,3)</f>
        <v>0.012</v>
      </c>
      <c r="D76" s="8" t="str">
        <f>FIXED([8]Wages_Pre!C50,3)</f>
        <v>0.016</v>
      </c>
      <c r="E76" s="8" t="str">
        <f t="shared" si="5"/>
        <v/>
      </c>
      <c r="F76" s="8">
        <f>[8]Wages_Pre!E50</f>
        <v>0.47899999999999998</v>
      </c>
      <c r="G76" s="8"/>
      <c r="H76" s="8"/>
      <c r="I76" s="8"/>
      <c r="J76" s="8" t="str">
        <f>[8]Wages_Post!A50</f>
        <v>WComm_relPCPI_lag</v>
      </c>
      <c r="K76" s="8" t="str">
        <f>FIXED([8]Wages_Post!B50,3)</f>
        <v>0.004</v>
      </c>
      <c r="L76" s="8" t="str">
        <f>FIXED([8]Wages_Post!C50,3)</f>
        <v>0.008</v>
      </c>
      <c r="M76" s="8" t="str">
        <f t="shared" si="4"/>
        <v/>
      </c>
      <c r="N76" s="8">
        <f>[8]Wages_Post!E50</f>
        <v>0.63500000000000001</v>
      </c>
      <c r="O76" s="8"/>
    </row>
    <row r="77" spans="2:15">
      <c r="B77" s="8" t="str">
        <f>[8]Wages_Pre!A51</f>
        <v>GVC_PC_lag</v>
      </c>
      <c r="C77" s="8" t="str">
        <f>FIXED([8]Wages_Pre!B51,3)</f>
        <v>-0.154</v>
      </c>
      <c r="D77" s="8" t="str">
        <f>FIXED([8]Wages_Pre!C51,3)</f>
        <v>0.098</v>
      </c>
      <c r="E77" s="8" t="str">
        <f t="shared" si="5"/>
        <v/>
      </c>
      <c r="F77" s="8">
        <f>[8]Wages_Pre!E51</f>
        <v>0.13900000000000001</v>
      </c>
      <c r="G77" s="8"/>
      <c r="H77" s="8"/>
      <c r="I77" s="8"/>
      <c r="J77" s="8" t="str">
        <f>[8]Wages_Post!A51</f>
        <v>GVC_PC_lag</v>
      </c>
      <c r="K77" s="8" t="str">
        <f>FIXED([8]Wages_Post!B51,3)</f>
        <v>-0.058</v>
      </c>
      <c r="L77" s="8" t="str">
        <f>FIXED([8]Wages_Post!C51,3)</f>
        <v>0.089</v>
      </c>
      <c r="M77" s="8" t="str">
        <f t="shared" si="4"/>
        <v/>
      </c>
      <c r="N77" s="8">
        <f>[8]Wages_Post!E51</f>
        <v>0.52300000000000002</v>
      </c>
      <c r="O77" s="8"/>
    </row>
    <row r="78" spans="2:15">
      <c r="B78" s="8" t="str">
        <f>[8]Wages_Pre!A52</f>
        <v>_cons</v>
      </c>
      <c r="C78" s="8" t="str">
        <f>FIXED([8]Wages_Pre!B52,3)</f>
        <v>3.941</v>
      </c>
      <c r="D78" s="8" t="str">
        <f>FIXED([8]Wages_Pre!C52,3)</f>
        <v>1.524</v>
      </c>
      <c r="E78" s="8" t="str">
        <f t="shared" si="5"/>
        <v>**</v>
      </c>
      <c r="F78" s="8">
        <f>[8]Wages_Pre!E52</f>
        <v>2.1000000000000001E-2</v>
      </c>
      <c r="G78" s="8"/>
      <c r="H78" s="8"/>
      <c r="I78" s="8"/>
      <c r="J78" s="8" t="str">
        <f>[8]Wages_Post!A52</f>
        <v>_cons</v>
      </c>
      <c r="K78" s="8" t="str">
        <f>FIXED([8]Wages_Post!B52,3)</f>
        <v>1.046</v>
      </c>
      <c r="L78" s="8" t="str">
        <f>FIXED([8]Wages_Post!C52,3)</f>
        <v>0.830</v>
      </c>
      <c r="M78" s="8" t="str">
        <f t="shared" si="4"/>
        <v/>
      </c>
      <c r="N78" s="8">
        <f>[8]Wages_Post!E52</f>
        <v>0.22700000000000001</v>
      </c>
      <c r="O78" s="8"/>
    </row>
    <row r="79" spans="2:15">
      <c r="B79" s="8">
        <f>[8]Wages_Pre!A53</f>
        <v>0</v>
      </c>
      <c r="C79" s="8" t="str">
        <f>FIXED([8]Wages_Pre!B53,3)</f>
        <v>0.000</v>
      </c>
      <c r="D79" s="8" t="str">
        <f>FIXED([8]Wages_Pre!C53,3)</f>
        <v>0.000</v>
      </c>
      <c r="E79" s="8" t="str">
        <f t="shared" si="5"/>
        <v>***</v>
      </c>
      <c r="F79" s="8">
        <f>[8]Wages_Pre!E53</f>
        <v>0</v>
      </c>
      <c r="G79" s="8"/>
      <c r="H79" s="8"/>
      <c r="I79" s="8"/>
      <c r="J79" s="8">
        <f>[8]Wages_Post!A53</f>
        <v>0</v>
      </c>
      <c r="K79" s="8" t="str">
        <f>FIXED([8]Wages_Post!B53,3)</f>
        <v>0.000</v>
      </c>
      <c r="L79" s="8" t="str">
        <f>FIXED([8]Wages_Post!C53,3)</f>
        <v>0.000</v>
      </c>
      <c r="M79" s="8" t="str">
        <f t="shared" si="4"/>
        <v>***</v>
      </c>
      <c r="N79" s="8">
        <f>[8]Wages_Post!E53</f>
        <v>0</v>
      </c>
      <c r="O79" s="8"/>
    </row>
    <row r="80" spans="2:15">
      <c r="B80" s="8">
        <f>[8]Wages_Pre!A54</f>
        <v>0</v>
      </c>
      <c r="C80" s="8" t="str">
        <f>FIXED([8]Wages_Pre!B54,3)</f>
        <v>0.000</v>
      </c>
      <c r="D80" s="8" t="str">
        <f>FIXED([8]Wages_Pre!C54,3)</f>
        <v>0.000</v>
      </c>
      <c r="E80" s="8" t="str">
        <f t="shared" si="5"/>
        <v>***</v>
      </c>
      <c r="F80" s="8">
        <f>[8]Wages_Pre!E54</f>
        <v>0</v>
      </c>
      <c r="G80" s="8"/>
      <c r="H80" s="8"/>
      <c r="I80" s="8"/>
      <c r="J80" s="8">
        <f>[8]Wages_Post!A54</f>
        <v>0</v>
      </c>
      <c r="K80" s="8" t="str">
        <f>FIXED([8]Wages_Post!B54,3)</f>
        <v>0.000</v>
      </c>
      <c r="L80" s="8" t="str">
        <f>FIXED([8]Wages_Post!C54,3)</f>
        <v>0.000</v>
      </c>
      <c r="M80" s="8" t="str">
        <f t="shared" si="4"/>
        <v>***</v>
      </c>
      <c r="N80" s="8">
        <f>[8]Wages_Post!E54</f>
        <v>0</v>
      </c>
      <c r="O80" s="8"/>
    </row>
    <row r="81" spans="2:15">
      <c r="B81" s="8">
        <f>[8]Wages_Pre!A55</f>
        <v>0</v>
      </c>
      <c r="C81" s="8" t="str">
        <f>FIXED([8]Wages_Pre!B55,3)</f>
        <v>0.000</v>
      </c>
      <c r="D81" s="8" t="str">
        <f>FIXED([8]Wages_Pre!C55,3)</f>
        <v>0.000</v>
      </c>
      <c r="E81" s="8" t="str">
        <f t="shared" si="5"/>
        <v>***</v>
      </c>
      <c r="F81" s="8">
        <f>[8]Wages_Pre!E55</f>
        <v>0</v>
      </c>
      <c r="G81" s="8"/>
      <c r="H81" s="8"/>
      <c r="I81" s="8"/>
      <c r="J81" s="8">
        <f>[8]Wages_Post!A55</f>
        <v>0</v>
      </c>
      <c r="K81" s="8" t="str">
        <f>FIXED([8]Wages_Post!B55,3)</f>
        <v>0.000</v>
      </c>
      <c r="L81" s="8" t="str">
        <f>FIXED([8]Wages_Post!C55,3)</f>
        <v>0.000</v>
      </c>
      <c r="M81" s="8" t="str">
        <f t="shared" si="4"/>
        <v>***</v>
      </c>
      <c r="N81" s="8">
        <f>[8]Wages_Post!E55</f>
        <v>0</v>
      </c>
      <c r="O81" s="8"/>
    </row>
    <row r="82" spans="2:15">
      <c r="B82" s="8">
        <f>[8]Wages_Pre!A56</f>
        <v>0</v>
      </c>
      <c r="C82" s="8" t="str">
        <f>FIXED([8]Wages_Pre!B56,3)</f>
        <v>0.000</v>
      </c>
      <c r="D82" s="8" t="str">
        <f>FIXED([8]Wages_Pre!C56,3)</f>
        <v>0.000</v>
      </c>
      <c r="E82" s="8" t="str">
        <f t="shared" si="5"/>
        <v>***</v>
      </c>
      <c r="F82" s="8">
        <f>[8]Wages_Pre!E56</f>
        <v>0</v>
      </c>
      <c r="G82" s="8"/>
      <c r="H82" s="8"/>
      <c r="I82" s="8"/>
      <c r="J82" s="8">
        <f>[8]Wages_Post!A56</f>
        <v>0</v>
      </c>
      <c r="K82" s="8" t="str">
        <f>FIXED([8]Wages_Post!B56,3)</f>
        <v>0.000</v>
      </c>
      <c r="L82" s="8" t="str">
        <f>FIXED([8]Wages_Post!C56,3)</f>
        <v>0.000</v>
      </c>
      <c r="M82" s="8" t="str">
        <f t="shared" si="4"/>
        <v>***</v>
      </c>
      <c r="N82" s="8">
        <f>[8]Wages_Post!E56</f>
        <v>0</v>
      </c>
      <c r="O82" s="8"/>
    </row>
    <row r="83" spans="2:1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>
      <c r="B87" s="7" t="str">
        <f>[8]Wages_Pre!A61</f>
        <v xml:space="preserve"> REPLACE W_SLACK WITH W_Slack_IMF  - WAGES - PRE-CRISIS</v>
      </c>
      <c r="C87" s="8"/>
      <c r="D87" s="8"/>
      <c r="E87" s="8"/>
      <c r="F87" s="8"/>
      <c r="G87" s="8"/>
      <c r="H87" s="8"/>
      <c r="I87" s="8"/>
      <c r="J87" s="7" t="str">
        <f>[8]Wages_Post!A61</f>
        <v xml:space="preserve"> REPLACE W_SLACK WITH W_Slack_IMF  - WAGES - POST-CRISIS</v>
      </c>
      <c r="K87" s="8"/>
      <c r="L87" s="8"/>
      <c r="M87" s="8"/>
      <c r="N87" s="8"/>
      <c r="O87" s="8"/>
    </row>
    <row r="88" spans="2:15">
      <c r="B88" s="8" t="str">
        <f>[8]Wages_Pre!A62</f>
        <v>R2_w</v>
      </c>
      <c r="C88" s="8">
        <f>[8]Wages_Pre!B62</f>
        <v>0</v>
      </c>
      <c r="D88" s="8">
        <f>[8]Wages_Pre!C62</f>
        <v>0</v>
      </c>
      <c r="E88" s="8">
        <f>[8]Wages_Pre!D62</f>
        <v>0</v>
      </c>
      <c r="F88" s="8"/>
      <c r="G88" s="8"/>
      <c r="H88" s="8"/>
      <c r="I88" s="8"/>
      <c r="J88" s="8" t="str">
        <f>[8]Wages_Post!A62</f>
        <v>R2_w</v>
      </c>
      <c r="K88" s="8">
        <f>[8]Wages_Post!B62</f>
        <v>0</v>
      </c>
      <c r="L88" s="8">
        <f>[8]Wages_Post!C62</f>
        <v>0</v>
      </c>
      <c r="M88" s="8">
        <f>[8]Wages_Post!D62</f>
        <v>0</v>
      </c>
      <c r="N88" s="8"/>
      <c r="O88" s="8"/>
    </row>
    <row r="89" spans="2:15">
      <c r="B89" s="8" t="str">
        <f>FIXED([8]Wages_Pre!A63,3)</f>
        <v>0.066</v>
      </c>
      <c r="C89" s="8">
        <f>[8]Wages_Pre!B63</f>
        <v>878</v>
      </c>
      <c r="D89" s="8" t="str">
        <f>FIXED([8]Wages_Pre!C63,1)</f>
        <v>1.6</v>
      </c>
      <c r="E89" s="8">
        <f>([8]Wages_Pre!D63)</f>
        <v>0.21905354516057018</v>
      </c>
      <c r="F89" s="8" t="str">
        <f>IF(E89&lt;0.01,"***",IF(E89&lt;0.05,"**", IF(E89&lt;0.1,"*","")))</f>
        <v/>
      </c>
      <c r="G89" s="8"/>
      <c r="H89" s="8"/>
      <c r="I89" s="8"/>
      <c r="J89" s="8" t="str">
        <f>FIXED([8]Wages_Post!A63,3)</f>
        <v>0.059</v>
      </c>
      <c r="K89" s="8">
        <f>[8]Wages_Post!B63</f>
        <v>782</v>
      </c>
      <c r="L89" s="8" t="str">
        <f>FIXED([8]Wages_Post!C63,1)</f>
        <v>1.1</v>
      </c>
      <c r="M89" s="8">
        <f>([8]Wages_Post!D63)</f>
        <v>0.36733252742814093</v>
      </c>
      <c r="N89" s="8" t="str">
        <f>IF(M89&lt;0.01,"***",IF(M89&lt;0.05,"**", IF(M89&lt;0.1,"*","")))</f>
        <v/>
      </c>
      <c r="O89" s="8"/>
    </row>
    <row r="90" spans="2:15">
      <c r="B90" s="8"/>
      <c r="C90" s="8"/>
      <c r="D90" s="8" t="str">
        <f>[8]Wages_Pre!C64</f>
        <v>Robust</v>
      </c>
      <c r="E90" s="8"/>
      <c r="F90" s="8"/>
      <c r="G90" s="8"/>
      <c r="H90" s="8"/>
      <c r="I90" s="8"/>
      <c r="J90" s="8"/>
      <c r="K90" s="8"/>
      <c r="L90" s="8" t="str">
        <f>[8]Wages_Post!C64</f>
        <v>Robust</v>
      </c>
      <c r="M90" s="8"/>
      <c r="N90" s="8"/>
      <c r="O90" s="8"/>
    </row>
    <row r="91" spans="2:15">
      <c r="B91" s="8" t="str">
        <f>[8]Wages_Pre!A65</f>
        <v>Wage_qA</v>
      </c>
      <c r="C91" s="8" t="str">
        <f>[8]Wages_Pre!B65</f>
        <v>Coef.</v>
      </c>
      <c r="D91" s="8" t="str">
        <f>[8]Wages_Pre!C65</f>
        <v>Std. Err.</v>
      </c>
      <c r="E91" s="8" t="str">
        <f>[8]Wages_Pre!D65</f>
        <v>t</v>
      </c>
      <c r="F91" s="8" t="str">
        <f>[8]Wages_Pre!E65</f>
        <v>P&gt;|t|</v>
      </c>
      <c r="G91" s="8"/>
      <c r="H91" s="8"/>
      <c r="I91" s="8"/>
      <c r="J91" s="8" t="str">
        <f>[8]Wages_Post!A65</f>
        <v>Wage_qA</v>
      </c>
      <c r="K91" s="8" t="str">
        <f>[8]Wages_Post!B65</f>
        <v>Coef.</v>
      </c>
      <c r="L91" s="8" t="str">
        <f>[8]Wages_Post!C65</f>
        <v>Std. Err.</v>
      </c>
      <c r="M91" s="8" t="str">
        <f>[8]Wages_Post!D65</f>
        <v>t</v>
      </c>
      <c r="N91" s="8" t="str">
        <f>[8]Wages_Post!E65</f>
        <v>P&gt;|t|</v>
      </c>
      <c r="O91" s="8"/>
    </row>
    <row r="92" spans="2:15">
      <c r="B92" s="8" t="str">
        <f>[8]Wages_Pre!A66</f>
        <v>InfExp</v>
      </c>
      <c r="C92" s="8" t="str">
        <f>FIXED([8]Wages_Pre!B66,3)</f>
        <v>0.050</v>
      </c>
      <c r="D92" s="8" t="str">
        <f>FIXED([8]Wages_Pre!C66,3)</f>
        <v>0.200</v>
      </c>
      <c r="E92" s="8" t="str">
        <f>IF(F92&lt;0.01,"***",IF(F92&lt;0.05,"**", IF(F92&lt;0.1,"*","")))</f>
        <v/>
      </c>
      <c r="F92" s="8">
        <f>[8]Wages_Pre!E66</f>
        <v>0.80600000000000005</v>
      </c>
      <c r="G92" s="8"/>
      <c r="H92" s="8"/>
      <c r="I92" s="8"/>
      <c r="J92" s="8" t="str">
        <f>[8]Wages_Post!A66</f>
        <v>InfExp</v>
      </c>
      <c r="K92" s="8" t="str">
        <f>FIXED([8]Wages_Post!B66,3)</f>
        <v>0.305</v>
      </c>
      <c r="L92" s="8" t="str">
        <f>FIXED([8]Wages_Post!C66,3)</f>
        <v>0.637</v>
      </c>
      <c r="M92" s="8" t="str">
        <f t="shared" ref="M92:M102" si="6">IF(N92&lt;0.01,"***",IF(N92&lt;0.05,"**", IF(N92&lt;0.1,"*","")))</f>
        <v/>
      </c>
      <c r="N92" s="8">
        <f>[8]Wages_Post!E66</f>
        <v>0.63700000000000001</v>
      </c>
      <c r="O92" s="8"/>
    </row>
    <row r="93" spans="2:15">
      <c r="B93" s="8" t="str">
        <f>[8]Wages_Pre!A67</f>
        <v>PCPI_4lag</v>
      </c>
      <c r="C93" s="8" t="str">
        <f>FIXED([8]Wages_Pre!B67,3)</f>
        <v>0.235</v>
      </c>
      <c r="D93" s="8" t="str">
        <f>FIXED([8]Wages_Pre!C67,3)</f>
        <v>0.057</v>
      </c>
      <c r="E93" s="8" t="str">
        <f t="shared" ref="E93:E102" si="7">IF(F93&lt;0.01,"***",IF(F93&lt;0.05,"**", IF(F93&lt;0.1,"*","")))</f>
        <v>***</v>
      </c>
      <c r="F93" s="8">
        <f>[8]Wages_Pre!E67</f>
        <v>1E-3</v>
      </c>
      <c r="G93" s="8"/>
      <c r="H93" s="8"/>
      <c r="I93" s="8"/>
      <c r="J93" s="8" t="str">
        <f>[8]Wages_Post!A67</f>
        <v>PCPI_4lag</v>
      </c>
      <c r="K93" s="8" t="str">
        <f>FIXED([8]Wages_Post!B67,3)</f>
        <v>-0.044</v>
      </c>
      <c r="L93" s="8" t="str">
        <f>FIXED([8]Wages_Post!C67,3)</f>
        <v>0.108</v>
      </c>
      <c r="M93" s="8" t="str">
        <f t="shared" si="6"/>
        <v/>
      </c>
      <c r="N93" s="8">
        <f>[8]Wages_Post!E67</f>
        <v>0.68799999999999994</v>
      </c>
      <c r="O93" s="8"/>
    </row>
    <row r="94" spans="2:15">
      <c r="B94" s="8" t="str">
        <f>[8]Wages_Pre!A68</f>
        <v>slack_1</v>
      </c>
      <c r="C94" s="8" t="str">
        <f>FIXED([8]Wages_Pre!B68,3)</f>
        <v>-0.195</v>
      </c>
      <c r="D94" s="8" t="str">
        <f>FIXED([8]Wages_Pre!C68,3)</f>
        <v>0.066</v>
      </c>
      <c r="E94" s="8" t="str">
        <f t="shared" si="7"/>
        <v>***</v>
      </c>
      <c r="F94" s="8">
        <f>[8]Wages_Pre!E68</f>
        <v>8.0000000000000002E-3</v>
      </c>
      <c r="G94" s="8"/>
      <c r="H94" s="8"/>
      <c r="I94" s="8"/>
      <c r="J94" s="8" t="str">
        <f>[8]Wages_Post!A68</f>
        <v>slack_1</v>
      </c>
      <c r="K94" s="8" t="str">
        <f>FIXED([8]Wages_Post!B68,3)</f>
        <v>-0.283</v>
      </c>
      <c r="L94" s="8" t="str">
        <f>FIXED([8]Wages_Post!C68,3)</f>
        <v>0.103</v>
      </c>
      <c r="M94" s="8" t="str">
        <f t="shared" si="6"/>
        <v>**</v>
      </c>
      <c r="N94" s="8">
        <f>[8]Wages_Post!E68</f>
        <v>1.2999999999999999E-2</v>
      </c>
      <c r="O94" s="8"/>
    </row>
    <row r="95" spans="2:15">
      <c r="B95" s="8" t="str">
        <f>[8]Wages_Pre!A69</f>
        <v>W_Slack_IMF</v>
      </c>
      <c r="C95" s="8" t="str">
        <f>FIXED([8]Wages_Pre!B69,3)</f>
        <v>-0.219</v>
      </c>
      <c r="D95" s="8" t="str">
        <f>FIXED([8]Wages_Pre!C69,3)</f>
        <v>0.145</v>
      </c>
      <c r="E95" s="8" t="str">
        <f t="shared" si="7"/>
        <v/>
      </c>
      <c r="F95" s="8">
        <f>[8]Wages_Pre!E69</f>
        <v>0.14899999999999999</v>
      </c>
      <c r="G95" s="8"/>
      <c r="H95" s="8"/>
      <c r="I95" s="8"/>
      <c r="J95" s="8" t="str">
        <f>[8]Wages_Post!A69</f>
        <v>W_Slack_IMF</v>
      </c>
      <c r="K95" s="8" t="str">
        <f>FIXED([8]Wages_Post!B69,3)</f>
        <v>-0.197</v>
      </c>
      <c r="L95" s="8" t="str">
        <f>FIXED([8]Wages_Post!C69,3)</f>
        <v>0.122</v>
      </c>
      <c r="M95" s="8" t="str">
        <f t="shared" si="6"/>
        <v/>
      </c>
      <c r="N95" s="8">
        <f>[8]Wages_Post!E69</f>
        <v>0.125</v>
      </c>
      <c r="O95" s="8"/>
    </row>
    <row r="96" spans="2:15">
      <c r="B96" s="8" t="str">
        <f>[8]Wages_Pre!A70</f>
        <v>WComm_relPCPI_lag</v>
      </c>
      <c r="C96" s="8" t="str">
        <f>FIXED([8]Wages_Pre!B70,3)</f>
        <v>0.006</v>
      </c>
      <c r="D96" s="8" t="str">
        <f>FIXED([8]Wages_Pre!C70,3)</f>
        <v>0.013</v>
      </c>
      <c r="E96" s="8" t="str">
        <f t="shared" si="7"/>
        <v/>
      </c>
      <c r="F96" s="8">
        <f>[8]Wages_Pre!E70</f>
        <v>0.64500000000000002</v>
      </c>
      <c r="G96" s="8"/>
      <c r="H96" s="8"/>
      <c r="I96" s="8"/>
      <c r="J96" s="8" t="str">
        <f>[8]Wages_Post!A70</f>
        <v>WComm_relPCPI_lag</v>
      </c>
      <c r="K96" s="8" t="str">
        <f>FIXED([8]Wages_Post!B70,3)</f>
        <v>0.007</v>
      </c>
      <c r="L96" s="8" t="str">
        <f>FIXED([8]Wages_Post!C70,3)</f>
        <v>0.008</v>
      </c>
      <c r="M96" s="8" t="str">
        <f t="shared" si="6"/>
        <v/>
      </c>
      <c r="N96" s="8">
        <f>[8]Wages_Post!E70</f>
        <v>0.38100000000000001</v>
      </c>
      <c r="O96" s="8"/>
    </row>
    <row r="97" spans="2:15">
      <c r="B97" s="8" t="str">
        <f>[8]Wages_Pre!A71</f>
        <v>GVC_PC_lag</v>
      </c>
      <c r="C97" s="8" t="str">
        <f>FIXED([8]Wages_Pre!B71,3)</f>
        <v>-0.113</v>
      </c>
      <c r="D97" s="8" t="str">
        <f>FIXED([8]Wages_Pre!C71,3)</f>
        <v>0.092</v>
      </c>
      <c r="E97" s="8" t="str">
        <f t="shared" si="7"/>
        <v/>
      </c>
      <c r="F97" s="8">
        <f>[8]Wages_Pre!E71</f>
        <v>0.23100000000000001</v>
      </c>
      <c r="G97" s="8"/>
      <c r="H97" s="8"/>
      <c r="I97" s="8"/>
      <c r="J97" s="8" t="str">
        <f>[8]Wages_Post!A71</f>
        <v>GVC_PC_lag</v>
      </c>
      <c r="K97" s="8" t="str">
        <f>FIXED([8]Wages_Post!B71,3)</f>
        <v>-0.113</v>
      </c>
      <c r="L97" s="8" t="str">
        <f>FIXED([8]Wages_Post!C71,3)</f>
        <v>0.116</v>
      </c>
      <c r="M97" s="8" t="str">
        <f t="shared" si="6"/>
        <v/>
      </c>
      <c r="N97" s="8">
        <f>[8]Wages_Post!E71</f>
        <v>0.33900000000000002</v>
      </c>
      <c r="O97" s="8"/>
    </row>
    <row r="98" spans="2:15">
      <c r="B98" s="8" t="str">
        <f>[8]Wages_Pre!A72</f>
        <v>_cons</v>
      </c>
      <c r="C98" s="8" t="str">
        <f>FIXED([8]Wages_Pre!B72,3)</f>
        <v>3.118</v>
      </c>
      <c r="D98" s="8" t="str">
        <f>FIXED([8]Wages_Pre!C72,3)</f>
        <v>0.419</v>
      </c>
      <c r="E98" s="8" t="str">
        <f t="shared" si="7"/>
        <v>***</v>
      </c>
      <c r="F98" s="8">
        <f>[8]Wages_Pre!E72</f>
        <v>0</v>
      </c>
      <c r="G98" s="8"/>
      <c r="H98" s="8"/>
      <c r="I98" s="8"/>
      <c r="J98" s="8" t="str">
        <f>[8]Wages_Post!A72</f>
        <v>_cons</v>
      </c>
      <c r="K98" s="8" t="str">
        <f>FIXED([8]Wages_Post!B72,3)</f>
        <v>2.973</v>
      </c>
      <c r="L98" s="8" t="str">
        <f>FIXED([8]Wages_Post!C72,3)</f>
        <v>1.282</v>
      </c>
      <c r="M98" s="8" t="str">
        <f t="shared" si="6"/>
        <v>**</v>
      </c>
      <c r="N98" s="8">
        <f>[8]Wages_Post!E72</f>
        <v>3.2000000000000001E-2</v>
      </c>
      <c r="O98" s="8"/>
    </row>
    <row r="99" spans="2:15">
      <c r="B99" s="8">
        <f>[8]Wages_Pre!A73</f>
        <v>0</v>
      </c>
      <c r="C99" s="8" t="str">
        <f>FIXED([8]Wages_Pre!B73,3)</f>
        <v>0.000</v>
      </c>
      <c r="D99" s="8" t="str">
        <f>FIXED([8]Wages_Pre!C73,3)</f>
        <v>0.000</v>
      </c>
      <c r="E99" s="8" t="str">
        <f t="shared" si="7"/>
        <v>***</v>
      </c>
      <c r="F99" s="8">
        <f>[8]Wages_Pre!E73</f>
        <v>0</v>
      </c>
      <c r="G99" s="8"/>
      <c r="H99" s="8"/>
      <c r="I99" s="8"/>
      <c r="J99" s="8">
        <f>[8]Wages_Post!A73</f>
        <v>0</v>
      </c>
      <c r="K99" s="8" t="str">
        <f>FIXED([8]Wages_Post!B73,3)</f>
        <v>0.000</v>
      </c>
      <c r="L99" s="8" t="str">
        <f>FIXED([8]Wages_Post!C73,3)</f>
        <v>0.000</v>
      </c>
      <c r="M99" s="8" t="str">
        <f t="shared" si="6"/>
        <v>***</v>
      </c>
      <c r="N99" s="8">
        <f>[8]Wages_Post!E73</f>
        <v>0</v>
      </c>
      <c r="O99" s="8"/>
    </row>
    <row r="100" spans="2:15">
      <c r="B100" s="8">
        <f>[8]Wages_Pre!A74</f>
        <v>0</v>
      </c>
      <c r="C100" s="8" t="str">
        <f>FIXED([8]Wages_Pre!B74,3)</f>
        <v>0.000</v>
      </c>
      <c r="D100" s="8" t="str">
        <f>FIXED([8]Wages_Pre!C74,3)</f>
        <v>0.000</v>
      </c>
      <c r="E100" s="8" t="str">
        <f t="shared" si="7"/>
        <v>***</v>
      </c>
      <c r="F100" s="8">
        <f>[8]Wages_Pre!E74</f>
        <v>0</v>
      </c>
      <c r="G100" s="8"/>
      <c r="H100" s="8"/>
      <c r="I100" s="8"/>
      <c r="J100" s="8">
        <f>[8]Wages_Post!A74</f>
        <v>0</v>
      </c>
      <c r="K100" s="8" t="str">
        <f>FIXED([8]Wages_Post!B74,3)</f>
        <v>0.000</v>
      </c>
      <c r="L100" s="8" t="str">
        <f>FIXED([8]Wages_Post!C74,3)</f>
        <v>0.000</v>
      </c>
      <c r="M100" s="8" t="str">
        <f t="shared" si="6"/>
        <v>***</v>
      </c>
      <c r="N100" s="8">
        <f>[8]Wages_Post!E74</f>
        <v>0</v>
      </c>
      <c r="O100" s="8"/>
    </row>
    <row r="101" spans="2:15">
      <c r="B101" s="8">
        <f>[8]Wages_Pre!A75</f>
        <v>0</v>
      </c>
      <c r="C101" s="8" t="str">
        <f>FIXED([8]Wages_Pre!B75,3)</f>
        <v>0.000</v>
      </c>
      <c r="D101" s="8" t="str">
        <f>FIXED([8]Wages_Pre!C75,3)</f>
        <v>0.000</v>
      </c>
      <c r="E101" s="8" t="str">
        <f t="shared" si="7"/>
        <v>***</v>
      </c>
      <c r="F101" s="8">
        <f>[8]Wages_Pre!E75</f>
        <v>0</v>
      </c>
      <c r="G101" s="8"/>
      <c r="H101" s="8"/>
      <c r="I101" s="8"/>
      <c r="J101" s="8">
        <f>[8]Wages_Post!A75</f>
        <v>0</v>
      </c>
      <c r="K101" s="8" t="str">
        <f>FIXED([8]Wages_Post!B75,3)</f>
        <v>0.000</v>
      </c>
      <c r="L101" s="8" t="str">
        <f>FIXED([8]Wages_Post!C75,3)</f>
        <v>0.000</v>
      </c>
      <c r="M101" s="8" t="str">
        <f t="shared" si="6"/>
        <v>***</v>
      </c>
      <c r="N101" s="8">
        <f>[8]Wages_Post!E75</f>
        <v>0</v>
      </c>
      <c r="O101" s="8"/>
    </row>
    <row r="102" spans="2:15">
      <c r="B102" s="8">
        <f>[8]Wages_Pre!A76</f>
        <v>0</v>
      </c>
      <c r="C102" s="8" t="str">
        <f>FIXED([8]Wages_Pre!B76,3)</f>
        <v>0.000</v>
      </c>
      <c r="D102" s="8" t="str">
        <f>FIXED([8]Wages_Pre!C76,3)</f>
        <v>0.000</v>
      </c>
      <c r="E102" s="8" t="str">
        <f t="shared" si="7"/>
        <v>***</v>
      </c>
      <c r="F102" s="8">
        <f>[8]Wages_Pre!E76</f>
        <v>0</v>
      </c>
      <c r="G102" s="8"/>
      <c r="H102" s="8"/>
      <c r="I102" s="8"/>
      <c r="J102" s="8">
        <f>[8]Wages_Post!A76</f>
        <v>0</v>
      </c>
      <c r="K102" s="8" t="str">
        <f>FIXED([8]Wages_Post!B76,3)</f>
        <v>0.000</v>
      </c>
      <c r="L102" s="8" t="str">
        <f>FIXED([8]Wages_Post!C76,3)</f>
        <v>0.000</v>
      </c>
      <c r="M102" s="8" t="str">
        <f t="shared" si="6"/>
        <v>***</v>
      </c>
      <c r="N102" s="8">
        <f>[8]Wages_Post!E76</f>
        <v>0</v>
      </c>
      <c r="O102" s="8"/>
    </row>
    <row r="103" spans="2:1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2:15">
      <c r="B107" s="7" t="str">
        <f>[8]Wages_Pre!A81</f>
        <v xml:space="preserve"> REPLACE W_SLACK WITH W_Slack_OECD - WAGES - PRE-CRISIS</v>
      </c>
      <c r="C107" s="8"/>
      <c r="D107" s="8"/>
      <c r="E107" s="8"/>
      <c r="F107" s="8"/>
      <c r="G107" s="8"/>
      <c r="H107" s="8"/>
      <c r="I107" s="8"/>
      <c r="J107" s="7" t="str">
        <f>[8]Wages_Post!A81</f>
        <v xml:space="preserve"> REPLACE W_SLACK WITH W_Slack_OECD - WAGES - POST-CRISIS</v>
      </c>
      <c r="K107" s="8"/>
      <c r="L107" s="8"/>
      <c r="M107" s="8"/>
      <c r="N107" s="8"/>
      <c r="O107" s="8"/>
    </row>
    <row r="108" spans="2:15">
      <c r="B108" s="8" t="str">
        <f>[8]Wages_Pre!A82</f>
        <v>R2_w</v>
      </c>
      <c r="C108" s="8">
        <f>[8]Wages_Pre!B82</f>
        <v>0</v>
      </c>
      <c r="D108" s="8">
        <f>[8]Wages_Pre!C82</f>
        <v>0</v>
      </c>
      <c r="E108" s="8">
        <f>[8]Wages_Pre!D82</f>
        <v>0</v>
      </c>
      <c r="F108" s="8"/>
      <c r="G108" s="8"/>
      <c r="H108" s="8"/>
      <c r="I108" s="8"/>
      <c r="J108" s="8" t="str">
        <f>[8]Wages_Post!A82</f>
        <v>R2_w</v>
      </c>
      <c r="K108" s="8">
        <f>[8]Wages_Post!B82</f>
        <v>0</v>
      </c>
      <c r="L108" s="8">
        <f>[8]Wages_Post!C82</f>
        <v>0</v>
      </c>
      <c r="M108" s="8">
        <f>[8]Wages_Post!D82</f>
        <v>0</v>
      </c>
      <c r="N108" s="8"/>
      <c r="O108" s="8"/>
    </row>
    <row r="109" spans="2:15">
      <c r="B109" s="8" t="str">
        <f>FIXED([8]Wages_Pre!A83,3)</f>
        <v>0.064</v>
      </c>
      <c r="C109" s="8">
        <f>[8]Wages_Pre!B83</f>
        <v>878</v>
      </c>
      <c r="D109" s="8" t="str">
        <f>FIXED([8]Wages_Pre!C83,1)</f>
        <v>0.9</v>
      </c>
      <c r="E109" s="8">
        <f>([8]Wages_Pre!D83)</f>
        <v>0.44324421111715617</v>
      </c>
      <c r="F109" s="8" t="str">
        <f>IF(E109&lt;0.01,"***",IF(E109&lt;0.05,"**", IF(E109&lt;0.1,"*","")))</f>
        <v/>
      </c>
      <c r="G109" s="8"/>
      <c r="H109" s="8"/>
      <c r="I109" s="8"/>
      <c r="J109" s="8" t="str">
        <f>FIXED([8]Wages_Post!A83,3)</f>
        <v>0.061</v>
      </c>
      <c r="K109" s="8">
        <f>[8]Wages_Post!B83</f>
        <v>782</v>
      </c>
      <c r="L109" s="8" t="str">
        <f>FIXED([8]Wages_Post!C83,1)</f>
        <v>1.3</v>
      </c>
      <c r="M109" s="8">
        <f>([8]Wages_Post!D83)</f>
        <v>0.2927267638991104</v>
      </c>
      <c r="N109" s="8" t="str">
        <f>IF(M109&lt;0.01,"***",IF(M109&lt;0.05,"**", IF(M109&lt;0.1,"*","")))</f>
        <v/>
      </c>
      <c r="O109" s="8"/>
    </row>
    <row r="110" spans="2:15">
      <c r="B110" s="8"/>
      <c r="C110" s="8"/>
      <c r="D110" s="8" t="str">
        <f>[8]Wages_Pre!C84</f>
        <v>Robust</v>
      </c>
      <c r="E110" s="8"/>
      <c r="F110" s="8"/>
      <c r="G110" s="8"/>
      <c r="H110" s="8"/>
      <c r="I110" s="8"/>
      <c r="J110" s="8"/>
      <c r="K110" s="8"/>
      <c r="L110" s="8" t="str">
        <f>[8]Wages_Post!C84</f>
        <v>Robust</v>
      </c>
      <c r="M110" s="8"/>
      <c r="N110" s="8"/>
      <c r="O110" s="8"/>
    </row>
    <row r="111" spans="2:15">
      <c r="B111" s="8" t="str">
        <f>[8]Wages_Pre!A85</f>
        <v>Wage_qA</v>
      </c>
      <c r="C111" s="8" t="str">
        <f>[8]Wages_Pre!B85</f>
        <v>Coef.</v>
      </c>
      <c r="D111" s="8" t="str">
        <f>[8]Wages_Pre!C85</f>
        <v>Std. Err.</v>
      </c>
      <c r="E111" s="8" t="str">
        <f>[8]Wages_Pre!D85</f>
        <v>t</v>
      </c>
      <c r="F111" s="8" t="str">
        <f>[8]Wages_Pre!E85</f>
        <v>P&gt;|t|</v>
      </c>
      <c r="G111" s="8"/>
      <c r="H111" s="8"/>
      <c r="I111" s="8"/>
      <c r="J111" s="8" t="str">
        <f>[8]Wages_Post!A85</f>
        <v>Wage_qA</v>
      </c>
      <c r="K111" s="8" t="str">
        <f>[8]Wages_Post!B85</f>
        <v>Coef.</v>
      </c>
      <c r="L111" s="8" t="str">
        <f>[8]Wages_Post!C85</f>
        <v>Std. Err.</v>
      </c>
      <c r="M111" s="8" t="str">
        <f>[8]Wages_Post!D85</f>
        <v>t</v>
      </c>
      <c r="N111" s="8" t="str">
        <f>[8]Wages_Post!E85</f>
        <v>P&gt;|t|</v>
      </c>
      <c r="O111" s="8"/>
    </row>
    <row r="112" spans="2:15">
      <c r="B112" s="8" t="str">
        <f>[8]Wages_Pre!A86</f>
        <v>InfExp</v>
      </c>
      <c r="C112" s="8" t="str">
        <f>FIXED([8]Wages_Pre!B86,3)</f>
        <v>0.039</v>
      </c>
      <c r="D112" s="8" t="str">
        <f>FIXED([8]Wages_Pre!C86,3)</f>
        <v>0.204</v>
      </c>
      <c r="E112" s="8" t="str">
        <f>IF(F112&lt;0.01,"***",IF(F112&lt;0.05,"**", IF(F112&lt;0.1,"*","")))</f>
        <v/>
      </c>
      <c r="F112" s="8">
        <f>[8]Wages_Pre!E86</f>
        <v>0.85199999999999998</v>
      </c>
      <c r="G112" s="8"/>
      <c r="H112" s="8"/>
      <c r="I112" s="8"/>
      <c r="J112" s="8" t="str">
        <f>[8]Wages_Post!A86</f>
        <v>InfExp</v>
      </c>
      <c r="K112" s="8" t="str">
        <f>FIXED([8]Wages_Post!B86,3)</f>
        <v>0.341</v>
      </c>
      <c r="L112" s="8" t="str">
        <f>FIXED([8]Wages_Post!C86,3)</f>
        <v>0.647</v>
      </c>
      <c r="M112" s="8" t="str">
        <f t="shared" ref="M112:M122" si="8">IF(N112&lt;0.01,"***",IF(N112&lt;0.05,"**", IF(N112&lt;0.1,"*","")))</f>
        <v/>
      </c>
      <c r="N112" s="8">
        <f>[8]Wages_Post!E86</f>
        <v>0.60399999999999998</v>
      </c>
      <c r="O112" s="8"/>
    </row>
    <row r="113" spans="2:15">
      <c r="B113" s="8" t="str">
        <f>[8]Wages_Pre!A87</f>
        <v>PCPI_4lag</v>
      </c>
      <c r="C113" s="8" t="str">
        <f>FIXED([8]Wages_Pre!B87,3)</f>
        <v>0.241</v>
      </c>
      <c r="D113" s="8" t="str">
        <f>FIXED([8]Wages_Pre!C87,3)</f>
        <v>0.059</v>
      </c>
      <c r="E113" s="8" t="str">
        <f t="shared" ref="E113:E122" si="9">IF(F113&lt;0.01,"***",IF(F113&lt;0.05,"**", IF(F113&lt;0.1,"*","")))</f>
        <v>***</v>
      </c>
      <c r="F113" s="8">
        <f>[8]Wages_Pre!E87</f>
        <v>1E-3</v>
      </c>
      <c r="G113" s="8"/>
      <c r="H113" s="8"/>
      <c r="I113" s="8"/>
      <c r="J113" s="8" t="str">
        <f>[8]Wages_Post!A87</f>
        <v>PCPI_4lag</v>
      </c>
      <c r="K113" s="8" t="str">
        <f>FIXED([8]Wages_Post!B87,3)</f>
        <v>-0.059</v>
      </c>
      <c r="L113" s="8" t="str">
        <f>FIXED([8]Wages_Post!C87,3)</f>
        <v>0.110</v>
      </c>
      <c r="M113" s="8" t="str">
        <f t="shared" si="8"/>
        <v/>
      </c>
      <c r="N113" s="8">
        <f>[8]Wages_Post!E87</f>
        <v>0.60099999999999998</v>
      </c>
      <c r="O113" s="8"/>
    </row>
    <row r="114" spans="2:15">
      <c r="B114" s="8" t="str">
        <f>[8]Wages_Pre!A88</f>
        <v>slack_1</v>
      </c>
      <c r="C114" s="8" t="str">
        <f>FIXED([8]Wages_Pre!B88,3)</f>
        <v>-0.200</v>
      </c>
      <c r="D114" s="8" t="str">
        <f>FIXED([8]Wages_Pre!C88,3)</f>
        <v>0.064</v>
      </c>
      <c r="E114" s="8" t="str">
        <f t="shared" si="9"/>
        <v>***</v>
      </c>
      <c r="F114" s="8">
        <f>[8]Wages_Pre!E88</f>
        <v>6.0000000000000001E-3</v>
      </c>
      <c r="G114" s="8"/>
      <c r="H114" s="8"/>
      <c r="I114" s="8"/>
      <c r="J114" s="8" t="str">
        <f>[8]Wages_Post!A88</f>
        <v>slack_1</v>
      </c>
      <c r="K114" s="8" t="str">
        <f>FIXED([8]Wages_Post!B88,3)</f>
        <v>-0.261</v>
      </c>
      <c r="L114" s="8" t="str">
        <f>FIXED([8]Wages_Post!C88,3)</f>
        <v>0.108</v>
      </c>
      <c r="M114" s="8" t="str">
        <f t="shared" si="8"/>
        <v>**</v>
      </c>
      <c r="N114" s="8">
        <f>[8]Wages_Post!E88</f>
        <v>2.5999999999999999E-2</v>
      </c>
      <c r="O114" s="8"/>
    </row>
    <row r="115" spans="2:15">
      <c r="B115" s="8" t="str">
        <f>[8]Wages_Pre!A89</f>
        <v>W_Slack_OECD</v>
      </c>
      <c r="C115" s="8" t="str">
        <f>FIXED([8]Wages_Pre!B89,3)</f>
        <v>-0.159</v>
      </c>
      <c r="D115" s="8" t="str">
        <f>FIXED([8]Wages_Pre!C89,3)</f>
        <v>0.148</v>
      </c>
      <c r="E115" s="8" t="str">
        <f t="shared" si="9"/>
        <v/>
      </c>
      <c r="F115" s="8">
        <f>[8]Wages_Pre!E89</f>
        <v>0.29599999999999999</v>
      </c>
      <c r="G115" s="8"/>
      <c r="H115" s="8"/>
      <c r="I115" s="8"/>
      <c r="J115" s="8" t="str">
        <f>[8]Wages_Post!A89</f>
        <v>W_Slack_OECD</v>
      </c>
      <c r="K115" s="8" t="str">
        <f>FIXED([8]Wages_Post!B89,3)</f>
        <v>-0.202</v>
      </c>
      <c r="L115" s="8" t="str">
        <f>FIXED([8]Wages_Post!C89,3)</f>
        <v>0.109</v>
      </c>
      <c r="M115" s="8" t="str">
        <f t="shared" si="8"/>
        <v>*</v>
      </c>
      <c r="N115" s="8">
        <f>[8]Wages_Post!E89</f>
        <v>7.9000000000000001E-2</v>
      </c>
      <c r="O115" s="8"/>
    </row>
    <row r="116" spans="2:15">
      <c r="B116" s="8" t="str">
        <f>[8]Wages_Pre!A90</f>
        <v>WComm_relPCPI_lag</v>
      </c>
      <c r="C116" s="8" t="str">
        <f>FIXED([8]Wages_Pre!B90,3)</f>
        <v>0.006</v>
      </c>
      <c r="D116" s="8" t="str">
        <f>FIXED([8]Wages_Pre!C90,3)</f>
        <v>0.013</v>
      </c>
      <c r="E116" s="8" t="str">
        <f t="shared" si="9"/>
        <v/>
      </c>
      <c r="F116" s="8">
        <f>[8]Wages_Pre!E90</f>
        <v>0.65700000000000003</v>
      </c>
      <c r="G116" s="8"/>
      <c r="H116" s="8"/>
      <c r="I116" s="8"/>
      <c r="J116" s="8" t="str">
        <f>[8]Wages_Post!A90</f>
        <v>WComm_relPCPI_lag</v>
      </c>
      <c r="K116" s="8" t="str">
        <f>FIXED([8]Wages_Post!B90,3)</f>
        <v>0.007</v>
      </c>
      <c r="L116" s="8" t="str">
        <f>FIXED([8]Wages_Post!C90,3)</f>
        <v>0.007</v>
      </c>
      <c r="M116" s="8" t="str">
        <f t="shared" si="8"/>
        <v/>
      </c>
      <c r="N116" s="8">
        <f>[8]Wages_Post!E90</f>
        <v>0.39100000000000001</v>
      </c>
      <c r="O116" s="8"/>
    </row>
    <row r="117" spans="2:15">
      <c r="B117" s="8" t="str">
        <f>[8]Wages_Pre!A91</f>
        <v>GVC_PC_lag</v>
      </c>
      <c r="C117" s="8" t="str">
        <f>FIXED([8]Wages_Pre!B91,3)</f>
        <v>-0.114</v>
      </c>
      <c r="D117" s="8" t="str">
        <f>FIXED([8]Wages_Pre!C91,3)</f>
        <v>0.110</v>
      </c>
      <c r="E117" s="8" t="str">
        <f t="shared" si="9"/>
        <v/>
      </c>
      <c r="F117" s="8">
        <f>[8]Wages_Pre!E91</f>
        <v>0.313</v>
      </c>
      <c r="G117" s="8"/>
      <c r="H117" s="8"/>
      <c r="I117" s="8"/>
      <c r="J117" s="8" t="str">
        <f>[8]Wages_Post!A91</f>
        <v>GVC_PC_lag</v>
      </c>
      <c r="K117" s="8" t="str">
        <f>FIXED([8]Wages_Post!B91,3)</f>
        <v>-0.102</v>
      </c>
      <c r="L117" s="8" t="str">
        <f>FIXED([8]Wages_Post!C91,3)</f>
        <v>0.112</v>
      </c>
      <c r="M117" s="8" t="str">
        <f t="shared" si="8"/>
        <v/>
      </c>
      <c r="N117" s="8">
        <f>[8]Wages_Post!E91</f>
        <v>0.372</v>
      </c>
      <c r="O117" s="8"/>
    </row>
    <row r="118" spans="2:15">
      <c r="B118" s="8" t="str">
        <f>[8]Wages_Pre!A92</f>
        <v>_cons</v>
      </c>
      <c r="C118" s="8" t="str">
        <f>FIXED([8]Wages_Pre!B92,3)</f>
        <v>3.132</v>
      </c>
      <c r="D118" s="8" t="str">
        <f>FIXED([8]Wages_Pre!C92,3)</f>
        <v>0.445</v>
      </c>
      <c r="E118" s="8" t="str">
        <f t="shared" si="9"/>
        <v>***</v>
      </c>
      <c r="F118" s="8">
        <f>[8]Wages_Pre!E92</f>
        <v>0</v>
      </c>
      <c r="G118" s="8"/>
      <c r="H118" s="8"/>
      <c r="I118" s="8"/>
      <c r="J118" s="8" t="str">
        <f>[8]Wages_Post!A92</f>
        <v>_cons</v>
      </c>
      <c r="K118" s="8" t="str">
        <f>FIXED([8]Wages_Post!B92,3)</f>
        <v>2.973</v>
      </c>
      <c r="L118" s="8" t="str">
        <f>FIXED([8]Wages_Post!C92,3)</f>
        <v>1.280</v>
      </c>
      <c r="M118" s="8" t="str">
        <f t="shared" si="8"/>
        <v>**</v>
      </c>
      <c r="N118" s="8">
        <f>[8]Wages_Post!E92</f>
        <v>3.1E-2</v>
      </c>
      <c r="O118" s="8"/>
    </row>
    <row r="119" spans="2:15">
      <c r="B119" s="8">
        <f>[8]Wages_Pre!A93</f>
        <v>0</v>
      </c>
      <c r="C119" s="8" t="str">
        <f>FIXED([8]Wages_Pre!B93,3)</f>
        <v>0.000</v>
      </c>
      <c r="D119" s="8" t="str">
        <f>FIXED([8]Wages_Pre!C93,3)</f>
        <v>0.000</v>
      </c>
      <c r="E119" s="8" t="str">
        <f t="shared" si="9"/>
        <v>***</v>
      </c>
      <c r="F119" s="8">
        <f>[8]Wages_Pre!E93</f>
        <v>0</v>
      </c>
      <c r="G119" s="8"/>
      <c r="H119" s="8"/>
      <c r="I119" s="8"/>
      <c r="J119" s="8">
        <f>[8]Wages_Post!A93</f>
        <v>0</v>
      </c>
      <c r="K119" s="8" t="str">
        <f>FIXED([8]Wages_Post!B93,3)</f>
        <v>0.000</v>
      </c>
      <c r="L119" s="8" t="str">
        <f>FIXED([8]Wages_Post!C93,3)</f>
        <v>0.000</v>
      </c>
      <c r="M119" s="8" t="str">
        <f t="shared" si="8"/>
        <v>***</v>
      </c>
      <c r="N119" s="8">
        <f>[8]Wages_Post!E93</f>
        <v>0</v>
      </c>
      <c r="O119" s="8"/>
    </row>
    <row r="120" spans="2:15">
      <c r="B120" s="8">
        <f>[8]Wages_Pre!A94</f>
        <v>0</v>
      </c>
      <c r="C120" s="8" t="str">
        <f>FIXED([8]Wages_Pre!B94,3)</f>
        <v>0.000</v>
      </c>
      <c r="D120" s="8" t="str">
        <f>FIXED([8]Wages_Pre!C94,3)</f>
        <v>0.000</v>
      </c>
      <c r="E120" s="8" t="str">
        <f t="shared" si="9"/>
        <v>***</v>
      </c>
      <c r="F120" s="8">
        <f>[8]Wages_Pre!E94</f>
        <v>0</v>
      </c>
      <c r="G120" s="8"/>
      <c r="H120" s="8"/>
      <c r="I120" s="8"/>
      <c r="J120" s="8">
        <f>[8]Wages_Post!A94</f>
        <v>0</v>
      </c>
      <c r="K120" s="8" t="str">
        <f>FIXED([8]Wages_Post!B94,3)</f>
        <v>0.000</v>
      </c>
      <c r="L120" s="8" t="str">
        <f>FIXED([8]Wages_Post!C94,3)</f>
        <v>0.000</v>
      </c>
      <c r="M120" s="8" t="str">
        <f t="shared" si="8"/>
        <v>***</v>
      </c>
      <c r="N120" s="8">
        <f>[8]Wages_Post!E94</f>
        <v>0</v>
      </c>
      <c r="O120" s="8"/>
    </row>
    <row r="121" spans="2:15">
      <c r="B121" s="8">
        <f>[8]Wages_Pre!A95</f>
        <v>0</v>
      </c>
      <c r="C121" s="8" t="str">
        <f>FIXED([8]Wages_Pre!B95,3)</f>
        <v>0.000</v>
      </c>
      <c r="D121" s="8" t="str">
        <f>FIXED([8]Wages_Pre!C95,3)</f>
        <v>0.000</v>
      </c>
      <c r="E121" s="8" t="str">
        <f t="shared" si="9"/>
        <v>***</v>
      </c>
      <c r="F121" s="8">
        <f>[8]Wages_Pre!E95</f>
        <v>0</v>
      </c>
      <c r="G121" s="8"/>
      <c r="H121" s="8"/>
      <c r="I121" s="8"/>
      <c r="J121" s="8">
        <f>[8]Wages_Post!A95</f>
        <v>0</v>
      </c>
      <c r="K121" s="8" t="str">
        <f>FIXED([8]Wages_Post!B95,3)</f>
        <v>0.000</v>
      </c>
      <c r="L121" s="8" t="str">
        <f>FIXED([8]Wages_Post!C95,3)</f>
        <v>0.000</v>
      </c>
      <c r="M121" s="8" t="str">
        <f t="shared" si="8"/>
        <v>***</v>
      </c>
      <c r="N121" s="8">
        <f>[8]Wages_Post!E95</f>
        <v>0</v>
      </c>
      <c r="O121" s="8"/>
    </row>
    <row r="122" spans="2:15">
      <c r="B122" s="8">
        <f>[8]Wages_Pre!A96</f>
        <v>0</v>
      </c>
      <c r="C122" s="8" t="str">
        <f>FIXED([8]Wages_Pre!B96,3)</f>
        <v>0.000</v>
      </c>
      <c r="D122" s="8" t="str">
        <f>FIXED([8]Wages_Pre!C96,3)</f>
        <v>0.000</v>
      </c>
      <c r="E122" s="8" t="str">
        <f t="shared" si="9"/>
        <v>***</v>
      </c>
      <c r="F122" s="8">
        <f>[8]Wages_Pre!E96</f>
        <v>0</v>
      </c>
      <c r="G122" s="8"/>
      <c r="H122" s="8"/>
      <c r="I122" s="8"/>
      <c r="J122" s="8">
        <f>[8]Wages_Post!A96</f>
        <v>0</v>
      </c>
      <c r="K122" s="8" t="str">
        <f>FIXED([8]Wages_Post!B96,3)</f>
        <v>0.000</v>
      </c>
      <c r="L122" s="8" t="str">
        <f>FIXED([8]Wages_Post!C96,3)</f>
        <v>0.000</v>
      </c>
      <c r="M122" s="8" t="str">
        <f t="shared" si="8"/>
        <v>***</v>
      </c>
      <c r="N122" s="8">
        <f>[8]Wages_Post!E96</f>
        <v>0</v>
      </c>
      <c r="O122" s="8"/>
    </row>
    <row r="123" spans="2: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2: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2: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2: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2:15">
      <c r="B127" s="7" t="str">
        <f>[8]Wages_Pre!A101</f>
        <v xml:space="preserve"> REPLACE GVC_1 WITH LN_GVC_INTERTR - WAGES - PRE-CRISIS</v>
      </c>
      <c r="C127" s="8"/>
      <c r="D127" s="8"/>
      <c r="E127" s="8"/>
      <c r="F127" s="8"/>
      <c r="G127" s="8"/>
      <c r="H127" s="8"/>
      <c r="I127" s="8"/>
      <c r="J127" s="7" t="str">
        <f>[8]Wages_Post!A101</f>
        <v xml:space="preserve"> REPLACE GVC_1 WITH LN_GVC_INTERTR - WAGES - POST-CRISIS</v>
      </c>
      <c r="K127" s="8"/>
      <c r="L127" s="8"/>
      <c r="M127" s="8"/>
      <c r="N127" s="8"/>
      <c r="O127" s="8"/>
    </row>
    <row r="128" spans="2:15">
      <c r="B128" s="8" t="str">
        <f>[8]Wages_Pre!A102</f>
        <v>R2_w</v>
      </c>
      <c r="C128" s="8">
        <f>[8]Wages_Pre!B102</f>
        <v>0</v>
      </c>
      <c r="D128" s="8">
        <f>[8]Wages_Pre!C102</f>
        <v>0</v>
      </c>
      <c r="E128" s="8">
        <f>[8]Wages_Pre!D102</f>
        <v>0</v>
      </c>
      <c r="F128" s="8"/>
      <c r="G128" s="8"/>
      <c r="H128" s="8"/>
      <c r="I128" s="8"/>
      <c r="J128" s="8" t="str">
        <f>[8]Wages_Post!A102</f>
        <v>R2_w</v>
      </c>
      <c r="K128" s="8">
        <f>[8]Wages_Post!B102</f>
        <v>0</v>
      </c>
      <c r="L128" s="8">
        <f>[8]Wages_Post!C102</f>
        <v>0</v>
      </c>
      <c r="M128" s="8">
        <f>[8]Wages_Post!D102</f>
        <v>0</v>
      </c>
      <c r="N128" s="8"/>
      <c r="O128" s="8"/>
    </row>
    <row r="129" spans="2:15">
      <c r="B129" s="8" t="str">
        <f>FIXED([8]Wages_Pre!A103,3)</f>
        <v>0.065</v>
      </c>
      <c r="C129" s="8">
        <f>[8]Wages_Pre!B103</f>
        <v>878</v>
      </c>
      <c r="D129" s="8" t="str">
        <f>FIXED([8]Wages_Pre!C103,1)</f>
        <v>1.6</v>
      </c>
      <c r="E129" s="8">
        <f>([8]Wages_Pre!D103)</f>
        <v>0.2292405444168977</v>
      </c>
      <c r="F129" s="8" t="str">
        <f>IF(E129&lt;0.01,"***",IF(E129&lt;0.05,"**", IF(E129&lt;0.1,"*","")))</f>
        <v/>
      </c>
      <c r="G129" s="8"/>
      <c r="H129" s="8"/>
      <c r="I129" s="8"/>
      <c r="J129" s="8" t="str">
        <f>FIXED([8]Wages_Post!A103,3)</f>
        <v>0.065</v>
      </c>
      <c r="K129" s="8">
        <f>[8]Wages_Post!B103</f>
        <v>782</v>
      </c>
      <c r="L129" s="8" t="str">
        <f>FIXED([8]Wages_Post!C103,1)</f>
        <v>2.0</v>
      </c>
      <c r="M129" s="8">
        <f>([8]Wages_Post!D103)</f>
        <v>0.14445983487006084</v>
      </c>
      <c r="N129" s="8" t="str">
        <f>IF(M129&lt;0.01,"***",IF(M129&lt;0.05,"**", IF(M129&lt;0.1,"*","")))</f>
        <v/>
      </c>
      <c r="O129" s="8"/>
    </row>
    <row r="130" spans="2:15">
      <c r="B130" s="8"/>
      <c r="C130" s="8"/>
      <c r="D130" s="8" t="str">
        <f>[8]Wages_Pre!C104</f>
        <v>Robust</v>
      </c>
      <c r="E130" s="8"/>
      <c r="F130" s="8"/>
      <c r="G130" s="8"/>
      <c r="H130" s="8"/>
      <c r="I130" s="8"/>
      <c r="J130" s="8"/>
      <c r="K130" s="8"/>
      <c r="L130" s="8" t="str">
        <f>[8]Wages_Post!C104</f>
        <v>Robust</v>
      </c>
      <c r="M130" s="8"/>
      <c r="N130" s="8"/>
      <c r="O130" s="8"/>
    </row>
    <row r="131" spans="2:15">
      <c r="B131" s="8" t="str">
        <f>[8]Wages_Pre!A105</f>
        <v>Wage_qA</v>
      </c>
      <c r="C131" s="8" t="str">
        <f>[8]Wages_Pre!B105</f>
        <v>Coef.</v>
      </c>
      <c r="D131" s="8" t="str">
        <f>[8]Wages_Pre!C105</f>
        <v>Std. Err.</v>
      </c>
      <c r="E131" s="8" t="str">
        <f>[8]Wages_Pre!D105</f>
        <v>t</v>
      </c>
      <c r="F131" s="8" t="str">
        <f>[8]Wages_Pre!E105</f>
        <v>P&gt;|t|</v>
      </c>
      <c r="G131" s="8"/>
      <c r="H131" s="8"/>
      <c r="I131" s="8"/>
      <c r="J131" s="8" t="str">
        <f>[8]Wages_Post!A105</f>
        <v>Wage_qA</v>
      </c>
      <c r="K131" s="8" t="str">
        <f>[8]Wages_Post!B105</f>
        <v>Coef.</v>
      </c>
      <c r="L131" s="8" t="str">
        <f>[8]Wages_Post!C105</f>
        <v>Std. Err.</v>
      </c>
      <c r="M131" s="8" t="str">
        <f>[8]Wages_Post!D105</f>
        <v>t</v>
      </c>
      <c r="N131" s="8" t="str">
        <f>[8]Wages_Post!E105</f>
        <v>P&gt;|t|</v>
      </c>
      <c r="O131" s="8"/>
    </row>
    <row r="132" spans="2:15">
      <c r="B132" s="8" t="str">
        <f>[8]Wages_Pre!A106</f>
        <v>InfExp</v>
      </c>
      <c r="C132" s="8" t="str">
        <f>FIXED([8]Wages_Pre!B106,3)</f>
        <v>0.044</v>
      </c>
      <c r="D132" s="8" t="str">
        <f>FIXED([8]Wages_Pre!C106,3)</f>
        <v>0.198</v>
      </c>
      <c r="E132" s="8" t="str">
        <f>IF(F132&lt;0.01,"***",IF(F132&lt;0.05,"**", IF(F132&lt;0.1,"*","")))</f>
        <v/>
      </c>
      <c r="F132" s="8">
        <f>[8]Wages_Pre!E106</f>
        <v>0.82799999999999996</v>
      </c>
      <c r="G132" s="8"/>
      <c r="H132" s="8"/>
      <c r="I132" s="8"/>
      <c r="J132" s="8" t="str">
        <f>[8]Wages_Post!A106</f>
        <v>InfExp</v>
      </c>
      <c r="K132" s="8" t="str">
        <f>FIXED([8]Wages_Post!B106,3)</f>
        <v>0.322</v>
      </c>
      <c r="L132" s="8" t="str">
        <f>FIXED([8]Wages_Post!C106,3)</f>
        <v>0.599</v>
      </c>
      <c r="M132" s="8" t="str">
        <f t="shared" ref="M132:M142" si="10">IF(N132&lt;0.01,"***",IF(N132&lt;0.05,"**", IF(N132&lt;0.1,"*","")))</f>
        <v/>
      </c>
      <c r="N132" s="8">
        <f>[8]Wages_Post!E106</f>
        <v>0.59699999999999998</v>
      </c>
      <c r="O132" s="8"/>
    </row>
    <row r="133" spans="2:15">
      <c r="B133" s="8" t="str">
        <f>[8]Wages_Pre!A107</f>
        <v>PCPI_4lag</v>
      </c>
      <c r="C133" s="8" t="str">
        <f>FIXED([8]Wages_Pre!B107,3)</f>
        <v>0.233</v>
      </c>
      <c r="D133" s="8" t="str">
        <f>FIXED([8]Wages_Pre!C107,3)</f>
        <v>0.057</v>
      </c>
      <c r="E133" s="8" t="str">
        <f t="shared" ref="E133:E142" si="11">IF(F133&lt;0.01,"***",IF(F133&lt;0.05,"**", IF(F133&lt;0.1,"*","")))</f>
        <v>***</v>
      </c>
      <c r="F133" s="8">
        <f>[8]Wages_Pre!E107</f>
        <v>1E-3</v>
      </c>
      <c r="G133" s="8"/>
      <c r="H133" s="8"/>
      <c r="I133" s="8"/>
      <c r="J133" s="8" t="str">
        <f>[8]Wages_Post!A107</f>
        <v>PCPI_4lag</v>
      </c>
      <c r="K133" s="8" t="str">
        <f>FIXED([8]Wages_Post!B107,3)</f>
        <v>-0.107</v>
      </c>
      <c r="L133" s="8" t="str">
        <f>FIXED([8]Wages_Post!C107,3)</f>
        <v>0.105</v>
      </c>
      <c r="M133" s="8" t="str">
        <f t="shared" si="10"/>
        <v/>
      </c>
      <c r="N133" s="8">
        <f>[8]Wages_Post!E107</f>
        <v>0.32</v>
      </c>
      <c r="O133" s="8"/>
    </row>
    <row r="134" spans="2:15">
      <c r="B134" s="8" t="str">
        <f>[8]Wages_Pre!A108</f>
        <v>slack_1</v>
      </c>
      <c r="C134" s="8" t="str">
        <f>FIXED([8]Wages_Pre!B108,3)</f>
        <v>-0.198</v>
      </c>
      <c r="D134" s="8" t="str">
        <f>FIXED([8]Wages_Pre!C108,3)</f>
        <v>0.067</v>
      </c>
      <c r="E134" s="8" t="str">
        <f t="shared" si="11"/>
        <v>***</v>
      </c>
      <c r="F134" s="8">
        <f>[8]Wages_Pre!E108</f>
        <v>8.0000000000000002E-3</v>
      </c>
      <c r="G134" s="8"/>
      <c r="H134" s="8"/>
      <c r="I134" s="8"/>
      <c r="J134" s="8" t="str">
        <f>[8]Wages_Post!A108</f>
        <v>slack_1</v>
      </c>
      <c r="K134" s="8" t="str">
        <f>FIXED([8]Wages_Post!B108,3)</f>
        <v>-0.311</v>
      </c>
      <c r="L134" s="8" t="str">
        <f>FIXED([8]Wages_Post!C108,3)</f>
        <v>0.087</v>
      </c>
      <c r="M134" s="8" t="str">
        <f t="shared" si="10"/>
        <v>***</v>
      </c>
      <c r="N134" s="8">
        <f>[8]Wages_Post!E108</f>
        <v>2E-3</v>
      </c>
      <c r="O134" s="8"/>
    </row>
    <row r="135" spans="2:15">
      <c r="B135" s="8" t="str">
        <f>[8]Wages_Pre!A109</f>
        <v>W_Slack</v>
      </c>
      <c r="C135" s="8" t="str">
        <f>FIXED([8]Wages_Pre!B109,3)</f>
        <v>-0.243</v>
      </c>
      <c r="D135" s="8" t="str">
        <f>FIXED([8]Wages_Pre!C109,3)</f>
        <v>0.178</v>
      </c>
      <c r="E135" s="8" t="str">
        <f t="shared" si="11"/>
        <v/>
      </c>
      <c r="F135" s="8">
        <f>[8]Wages_Pre!E109</f>
        <v>0.188</v>
      </c>
      <c r="G135" s="8"/>
      <c r="H135" s="8"/>
      <c r="I135" s="8"/>
      <c r="J135" s="8" t="str">
        <f>[8]Wages_Post!A109</f>
        <v>W_Slack</v>
      </c>
      <c r="K135" s="8" t="str">
        <f>FIXED([8]Wages_Post!B109,3)</f>
        <v>-0.103</v>
      </c>
      <c r="L135" s="8" t="str">
        <f>FIXED([8]Wages_Post!C109,3)</f>
        <v>0.150</v>
      </c>
      <c r="M135" s="8" t="str">
        <f t="shared" si="10"/>
        <v/>
      </c>
      <c r="N135" s="8">
        <f>[8]Wages_Post!E109</f>
        <v>0.499</v>
      </c>
      <c r="O135" s="8"/>
    </row>
    <row r="136" spans="2:15">
      <c r="B136" s="8" t="str">
        <f>[8]Wages_Pre!A110</f>
        <v>WComm_relPCPI_lag</v>
      </c>
      <c r="C136" s="8" t="str">
        <f>FIXED([8]Wages_Pre!B110,3)</f>
        <v>0.007</v>
      </c>
      <c r="D136" s="8" t="str">
        <f>FIXED([8]Wages_Pre!C110,3)</f>
        <v>0.013</v>
      </c>
      <c r="E136" s="8" t="str">
        <f t="shared" si="11"/>
        <v/>
      </c>
      <c r="F136" s="8">
        <f>[8]Wages_Pre!E110</f>
        <v>0.60399999999999998</v>
      </c>
      <c r="G136" s="8"/>
      <c r="H136" s="8"/>
      <c r="I136" s="8"/>
      <c r="J136" s="8" t="str">
        <f>[8]Wages_Post!A110</f>
        <v>WComm_relPCPI_lag</v>
      </c>
      <c r="K136" s="8" t="str">
        <f>FIXED([8]Wages_Post!B110,3)</f>
        <v>0.013</v>
      </c>
      <c r="L136" s="8" t="str">
        <f>FIXED([8]Wages_Post!C110,3)</f>
        <v>0.008</v>
      </c>
      <c r="M136" s="8" t="str">
        <f t="shared" si="10"/>
        <v/>
      </c>
      <c r="N136" s="8">
        <f>[8]Wages_Post!E110</f>
        <v>0.13200000000000001</v>
      </c>
      <c r="O136" s="8"/>
    </row>
    <row r="137" spans="2:15">
      <c r="B137" s="8" t="str">
        <f>[8]Wages_Pre!A111</f>
        <v>GVC_InterTr_lag</v>
      </c>
      <c r="C137" s="8" t="str">
        <f>FIXED([8]Wages_Pre!B111,3)</f>
        <v>-1.818</v>
      </c>
      <c r="D137" s="8" t="str">
        <f>FIXED([8]Wages_Pre!C111,3)</f>
        <v>1.434</v>
      </c>
      <c r="E137" s="8" t="str">
        <f t="shared" si="11"/>
        <v/>
      </c>
      <c r="F137" s="8">
        <f>[8]Wages_Pre!E111</f>
        <v>0.22</v>
      </c>
      <c r="G137" s="8"/>
      <c r="H137" s="8"/>
      <c r="I137" s="8"/>
      <c r="J137" s="8" t="str">
        <f>[8]Wages_Post!A111</f>
        <v>GVC_InterTr_lag</v>
      </c>
      <c r="K137" s="8" t="str">
        <f>FIXED([8]Wages_Post!B111,3)</f>
        <v>7.828</v>
      </c>
      <c r="L137" s="8" t="str">
        <f>FIXED([8]Wages_Post!C111,3)</f>
        <v>4.007</v>
      </c>
      <c r="M137" s="8" t="str">
        <f t="shared" si="10"/>
        <v>*</v>
      </c>
      <c r="N137" s="8">
        <f>[8]Wages_Post!E111</f>
        <v>6.6000000000000003E-2</v>
      </c>
      <c r="O137" s="8"/>
    </row>
    <row r="138" spans="2:15">
      <c r="B138" s="8" t="str">
        <f>[8]Wages_Pre!A112</f>
        <v>_cons</v>
      </c>
      <c r="C138" s="8" t="str">
        <f>FIXED([8]Wages_Pre!B112,3)</f>
        <v>6.656</v>
      </c>
      <c r="D138" s="8" t="str">
        <f>FIXED([8]Wages_Pre!C112,3)</f>
        <v>2.660</v>
      </c>
      <c r="E138" s="8" t="str">
        <f t="shared" si="11"/>
        <v>**</v>
      </c>
      <c r="F138" s="8">
        <f>[8]Wages_Pre!E112</f>
        <v>2.1999999999999999E-2</v>
      </c>
      <c r="G138" s="8"/>
      <c r="H138" s="8"/>
      <c r="I138" s="8"/>
      <c r="J138" s="8" t="str">
        <f>[8]Wages_Post!A112</f>
        <v>_cons</v>
      </c>
      <c r="K138" s="8" t="str">
        <f>FIXED([8]Wages_Post!B112,3)</f>
        <v>-12.745</v>
      </c>
      <c r="L138" s="8" t="str">
        <f>FIXED([8]Wages_Post!C112,3)</f>
        <v>8.279</v>
      </c>
      <c r="M138" s="8" t="str">
        <f t="shared" si="10"/>
        <v/>
      </c>
      <c r="N138" s="8">
        <f>[8]Wages_Post!E112</f>
        <v>0.14000000000000001</v>
      </c>
      <c r="O138" s="8"/>
    </row>
    <row r="139" spans="2:15">
      <c r="B139" s="8">
        <f>[8]Wages_Pre!A113</f>
        <v>0</v>
      </c>
      <c r="C139" s="8" t="str">
        <f>FIXED([8]Wages_Pre!B113,3)</f>
        <v>0.000</v>
      </c>
      <c r="D139" s="8" t="str">
        <f>FIXED([8]Wages_Pre!C113,3)</f>
        <v>0.000</v>
      </c>
      <c r="E139" s="8" t="str">
        <f t="shared" si="11"/>
        <v>***</v>
      </c>
      <c r="F139" s="8">
        <f>[8]Wages_Pre!E113</f>
        <v>0</v>
      </c>
      <c r="G139" s="8"/>
      <c r="H139" s="8"/>
      <c r="I139" s="8"/>
      <c r="J139" s="8">
        <f>[8]Wages_Post!A113</f>
        <v>0</v>
      </c>
      <c r="K139" s="8" t="str">
        <f>FIXED([8]Wages_Post!B113,3)</f>
        <v>0.000</v>
      </c>
      <c r="L139" s="8" t="str">
        <f>FIXED([8]Wages_Post!C113,3)</f>
        <v>0.000</v>
      </c>
      <c r="M139" s="8" t="str">
        <f t="shared" si="10"/>
        <v>***</v>
      </c>
      <c r="N139" s="8">
        <f>[8]Wages_Post!E113</f>
        <v>0</v>
      </c>
      <c r="O139" s="8"/>
    </row>
    <row r="140" spans="2:15">
      <c r="B140" s="8">
        <f>[8]Wages_Pre!A114</f>
        <v>0</v>
      </c>
      <c r="C140" s="8" t="str">
        <f>FIXED([8]Wages_Pre!B114,3)</f>
        <v>0.000</v>
      </c>
      <c r="D140" s="8" t="str">
        <f>FIXED([8]Wages_Pre!C114,3)</f>
        <v>0.000</v>
      </c>
      <c r="E140" s="8" t="str">
        <f t="shared" si="11"/>
        <v>***</v>
      </c>
      <c r="F140" s="8">
        <f>[8]Wages_Pre!E114</f>
        <v>0</v>
      </c>
      <c r="G140" s="8"/>
      <c r="H140" s="8"/>
      <c r="I140" s="8"/>
      <c r="J140" s="8">
        <f>[8]Wages_Post!A114</f>
        <v>0</v>
      </c>
      <c r="K140" s="8" t="str">
        <f>FIXED([8]Wages_Post!B114,3)</f>
        <v>0.000</v>
      </c>
      <c r="L140" s="8" t="str">
        <f>FIXED([8]Wages_Post!C114,3)</f>
        <v>0.000</v>
      </c>
      <c r="M140" s="8" t="str">
        <f t="shared" si="10"/>
        <v>***</v>
      </c>
      <c r="N140" s="8">
        <f>[8]Wages_Post!E114</f>
        <v>0</v>
      </c>
      <c r="O140" s="8"/>
    </row>
    <row r="141" spans="2:15">
      <c r="B141" s="8">
        <f>[8]Wages_Pre!A115</f>
        <v>0</v>
      </c>
      <c r="C141" s="8" t="str">
        <f>FIXED([8]Wages_Pre!B115,3)</f>
        <v>0.000</v>
      </c>
      <c r="D141" s="8" t="str">
        <f>FIXED([8]Wages_Pre!C115,3)</f>
        <v>0.000</v>
      </c>
      <c r="E141" s="8" t="str">
        <f t="shared" si="11"/>
        <v>***</v>
      </c>
      <c r="F141" s="8">
        <f>[8]Wages_Pre!E115</f>
        <v>0</v>
      </c>
      <c r="G141" s="8"/>
      <c r="H141" s="8"/>
      <c r="I141" s="8"/>
      <c r="J141" s="8">
        <f>[8]Wages_Post!A115</f>
        <v>0</v>
      </c>
      <c r="K141" s="8" t="str">
        <f>FIXED([8]Wages_Post!B115,3)</f>
        <v>0.000</v>
      </c>
      <c r="L141" s="8" t="str">
        <f>FIXED([8]Wages_Post!C115,3)</f>
        <v>0.000</v>
      </c>
      <c r="M141" s="8" t="str">
        <f t="shared" si="10"/>
        <v>***</v>
      </c>
      <c r="N141" s="8">
        <f>[8]Wages_Post!E115</f>
        <v>0</v>
      </c>
      <c r="O141" s="8"/>
    </row>
    <row r="142" spans="2:15">
      <c r="B142" s="8">
        <f>[8]Wages_Pre!A116</f>
        <v>0</v>
      </c>
      <c r="C142" s="8" t="str">
        <f>FIXED([8]Wages_Pre!B116,3)</f>
        <v>0.000</v>
      </c>
      <c r="D142" s="8" t="str">
        <f>FIXED([8]Wages_Pre!C116,3)</f>
        <v>0.000</v>
      </c>
      <c r="E142" s="8" t="str">
        <f t="shared" si="11"/>
        <v>***</v>
      </c>
      <c r="F142" s="8">
        <f>[8]Wages_Pre!E116</f>
        <v>0</v>
      </c>
      <c r="G142" s="8"/>
      <c r="H142" s="8"/>
      <c r="I142" s="8"/>
      <c r="J142" s="8">
        <f>[8]Wages_Post!A116</f>
        <v>0</v>
      </c>
      <c r="K142" s="8" t="str">
        <f>FIXED([8]Wages_Post!B116,3)</f>
        <v>0.000</v>
      </c>
      <c r="L142" s="8" t="str">
        <f>FIXED([8]Wages_Post!C116,3)</f>
        <v>0.000</v>
      </c>
      <c r="M142" s="8" t="str">
        <f t="shared" si="10"/>
        <v>***</v>
      </c>
      <c r="N142" s="8">
        <f>[8]Wages_Post!E116</f>
        <v>0</v>
      </c>
      <c r="O142" s="8"/>
    </row>
    <row r="143" spans="2:1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2:1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2:1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2:1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2:15">
      <c r="B147" s="7" t="str">
        <f>[8]Wages_Pre!A121</f>
        <v>REPLACE GVC_1 WITH GR IN CHINA EXPORTS - WAGES - PRE-CRISIS</v>
      </c>
      <c r="C147" s="8"/>
      <c r="D147" s="8"/>
      <c r="E147" s="8"/>
      <c r="F147" s="8"/>
      <c r="G147" s="8"/>
      <c r="H147" s="8"/>
      <c r="I147" s="8"/>
      <c r="J147" s="7" t="str">
        <f>[8]Wages_Post!A121</f>
        <v>REPLACE GVC_1 WITH GR IN CHINA EXPORTS - WAGES - POST-CRISIS</v>
      </c>
      <c r="K147" s="8"/>
      <c r="L147" s="8"/>
      <c r="M147" s="8"/>
      <c r="N147" s="8"/>
      <c r="O147" s="8"/>
    </row>
    <row r="148" spans="2:15">
      <c r="B148" s="8" t="str">
        <f>[8]Wages_Pre!A122</f>
        <v>R2_w</v>
      </c>
      <c r="C148" s="8">
        <f>[8]Wages_Pre!B122</f>
        <v>0</v>
      </c>
      <c r="D148" s="8">
        <f>[8]Wages_Pre!C122</f>
        <v>0</v>
      </c>
      <c r="E148" s="8">
        <f>[8]Wages_Pre!D122</f>
        <v>0</v>
      </c>
      <c r="F148" s="8"/>
      <c r="G148" s="8"/>
      <c r="H148" s="8"/>
      <c r="I148" s="8"/>
      <c r="J148" s="8" t="str">
        <f>[8]Wages_Post!A122</f>
        <v>R2_w</v>
      </c>
      <c r="K148" s="8">
        <f>[8]Wages_Post!B122</f>
        <v>0</v>
      </c>
      <c r="L148" s="8">
        <f>[8]Wages_Post!C122</f>
        <v>0</v>
      </c>
      <c r="M148" s="8">
        <f>[8]Wages_Post!D122</f>
        <v>0</v>
      </c>
      <c r="N148" s="8"/>
      <c r="O148" s="8"/>
    </row>
    <row r="149" spans="2:15">
      <c r="B149" s="8" t="str">
        <f>FIXED([8]Wages_Pre!A123,3)</f>
        <v>0.063</v>
      </c>
      <c r="C149" s="8">
        <f>[8]Wages_Pre!B123</f>
        <v>878</v>
      </c>
      <c r="D149" s="8" t="str">
        <f>FIXED([8]Wages_Pre!C123,1)</f>
        <v>1.7</v>
      </c>
      <c r="E149" s="8">
        <f>([8]Wages_Pre!D123)</f>
        <v>0.21332229991861384</v>
      </c>
      <c r="F149" s="8" t="str">
        <f>IF(E149&lt;0.01,"***",IF(E149&lt;0.05,"**", IF(E149&lt;0.1,"*","")))</f>
        <v/>
      </c>
      <c r="G149" s="8"/>
      <c r="H149" s="8"/>
      <c r="I149" s="8"/>
      <c r="J149" s="8" t="str">
        <f>FIXED([8]Wages_Post!A123,3)</f>
        <v>0.074</v>
      </c>
      <c r="K149" s="8">
        <f>[8]Wages_Post!B123</f>
        <v>720</v>
      </c>
      <c r="L149" s="8" t="str">
        <f>FIXED([8]Wages_Post!C123,1)</f>
        <v>2.7</v>
      </c>
      <c r="M149" s="8">
        <f>([8]Wages_Post!D123)</f>
        <v>9.1392338542395576E-2</v>
      </c>
      <c r="N149" s="8" t="str">
        <f>IF(M149&lt;0.01,"***",IF(M149&lt;0.05,"**", IF(M149&lt;0.1,"*","")))</f>
        <v>*</v>
      </c>
      <c r="O149" s="8"/>
    </row>
    <row r="150" spans="2:15">
      <c r="B150" s="8"/>
      <c r="C150" s="8"/>
      <c r="D150" s="8" t="str">
        <f>[8]Wages_Pre!C124</f>
        <v>Robust</v>
      </c>
      <c r="E150" s="8"/>
      <c r="F150" s="8"/>
      <c r="G150" s="8"/>
      <c r="H150" s="8"/>
      <c r="I150" s="8"/>
      <c r="J150" s="8"/>
      <c r="K150" s="8"/>
      <c r="L150" s="8" t="str">
        <f>[8]Wages_Post!C124</f>
        <v>Robust</v>
      </c>
      <c r="M150" s="8"/>
      <c r="N150" s="8"/>
      <c r="O150" s="8"/>
    </row>
    <row r="151" spans="2:15">
      <c r="B151" s="8" t="str">
        <f>[8]Wages_Pre!A125</f>
        <v>Wage_qA</v>
      </c>
      <c r="C151" s="8" t="str">
        <f>[8]Wages_Pre!B125</f>
        <v>Coef.</v>
      </c>
      <c r="D151" s="8" t="str">
        <f>[8]Wages_Pre!C125</f>
        <v>Std. Err.</v>
      </c>
      <c r="E151" s="8" t="str">
        <f>[8]Wages_Pre!D125</f>
        <v>t</v>
      </c>
      <c r="F151" s="8" t="str">
        <f>[8]Wages_Pre!E125</f>
        <v>P&gt;|t|</v>
      </c>
      <c r="G151" s="8"/>
      <c r="H151" s="8"/>
      <c r="I151" s="8"/>
      <c r="J151" s="8" t="str">
        <f>[8]Wages_Post!A125</f>
        <v>Wage_qA</v>
      </c>
      <c r="K151" s="8" t="str">
        <f>[8]Wages_Post!B125</f>
        <v>Coef.</v>
      </c>
      <c r="L151" s="8" t="str">
        <f>[8]Wages_Post!C125</f>
        <v>Std. Err.</v>
      </c>
      <c r="M151" s="8" t="str">
        <f>[8]Wages_Post!D125</f>
        <v>t</v>
      </c>
      <c r="N151" s="8" t="str">
        <f>[8]Wages_Post!E125</f>
        <v>P&gt;|t|</v>
      </c>
      <c r="O151" s="8"/>
    </row>
    <row r="152" spans="2:15">
      <c r="B152" s="8" t="str">
        <f>[8]Wages_Pre!A126</f>
        <v>InfExp</v>
      </c>
      <c r="C152" s="8" t="str">
        <f>FIXED([8]Wages_Pre!B126,3)</f>
        <v>0.088</v>
      </c>
      <c r="D152" s="8" t="str">
        <f>FIXED([8]Wages_Pre!C126,3)</f>
        <v>0.198</v>
      </c>
      <c r="E152" s="8" t="str">
        <f>IF(F152&lt;0.01,"***",IF(F152&lt;0.05,"**", IF(F152&lt;0.1,"*","")))</f>
        <v/>
      </c>
      <c r="F152" s="8">
        <f>[8]Wages_Pre!E126</f>
        <v>0.66300000000000003</v>
      </c>
      <c r="G152" s="8"/>
      <c r="H152" s="8"/>
      <c r="I152" s="8"/>
      <c r="J152" s="8" t="str">
        <f>[8]Wages_Post!A126</f>
        <v>InfExp</v>
      </c>
      <c r="K152" s="8" t="str">
        <f>FIXED([8]Wages_Post!B126,3)</f>
        <v>0.278</v>
      </c>
      <c r="L152" s="8" t="str">
        <f>FIXED([8]Wages_Post!C126,3)</f>
        <v>0.651</v>
      </c>
      <c r="M152" s="8" t="str">
        <f t="shared" ref="M152:M162" si="12">IF(N152&lt;0.01,"***",IF(N152&lt;0.05,"**", IF(N152&lt;0.1,"*","")))</f>
        <v/>
      </c>
      <c r="N152" s="8">
        <f>[8]Wages_Post!E126</f>
        <v>0.67400000000000004</v>
      </c>
      <c r="O152" s="8"/>
    </row>
    <row r="153" spans="2:15">
      <c r="B153" s="8" t="str">
        <f>[8]Wages_Pre!A127</f>
        <v>PCPI_4lag</v>
      </c>
      <c r="C153" s="8" t="str">
        <f>FIXED([8]Wages_Pre!B127,3)</f>
        <v>0.231</v>
      </c>
      <c r="D153" s="8" t="str">
        <f>FIXED([8]Wages_Pre!C127,3)</f>
        <v>0.063</v>
      </c>
      <c r="E153" s="8" t="str">
        <f t="shared" ref="E153:E162" si="13">IF(F153&lt;0.01,"***",IF(F153&lt;0.05,"**", IF(F153&lt;0.1,"*","")))</f>
        <v>***</v>
      </c>
      <c r="F153" s="8">
        <f>[8]Wages_Pre!E127</f>
        <v>2E-3</v>
      </c>
      <c r="G153" s="8"/>
      <c r="H153" s="8"/>
      <c r="I153" s="8"/>
      <c r="J153" s="8" t="str">
        <f>[8]Wages_Post!A127</f>
        <v>PCPI_4lag</v>
      </c>
      <c r="K153" s="8" t="str">
        <f>FIXED([8]Wages_Post!B127,3)</f>
        <v>-0.139</v>
      </c>
      <c r="L153" s="8" t="str">
        <f>FIXED([8]Wages_Post!C127,3)</f>
        <v>0.127</v>
      </c>
      <c r="M153" s="8" t="str">
        <f t="shared" si="12"/>
        <v/>
      </c>
      <c r="N153" s="8">
        <f>[8]Wages_Post!E127</f>
        <v>0.28699999999999998</v>
      </c>
      <c r="O153" s="8"/>
    </row>
    <row r="154" spans="2:15">
      <c r="B154" s="8" t="str">
        <f>[8]Wages_Pre!A128</f>
        <v>slack_1</v>
      </c>
      <c r="C154" s="8" t="str">
        <f>FIXED([8]Wages_Pre!B128,3)</f>
        <v>-0.195</v>
      </c>
      <c r="D154" s="8" t="str">
        <f>FIXED([8]Wages_Pre!C128,3)</f>
        <v>0.068</v>
      </c>
      <c r="E154" s="8" t="str">
        <f t="shared" si="13"/>
        <v>**</v>
      </c>
      <c r="F154" s="8">
        <f>[8]Wages_Pre!E128</f>
        <v>0.01</v>
      </c>
      <c r="G154" s="8"/>
      <c r="H154" s="8"/>
      <c r="I154" s="8"/>
      <c r="J154" s="8" t="str">
        <f>[8]Wages_Post!A128</f>
        <v>slack_1</v>
      </c>
      <c r="K154" s="8" t="str">
        <f>FIXED([8]Wages_Post!B128,3)</f>
        <v>-0.207</v>
      </c>
      <c r="L154" s="8" t="str">
        <f>FIXED([8]Wages_Post!C128,3)</f>
        <v>0.093</v>
      </c>
      <c r="M154" s="8" t="str">
        <f t="shared" si="12"/>
        <v>**</v>
      </c>
      <c r="N154" s="8">
        <f>[8]Wages_Post!E128</f>
        <v>3.7999999999999999E-2</v>
      </c>
      <c r="O154" s="8"/>
    </row>
    <row r="155" spans="2:15">
      <c r="B155" s="8" t="str">
        <f>[8]Wages_Pre!A129</f>
        <v>W_Slack</v>
      </c>
      <c r="C155" s="8" t="str">
        <f>FIXED([8]Wages_Pre!B129,3)</f>
        <v>-0.192</v>
      </c>
      <c r="D155" s="8" t="str">
        <f>FIXED([8]Wages_Pre!C129,3)</f>
        <v>0.134</v>
      </c>
      <c r="E155" s="8" t="str">
        <f t="shared" si="13"/>
        <v/>
      </c>
      <c r="F155" s="8">
        <f>[8]Wages_Pre!E129</f>
        <v>0.16700000000000001</v>
      </c>
      <c r="G155" s="8"/>
      <c r="H155" s="8"/>
      <c r="I155" s="8"/>
      <c r="J155" s="8" t="str">
        <f>[8]Wages_Post!A129</f>
        <v>W_Slack</v>
      </c>
      <c r="K155" s="8" t="str">
        <f>FIXED([8]Wages_Post!B129,3)</f>
        <v>-0.368</v>
      </c>
      <c r="L155" s="8" t="str">
        <f>FIXED([8]Wages_Post!C129,3)</f>
        <v>0.164</v>
      </c>
      <c r="M155" s="8" t="str">
        <f t="shared" si="12"/>
        <v>**</v>
      </c>
      <c r="N155" s="8">
        <f>[8]Wages_Post!E129</f>
        <v>3.6999999999999998E-2</v>
      </c>
      <c r="O155" s="8"/>
    </row>
    <row r="156" spans="2:15">
      <c r="B156" s="8" t="str">
        <f>[8]Wages_Pre!A130</f>
        <v>WComm_relPCPI_lag</v>
      </c>
      <c r="C156" s="8" t="str">
        <f>FIXED([8]Wages_Pre!B130,3)</f>
        <v>0.004</v>
      </c>
      <c r="D156" s="8" t="str">
        <f>FIXED([8]Wages_Pre!C130,3)</f>
        <v>0.014</v>
      </c>
      <c r="E156" s="8" t="str">
        <f t="shared" si="13"/>
        <v/>
      </c>
      <c r="F156" s="8">
        <f>[8]Wages_Pre!E130</f>
        <v>0.76700000000000002</v>
      </c>
      <c r="G156" s="8"/>
      <c r="H156" s="8"/>
      <c r="I156" s="8"/>
      <c r="J156" s="8" t="str">
        <f>[8]Wages_Post!A130</f>
        <v>WComm_relPCPI_lag</v>
      </c>
      <c r="K156" s="8" t="str">
        <f>FIXED([8]Wages_Post!B130,3)</f>
        <v>0.000</v>
      </c>
      <c r="L156" s="8" t="str">
        <f>FIXED([8]Wages_Post!C130,3)</f>
        <v>0.007</v>
      </c>
      <c r="M156" s="8" t="str">
        <f t="shared" si="12"/>
        <v/>
      </c>
      <c r="N156" s="8">
        <f>[8]Wages_Post!E130</f>
        <v>0.997</v>
      </c>
      <c r="O156" s="8"/>
    </row>
    <row r="157" spans="2:15">
      <c r="B157" s="8" t="str">
        <f>[8]Wages_Pre!A131</f>
        <v>ExpChina4Q</v>
      </c>
      <c r="C157" s="8" t="str">
        <f>FIXED([8]Wages_Pre!B131,3)</f>
        <v>0.000</v>
      </c>
      <c r="D157" s="8" t="str">
        <f>FIXED([8]Wages_Pre!C131,3)</f>
        <v>0.000</v>
      </c>
      <c r="E157" s="8" t="str">
        <f t="shared" si="13"/>
        <v/>
      </c>
      <c r="F157" s="8">
        <f>[8]Wages_Pre!E131</f>
        <v>0.34499999999999997</v>
      </c>
      <c r="G157" s="8"/>
      <c r="H157" s="8"/>
      <c r="I157" s="8"/>
      <c r="J157" s="8" t="str">
        <f>[8]Wages_Post!A131</f>
        <v>ExpChina4Q</v>
      </c>
      <c r="K157" s="8" t="str">
        <f>FIXED([8]Wages_Post!B131,3)</f>
        <v>0.000</v>
      </c>
      <c r="L157" s="8" t="str">
        <f>FIXED([8]Wages_Post!C131,3)</f>
        <v>0.000</v>
      </c>
      <c r="M157" s="8" t="str">
        <f t="shared" si="12"/>
        <v>**</v>
      </c>
      <c r="N157" s="8">
        <f>[8]Wages_Post!E131</f>
        <v>1.0999999999999999E-2</v>
      </c>
      <c r="O157" s="8"/>
    </row>
    <row r="158" spans="2:15">
      <c r="B158" s="8" t="str">
        <f>[8]Wages_Pre!A132</f>
        <v>_cons</v>
      </c>
      <c r="C158" s="8" t="str">
        <f>FIXED([8]Wages_Pre!B132,3)</f>
        <v>3.313</v>
      </c>
      <c r="D158" s="8" t="str">
        <f>FIXED([8]Wages_Pre!C132,3)</f>
        <v>0.466</v>
      </c>
      <c r="E158" s="8" t="str">
        <f t="shared" si="13"/>
        <v>***</v>
      </c>
      <c r="F158" s="8">
        <f>[8]Wages_Pre!E132</f>
        <v>0</v>
      </c>
      <c r="G158" s="8"/>
      <c r="H158" s="8"/>
      <c r="I158" s="8"/>
      <c r="J158" s="8" t="str">
        <f>[8]Wages_Post!A132</f>
        <v>_cons</v>
      </c>
      <c r="K158" s="8" t="str">
        <f>FIXED([8]Wages_Post!B132,3)</f>
        <v>5.232</v>
      </c>
      <c r="L158" s="8" t="str">
        <f>FIXED([8]Wages_Post!C132,3)</f>
        <v>1.490</v>
      </c>
      <c r="M158" s="8" t="str">
        <f t="shared" si="12"/>
        <v>***</v>
      </c>
      <c r="N158" s="8">
        <f>[8]Wages_Post!E132</f>
        <v>2E-3</v>
      </c>
      <c r="O158" s="8"/>
    </row>
    <row r="159" spans="2:15">
      <c r="B159" s="8">
        <f>[8]Wages_Pre!A133</f>
        <v>0</v>
      </c>
      <c r="C159" s="8" t="str">
        <f>FIXED([8]Wages_Pre!B133,3)</f>
        <v>0.000</v>
      </c>
      <c r="D159" s="8" t="str">
        <f>FIXED([8]Wages_Pre!C133,3)</f>
        <v>0.000</v>
      </c>
      <c r="E159" s="8" t="str">
        <f t="shared" si="13"/>
        <v>***</v>
      </c>
      <c r="F159" s="8">
        <f>[8]Wages_Pre!E133</f>
        <v>0</v>
      </c>
      <c r="G159" s="8"/>
      <c r="H159" s="8"/>
      <c r="I159" s="8"/>
      <c r="J159" s="8">
        <f>[8]Wages_Post!A133</f>
        <v>0</v>
      </c>
      <c r="K159" s="8" t="str">
        <f>FIXED([8]Wages_Post!B133,3)</f>
        <v>0.000</v>
      </c>
      <c r="L159" s="8" t="str">
        <f>FIXED([8]Wages_Post!C133,3)</f>
        <v>0.000</v>
      </c>
      <c r="M159" s="8" t="str">
        <f t="shared" si="12"/>
        <v>***</v>
      </c>
      <c r="N159" s="8">
        <f>[8]Wages_Post!E133</f>
        <v>0</v>
      </c>
      <c r="O159" s="8"/>
    </row>
    <row r="160" spans="2:15">
      <c r="B160" s="8">
        <f>[8]Wages_Pre!A134</f>
        <v>0</v>
      </c>
      <c r="C160" s="8" t="str">
        <f>FIXED([8]Wages_Pre!B134,3)</f>
        <v>0.000</v>
      </c>
      <c r="D160" s="8" t="str">
        <f>FIXED([8]Wages_Pre!C134,3)</f>
        <v>0.000</v>
      </c>
      <c r="E160" s="8" t="str">
        <f t="shared" si="13"/>
        <v>***</v>
      </c>
      <c r="F160" s="8">
        <f>[8]Wages_Pre!E134</f>
        <v>0</v>
      </c>
      <c r="G160" s="8"/>
      <c r="H160" s="8"/>
      <c r="I160" s="8"/>
      <c r="J160" s="8">
        <f>[8]Wages_Post!A134</f>
        <v>0</v>
      </c>
      <c r="K160" s="8" t="str">
        <f>FIXED([8]Wages_Post!B134,3)</f>
        <v>0.000</v>
      </c>
      <c r="L160" s="8" t="str">
        <f>FIXED([8]Wages_Post!C134,3)</f>
        <v>0.000</v>
      </c>
      <c r="M160" s="8" t="str">
        <f t="shared" si="12"/>
        <v>***</v>
      </c>
      <c r="N160" s="8">
        <f>[8]Wages_Post!E134</f>
        <v>0</v>
      </c>
      <c r="O160" s="8"/>
    </row>
    <row r="161" spans="2:15">
      <c r="B161" s="8">
        <f>[8]Wages_Pre!A135</f>
        <v>0</v>
      </c>
      <c r="C161" s="8" t="str">
        <f>FIXED([8]Wages_Pre!B135,3)</f>
        <v>0.000</v>
      </c>
      <c r="D161" s="8" t="str">
        <f>FIXED([8]Wages_Pre!C135,3)</f>
        <v>0.000</v>
      </c>
      <c r="E161" s="8" t="str">
        <f t="shared" si="13"/>
        <v>***</v>
      </c>
      <c r="F161" s="8">
        <f>[8]Wages_Pre!E135</f>
        <v>0</v>
      </c>
      <c r="G161" s="8"/>
      <c r="H161" s="8"/>
      <c r="I161" s="8"/>
      <c r="J161" s="8">
        <f>[8]Wages_Post!A135</f>
        <v>0</v>
      </c>
      <c r="K161" s="8" t="str">
        <f>FIXED([8]Wages_Post!B135,3)</f>
        <v>0.000</v>
      </c>
      <c r="L161" s="8" t="str">
        <f>FIXED([8]Wages_Post!C135,3)</f>
        <v>0.000</v>
      </c>
      <c r="M161" s="8" t="str">
        <f t="shared" si="12"/>
        <v>***</v>
      </c>
      <c r="N161" s="8">
        <f>[8]Wages_Post!E135</f>
        <v>0</v>
      </c>
      <c r="O161" s="8"/>
    </row>
    <row r="162" spans="2:15">
      <c r="B162" s="8">
        <f>[8]Wages_Pre!A136</f>
        <v>0</v>
      </c>
      <c r="C162" s="8" t="str">
        <f>FIXED([8]Wages_Pre!B136,3)</f>
        <v>0.000</v>
      </c>
      <c r="D162" s="8" t="str">
        <f>FIXED([8]Wages_Pre!C136,3)</f>
        <v>0.000</v>
      </c>
      <c r="E162" s="8" t="str">
        <f t="shared" si="13"/>
        <v>***</v>
      </c>
      <c r="F162" s="8">
        <f>[8]Wages_Pre!E136</f>
        <v>0</v>
      </c>
      <c r="G162" s="8"/>
      <c r="H162" s="8"/>
      <c r="I162" s="8"/>
      <c r="J162" s="8">
        <f>[8]Wages_Post!A136</f>
        <v>0</v>
      </c>
      <c r="K162" s="8" t="str">
        <f>FIXED([8]Wages_Post!B136,3)</f>
        <v>0.000</v>
      </c>
      <c r="L162" s="8" t="str">
        <f>FIXED([8]Wages_Post!C136,3)</f>
        <v>0.000</v>
      </c>
      <c r="M162" s="8" t="str">
        <f t="shared" si="12"/>
        <v>***</v>
      </c>
      <c r="N162" s="8">
        <f>[8]Wages_Post!E136</f>
        <v>0</v>
      </c>
      <c r="O162" s="8"/>
    </row>
    <row r="163" spans="2: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2: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2: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2: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2:15">
      <c r="B167" s="7" t="str">
        <f>[8]Wages_Pre!A141</f>
        <v>INTERACT DOMESTIC SLACK WITH TRADE OPENNESS - WAGES - PRE-CRISIS</v>
      </c>
      <c r="C167" s="8"/>
      <c r="D167" s="8"/>
      <c r="E167" s="8"/>
      <c r="F167" s="8"/>
      <c r="G167" s="8"/>
      <c r="H167" s="8"/>
      <c r="I167" s="8"/>
      <c r="J167" s="7" t="str">
        <f>[8]Wages_Post!A141</f>
        <v>INTERACT DOMESTIC SLACK WITH TRADE OPENNESS - WAGES - POST-CRISIS</v>
      </c>
      <c r="K167" s="8"/>
      <c r="L167" s="8"/>
      <c r="M167" s="8"/>
      <c r="N167" s="8"/>
      <c r="O167" s="8"/>
    </row>
    <row r="168" spans="2:15">
      <c r="B168" s="8" t="str">
        <f>[8]Wages_Pre!A142</f>
        <v>R2_w</v>
      </c>
      <c r="C168" s="8">
        <f>[8]Wages_Pre!B142</f>
        <v>0</v>
      </c>
      <c r="D168" s="8">
        <f>[8]Wages_Pre!C142</f>
        <v>0</v>
      </c>
      <c r="E168" s="8">
        <f>[8]Wages_Pre!D142</f>
        <v>0</v>
      </c>
      <c r="F168" s="8"/>
      <c r="G168" s="8"/>
      <c r="H168" s="8"/>
      <c r="I168" s="8"/>
      <c r="J168" s="8" t="str">
        <f>[8]Wages_Post!A142</f>
        <v>R2_w</v>
      </c>
      <c r="K168" s="8">
        <f>[8]Wages_Post!B142</f>
        <v>0</v>
      </c>
      <c r="L168" s="8">
        <f>[8]Wages_Post!C142</f>
        <v>0</v>
      </c>
      <c r="M168" s="8">
        <f>[8]Wages_Post!D142</f>
        <v>0</v>
      </c>
      <c r="N168" s="8"/>
      <c r="O168" s="8"/>
    </row>
    <row r="169" spans="2:15">
      <c r="B169" s="8" t="str">
        <f>FIXED([8]Wages_Pre!A143,3)</f>
        <v>0.056</v>
      </c>
      <c r="C169" s="8">
        <f>[8]Wages_Pre!B143</f>
        <v>871</v>
      </c>
      <c r="D169" s="8" t="str">
        <f>FIXED([8]Wages_Pre!C143,1)</f>
        <v>1.2</v>
      </c>
      <c r="E169" s="8">
        <f>([8]Wages_Pre!D143)</f>
        <v>0.32471469286312099</v>
      </c>
      <c r="F169" s="8" t="str">
        <f>IF(E169&lt;0.01,"***",IF(E169&lt;0.05,"**", IF(E169&lt;0.1,"*","")))</f>
        <v/>
      </c>
      <c r="G169" s="8"/>
      <c r="H169" s="8"/>
      <c r="I169" s="8"/>
      <c r="J169" s="8" t="str">
        <f>FIXED([8]Wages_Post!A143,3)</f>
        <v>0.043</v>
      </c>
      <c r="K169" s="8">
        <f>[8]Wages_Post!B143</f>
        <v>541</v>
      </c>
      <c r="L169" s="8" t="str">
        <f>FIXED([8]Wages_Post!C143,1)</f>
        <v>1.5</v>
      </c>
      <c r="M169" s="8">
        <f>([8]Wages_Post!D143)</f>
        <v>0.2613023046922443</v>
      </c>
      <c r="N169" s="8" t="str">
        <f>IF(M169&lt;0.01,"***",IF(M169&lt;0.05,"**", IF(M169&lt;0.1,"*","")))</f>
        <v/>
      </c>
      <c r="O169" s="8"/>
    </row>
    <row r="170" spans="2:15">
      <c r="B170" s="8"/>
      <c r="C170" s="8"/>
      <c r="D170" s="8" t="str">
        <f>[8]Wages_Pre!C144</f>
        <v>Robust</v>
      </c>
      <c r="E170" s="8"/>
      <c r="F170" s="8"/>
      <c r="G170" s="8"/>
      <c r="H170" s="8"/>
      <c r="I170" s="8"/>
      <c r="J170" s="8"/>
      <c r="K170" s="8"/>
      <c r="L170" s="8" t="str">
        <f>[8]Wages_Post!C144</f>
        <v>Robust</v>
      </c>
      <c r="M170" s="8"/>
      <c r="N170" s="8"/>
      <c r="O170" s="8"/>
    </row>
    <row r="171" spans="2:15">
      <c r="B171" s="8" t="str">
        <f>[8]Wages_Pre!A145</f>
        <v>Wage_qA</v>
      </c>
      <c r="C171" s="8" t="str">
        <f>[8]Wages_Pre!B145</f>
        <v>Coef.</v>
      </c>
      <c r="D171" s="8" t="str">
        <f>[8]Wages_Pre!C145</f>
        <v>Std. Err.</v>
      </c>
      <c r="E171" s="8" t="str">
        <f>[8]Wages_Pre!D145</f>
        <v>t</v>
      </c>
      <c r="F171" s="8" t="str">
        <f>[8]Wages_Pre!E145</f>
        <v>P&gt;|t|</v>
      </c>
      <c r="G171" s="8"/>
      <c r="H171" s="8"/>
      <c r="I171" s="8"/>
      <c r="J171" s="8" t="str">
        <f>[8]Wages_Post!A145</f>
        <v>Wage_qA</v>
      </c>
      <c r="K171" s="8" t="str">
        <f>[8]Wages_Post!B145</f>
        <v>Coef.</v>
      </c>
      <c r="L171" s="8" t="str">
        <f>[8]Wages_Post!C145</f>
        <v>Std. Err.</v>
      </c>
      <c r="M171" s="8" t="str">
        <f>[8]Wages_Post!D145</f>
        <v>t</v>
      </c>
      <c r="N171" s="8" t="str">
        <f>[8]Wages_Post!E145</f>
        <v>P&gt;|t|</v>
      </c>
      <c r="O171" s="8"/>
    </row>
    <row r="172" spans="2:15">
      <c r="B172" s="8" t="str">
        <f>[8]Wages_Pre!A146</f>
        <v>InfExp</v>
      </c>
      <c r="C172" s="8" t="str">
        <f>FIXED([8]Wages_Pre!B146,3)</f>
        <v>0.026</v>
      </c>
      <c r="D172" s="8" t="str">
        <f>FIXED([8]Wages_Pre!C146,3)</f>
        <v>0.201</v>
      </c>
      <c r="E172" s="8" t="str">
        <f>IF(F172&lt;0.01,"***",IF(F172&lt;0.05,"**", IF(F172&lt;0.1,"*","")))</f>
        <v/>
      </c>
      <c r="F172" s="8">
        <f>[8]Wages_Pre!E146</f>
        <v>0.89900000000000002</v>
      </c>
      <c r="G172" s="8"/>
      <c r="H172" s="8"/>
      <c r="I172" s="8"/>
      <c r="J172" s="8" t="str">
        <f>[8]Wages_Post!A146</f>
        <v>InfExp</v>
      </c>
      <c r="K172" s="8" t="str">
        <f>FIXED([8]Wages_Post!B146,3)</f>
        <v>0.994</v>
      </c>
      <c r="L172" s="8" t="str">
        <f>FIXED([8]Wages_Post!C146,3)</f>
        <v>0.618</v>
      </c>
      <c r="M172" s="8" t="str">
        <f t="shared" ref="M172:M182" si="14">IF(N172&lt;0.01,"***",IF(N172&lt;0.05,"**", IF(N172&lt;0.1,"*","")))</f>
        <v/>
      </c>
      <c r="N172" s="8">
        <f>[8]Wages_Post!E146</f>
        <v>0.13200000000000001</v>
      </c>
      <c r="O172" s="8"/>
    </row>
    <row r="173" spans="2:15">
      <c r="B173" s="8" t="str">
        <f>[8]Wages_Pre!A147</f>
        <v>PCPI_4lag</v>
      </c>
      <c r="C173" s="8" t="str">
        <f>FIXED([8]Wages_Pre!B147,3)</f>
        <v>0.255</v>
      </c>
      <c r="D173" s="8" t="str">
        <f>FIXED([8]Wages_Pre!C147,3)</f>
        <v>0.064</v>
      </c>
      <c r="E173" s="8" t="str">
        <f t="shared" ref="E173:E182" si="15">IF(F173&lt;0.01,"***",IF(F173&lt;0.05,"**", IF(F173&lt;0.1,"*","")))</f>
        <v>***</v>
      </c>
      <c r="F173" s="8">
        <f>[8]Wages_Pre!E147</f>
        <v>1E-3</v>
      </c>
      <c r="G173" s="8"/>
      <c r="H173" s="8"/>
      <c r="I173" s="8"/>
      <c r="J173" s="8" t="str">
        <f>[8]Wages_Post!A147</f>
        <v>PCPI_4lag</v>
      </c>
      <c r="K173" s="8" t="str">
        <f>FIXED([8]Wages_Post!B147,3)</f>
        <v>0.030</v>
      </c>
      <c r="L173" s="8" t="str">
        <f>FIXED([8]Wages_Post!C147,3)</f>
        <v>0.175</v>
      </c>
      <c r="M173" s="8" t="str">
        <f t="shared" si="14"/>
        <v/>
      </c>
      <c r="N173" s="8">
        <f>[8]Wages_Post!E147</f>
        <v>0.86399999999999999</v>
      </c>
      <c r="O173" s="8"/>
    </row>
    <row r="174" spans="2:15">
      <c r="B174" s="8" t="str">
        <f>[8]Wages_Pre!A148</f>
        <v>slack_Tradesh</v>
      </c>
      <c r="C174" s="8" t="str">
        <f>FIXED([8]Wages_Pre!B148,3)</f>
        <v>-0.150</v>
      </c>
      <c r="D174" s="8" t="str">
        <f>FIXED([8]Wages_Pre!C148,3)</f>
        <v>0.060</v>
      </c>
      <c r="E174" s="8" t="str">
        <f t="shared" si="15"/>
        <v>**</v>
      </c>
      <c r="F174" s="8">
        <f>[8]Wages_Pre!E148</f>
        <v>2.1999999999999999E-2</v>
      </c>
      <c r="G174" s="8"/>
      <c r="H174" s="8"/>
      <c r="I174" s="8"/>
      <c r="J174" s="8" t="str">
        <f>[8]Wages_Post!A148</f>
        <v>slack_Tradesh</v>
      </c>
      <c r="K174" s="8" t="str">
        <f>FIXED([8]Wages_Post!B148,3)</f>
        <v>-0.182</v>
      </c>
      <c r="L174" s="8" t="str">
        <f>FIXED([8]Wages_Post!C148,3)</f>
        <v>0.087</v>
      </c>
      <c r="M174" s="8" t="str">
        <f t="shared" si="14"/>
        <v>*</v>
      </c>
      <c r="N174" s="8">
        <f>[8]Wages_Post!E148</f>
        <v>5.7000000000000002E-2</v>
      </c>
      <c r="O174" s="8"/>
    </row>
    <row r="175" spans="2:15">
      <c r="B175" s="8" t="str">
        <f>[8]Wages_Pre!A149</f>
        <v>W_Slack</v>
      </c>
      <c r="C175" s="8" t="str">
        <f>FIXED([8]Wages_Pre!B149,3)</f>
        <v>-0.231</v>
      </c>
      <c r="D175" s="8" t="str">
        <f>FIXED([8]Wages_Pre!C149,3)</f>
        <v>0.182</v>
      </c>
      <c r="E175" s="8" t="str">
        <f t="shared" si="15"/>
        <v/>
      </c>
      <c r="F175" s="8">
        <f>[8]Wages_Pre!E149</f>
        <v>0.218</v>
      </c>
      <c r="G175" s="8"/>
      <c r="H175" s="8"/>
      <c r="I175" s="8"/>
      <c r="J175" s="8" t="str">
        <f>[8]Wages_Post!A149</f>
        <v>ProdTr_lag</v>
      </c>
      <c r="K175" s="8" t="str">
        <f>FIXED([8]Wages_Post!B149,3)</f>
        <v>-1.011</v>
      </c>
      <c r="L175" s="8" t="str">
        <f>FIXED([8]Wages_Post!C149,3)</f>
        <v>0.450</v>
      </c>
      <c r="M175" s="8" t="str">
        <f t="shared" si="14"/>
        <v>**</v>
      </c>
      <c r="N175" s="8">
        <f>[8]Wages_Post!E149</f>
        <v>4.2999999999999997E-2</v>
      </c>
      <c r="O175" s="8"/>
    </row>
    <row r="176" spans="2:15">
      <c r="B176" s="8" t="str">
        <f>[8]Wages_Pre!A150</f>
        <v>WComm_relPCPI_lag</v>
      </c>
      <c r="C176" s="8" t="str">
        <f>FIXED([8]Wages_Pre!B150,3)</f>
        <v>0.006</v>
      </c>
      <c r="D176" s="8" t="str">
        <f>FIXED([8]Wages_Pre!C150,3)</f>
        <v>0.013</v>
      </c>
      <c r="E176" s="8" t="str">
        <f t="shared" si="15"/>
        <v/>
      </c>
      <c r="F176" s="8">
        <f>[8]Wages_Pre!E150</f>
        <v>0.65500000000000003</v>
      </c>
      <c r="G176" s="8"/>
      <c r="H176" s="8"/>
      <c r="I176" s="8"/>
      <c r="J176" s="8" t="str">
        <f>[8]Wages_Post!A150</f>
        <v>W_Slack</v>
      </c>
      <c r="K176" s="8" t="str">
        <f>FIXED([8]Wages_Post!B150,3)</f>
        <v>-0.114</v>
      </c>
      <c r="L176" s="8" t="str">
        <f>FIXED([8]Wages_Post!C150,3)</f>
        <v>0.152</v>
      </c>
      <c r="M176" s="8" t="str">
        <f t="shared" si="14"/>
        <v/>
      </c>
      <c r="N176" s="8">
        <f>[8]Wages_Post!E150</f>
        <v>0.46600000000000003</v>
      </c>
      <c r="O176" s="8"/>
    </row>
    <row r="177" spans="2:15">
      <c r="B177" s="8" t="str">
        <f>[8]Wages_Pre!A151</f>
        <v>GVC_PC_lag</v>
      </c>
      <c r="C177" s="8" t="str">
        <f>FIXED([8]Wages_Pre!B151,3)</f>
        <v>-0.118</v>
      </c>
      <c r="D177" s="8" t="str">
        <f>FIXED([8]Wages_Pre!C151,3)</f>
        <v>0.106</v>
      </c>
      <c r="E177" s="8" t="str">
        <f t="shared" si="15"/>
        <v/>
      </c>
      <c r="F177" s="8">
        <f>[8]Wages_Pre!E151</f>
        <v>0.28199999999999997</v>
      </c>
      <c r="G177" s="8"/>
      <c r="H177" s="8"/>
      <c r="I177" s="8"/>
      <c r="J177" s="8" t="str">
        <f>[8]Wages_Post!A151</f>
        <v>WComm_relPCPI_lag</v>
      </c>
      <c r="K177" s="8" t="str">
        <f>FIXED([8]Wages_Post!B151,3)</f>
        <v>0.013</v>
      </c>
      <c r="L177" s="8" t="str">
        <f>FIXED([8]Wages_Post!C151,3)</f>
        <v>0.010</v>
      </c>
      <c r="M177" s="8" t="str">
        <f t="shared" si="14"/>
        <v/>
      </c>
      <c r="N177" s="8">
        <f>[8]Wages_Post!E151</f>
        <v>0.192</v>
      </c>
      <c r="O177" s="8"/>
    </row>
    <row r="178" spans="2:15">
      <c r="B178" s="8" t="str">
        <f>[8]Wages_Pre!A152</f>
        <v>_cons</v>
      </c>
      <c r="C178" s="8" t="str">
        <f>FIXED([8]Wages_Pre!B152,3)</f>
        <v>3.119</v>
      </c>
      <c r="D178" s="8" t="str">
        <f>FIXED([8]Wages_Pre!C152,3)</f>
        <v>0.427</v>
      </c>
      <c r="E178" s="8" t="str">
        <f t="shared" si="15"/>
        <v>***</v>
      </c>
      <c r="F178" s="8">
        <f>[8]Wages_Pre!E152</f>
        <v>0</v>
      </c>
      <c r="G178" s="8"/>
      <c r="H178" s="8"/>
      <c r="I178" s="8"/>
      <c r="J178" s="8" t="str">
        <f>[8]Wages_Post!A152</f>
        <v>GVC_PC_lag</v>
      </c>
      <c r="K178" s="8" t="str">
        <f>FIXED([8]Wages_Post!B152,3)</f>
        <v>-0.061</v>
      </c>
      <c r="L178" s="8" t="str">
        <f>FIXED([8]Wages_Post!C152,3)</f>
        <v>0.117</v>
      </c>
      <c r="M178" s="8" t="str">
        <f t="shared" si="14"/>
        <v/>
      </c>
      <c r="N178" s="8">
        <f>[8]Wages_Post!E152</f>
        <v>0.61</v>
      </c>
      <c r="O178" s="8"/>
    </row>
    <row r="179" spans="2:15">
      <c r="B179" s="8">
        <f>[8]Wages_Pre!A153</f>
        <v>0</v>
      </c>
      <c r="C179" s="8" t="str">
        <f>FIXED([8]Wages_Pre!B153,3)</f>
        <v>0.000</v>
      </c>
      <c r="D179" s="8" t="str">
        <f>FIXED([8]Wages_Pre!C153,3)</f>
        <v>0.000</v>
      </c>
      <c r="E179" s="8" t="str">
        <f t="shared" si="15"/>
        <v>***</v>
      </c>
      <c r="F179" s="8">
        <f>[8]Wages_Pre!E153</f>
        <v>0</v>
      </c>
      <c r="G179" s="8"/>
      <c r="H179" s="8"/>
      <c r="I179" s="8"/>
      <c r="J179" s="8" t="str">
        <f>[8]Wages_Post!A153</f>
        <v>_cons</v>
      </c>
      <c r="K179" s="8" t="str">
        <f>FIXED([8]Wages_Post!B153,3)</f>
        <v>1.056</v>
      </c>
      <c r="L179" s="8" t="str">
        <f>FIXED([8]Wages_Post!C153,3)</f>
        <v>1.048</v>
      </c>
      <c r="M179" s="8" t="str">
        <f t="shared" si="14"/>
        <v/>
      </c>
      <c r="N179" s="8">
        <f>[8]Wages_Post!E153</f>
        <v>0.33200000000000002</v>
      </c>
      <c r="O179" s="8"/>
    </row>
    <row r="180" spans="2:15">
      <c r="B180" s="8">
        <f>[8]Wages_Pre!A154</f>
        <v>0</v>
      </c>
      <c r="C180" s="8" t="str">
        <f>FIXED([8]Wages_Pre!B154,3)</f>
        <v>0.000</v>
      </c>
      <c r="D180" s="8" t="str">
        <f>FIXED([8]Wages_Pre!C154,3)</f>
        <v>0.000</v>
      </c>
      <c r="E180" s="8" t="str">
        <f t="shared" si="15"/>
        <v>***</v>
      </c>
      <c r="F180" s="8">
        <f>[8]Wages_Pre!E154</f>
        <v>0</v>
      </c>
      <c r="G180" s="8"/>
      <c r="H180" s="8"/>
      <c r="I180" s="8"/>
      <c r="J180" s="8">
        <f>[8]Wages_Post!A154</f>
        <v>0</v>
      </c>
      <c r="K180" s="8" t="str">
        <f>FIXED([8]Wages_Post!B154,3)</f>
        <v>0.000</v>
      </c>
      <c r="L180" s="8" t="str">
        <f>FIXED([8]Wages_Post!C154,3)</f>
        <v>0.000</v>
      </c>
      <c r="M180" s="8" t="str">
        <f t="shared" si="14"/>
        <v>***</v>
      </c>
      <c r="N180" s="8">
        <f>[8]Wages_Post!E154</f>
        <v>0</v>
      </c>
      <c r="O180" s="8"/>
    </row>
    <row r="181" spans="2:15">
      <c r="B181" s="8">
        <f>[8]Wages_Pre!A155</f>
        <v>0</v>
      </c>
      <c r="C181" s="8" t="str">
        <f>FIXED([8]Wages_Pre!B155,3)</f>
        <v>0.000</v>
      </c>
      <c r="D181" s="8" t="str">
        <f>FIXED([8]Wages_Pre!C155,3)</f>
        <v>0.000</v>
      </c>
      <c r="E181" s="8" t="str">
        <f t="shared" si="15"/>
        <v>***</v>
      </c>
      <c r="F181" s="8">
        <f>[8]Wages_Pre!E155</f>
        <v>0</v>
      </c>
      <c r="G181" s="8"/>
      <c r="H181" s="8"/>
      <c r="I181" s="8"/>
      <c r="J181" s="8">
        <f>[8]Wages_Post!A155</f>
        <v>0</v>
      </c>
      <c r="K181" s="8" t="str">
        <f>FIXED([8]Wages_Post!B155,3)</f>
        <v>0.000</v>
      </c>
      <c r="L181" s="8" t="str">
        <f>FIXED([8]Wages_Post!C155,3)</f>
        <v>0.000</v>
      </c>
      <c r="M181" s="8" t="str">
        <f t="shared" si="14"/>
        <v>***</v>
      </c>
      <c r="N181" s="8">
        <f>[8]Wages_Post!E155</f>
        <v>0</v>
      </c>
      <c r="O181" s="8"/>
    </row>
    <row r="182" spans="2:15">
      <c r="B182" s="8">
        <f>[8]Wages_Pre!A156</f>
        <v>0</v>
      </c>
      <c r="C182" s="8" t="str">
        <f>FIXED([8]Wages_Pre!B156,3)</f>
        <v>0.000</v>
      </c>
      <c r="D182" s="8" t="str">
        <f>FIXED([8]Wages_Pre!C156,3)</f>
        <v>0.000</v>
      </c>
      <c r="E182" s="8" t="str">
        <f t="shared" si="15"/>
        <v>***</v>
      </c>
      <c r="F182" s="8">
        <f>[8]Wages_Pre!E156</f>
        <v>0</v>
      </c>
      <c r="G182" s="8"/>
      <c r="H182" s="8"/>
      <c r="I182" s="8"/>
      <c r="J182" s="8">
        <f>[8]Wages_Post!A156</f>
        <v>0</v>
      </c>
      <c r="K182" s="8" t="str">
        <f>FIXED([8]Wages_Post!B156,3)</f>
        <v>0.000</v>
      </c>
      <c r="L182" s="8" t="str">
        <f>FIXED([8]Wages_Post!C156,3)</f>
        <v>0.000</v>
      </c>
      <c r="M182" s="8" t="str">
        <f t="shared" si="14"/>
        <v>***</v>
      </c>
      <c r="N182" s="8">
        <f>[8]Wages_Post!E156</f>
        <v>0</v>
      </c>
      <c r="O182" s="8"/>
    </row>
    <row r="183" spans="2: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2: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2: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2: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15">
      <c r="B187" s="7" t="str">
        <f>[8]Wages_Pre!A161</f>
        <v xml:space="preserve"> INTERACT DOMESTIC SLACK WITH GVC MEASURE- WAGES - PRE-CRISIS</v>
      </c>
      <c r="C187" s="8"/>
      <c r="D187" s="8"/>
      <c r="E187" s="8"/>
      <c r="F187" s="8"/>
      <c r="G187" s="8"/>
      <c r="H187" s="8"/>
      <c r="I187" s="8"/>
      <c r="J187" s="7" t="str">
        <f>[8]Wages_Post!A161</f>
        <v xml:space="preserve"> INTERACT DOMESTIC SLACK WITH GVC MEASURE- WAGES - POST-CRISIS</v>
      </c>
      <c r="K187" s="8"/>
      <c r="L187" s="8"/>
      <c r="M187" s="8"/>
      <c r="N187" s="8"/>
      <c r="O187" s="8"/>
    </row>
    <row r="188" spans="2:15">
      <c r="B188" s="8" t="str">
        <f>[8]Wages_Pre!A162</f>
        <v>R2_w</v>
      </c>
      <c r="C188" s="8">
        <f>[8]Wages_Pre!B162</f>
        <v>0</v>
      </c>
      <c r="D188" s="8">
        <f>[8]Wages_Pre!C162</f>
        <v>0</v>
      </c>
      <c r="E188" s="8">
        <f>[8]Wages_Pre!D162</f>
        <v>0</v>
      </c>
      <c r="F188" s="8"/>
      <c r="G188" s="8"/>
      <c r="H188" s="8"/>
      <c r="I188" s="8"/>
      <c r="J188" s="8" t="str">
        <f>[8]Wages_Post!A162</f>
        <v>R2_w</v>
      </c>
      <c r="K188" s="8">
        <f>[8]Wages_Post!B162</f>
        <v>0</v>
      </c>
      <c r="L188" s="8">
        <f>[8]Wages_Post!C162</f>
        <v>0</v>
      </c>
      <c r="M188" s="8">
        <f>[8]Wages_Post!D162</f>
        <v>0</v>
      </c>
      <c r="N188" s="8"/>
      <c r="O188" s="8"/>
    </row>
    <row r="189" spans="2:15">
      <c r="B189" s="8" t="str">
        <f>FIXED([8]Wages_Pre!A163,3)</f>
        <v>0.061</v>
      </c>
      <c r="C189" s="8">
        <f>[8]Wages_Pre!B163</f>
        <v>878</v>
      </c>
      <c r="D189" s="8" t="str">
        <f>FIXED([8]Wages_Pre!C163,1)</f>
        <v>2.3</v>
      </c>
      <c r="E189" s="8">
        <f>([8]Wages_Pre!D163)</f>
        <v>0.11127505876884572</v>
      </c>
      <c r="F189" s="8" t="str">
        <f>IF(E189&lt;0.01,"***",IF(E189&lt;0.05,"**", IF(E189&lt;0.1,"*","")))</f>
        <v/>
      </c>
      <c r="G189" s="8"/>
      <c r="H189" s="8"/>
      <c r="I189" s="8"/>
      <c r="J189" s="8" t="str">
        <f>FIXED([8]Wages_Post!A163,3)</f>
        <v>0.048</v>
      </c>
      <c r="K189" s="8">
        <f>[8]Wages_Post!B163</f>
        <v>782</v>
      </c>
      <c r="L189" s="8" t="str">
        <f>FIXED([8]Wages_Post!C163,1)</f>
        <v>2.0</v>
      </c>
      <c r="M189" s="8">
        <f>([8]Wages_Post!D163)</f>
        <v>0.14159271022421027</v>
      </c>
      <c r="N189" s="8" t="str">
        <f>IF(M189&lt;0.01,"***",IF(M189&lt;0.05,"**", IF(M189&lt;0.1,"*","")))</f>
        <v/>
      </c>
      <c r="O189" s="8"/>
    </row>
    <row r="190" spans="2:15">
      <c r="B190" s="8"/>
      <c r="C190" s="8"/>
      <c r="D190" s="8" t="str">
        <f>[8]Wages_Pre!C164</f>
        <v>Robust</v>
      </c>
      <c r="E190" s="8"/>
      <c r="F190" s="8"/>
      <c r="G190" s="8"/>
      <c r="H190" s="8"/>
      <c r="I190" s="8"/>
      <c r="J190" s="8"/>
      <c r="K190" s="8"/>
      <c r="L190" s="8" t="str">
        <f>[8]Wages_Post!C164</f>
        <v>Robust</v>
      </c>
      <c r="M190" s="8"/>
      <c r="N190" s="8"/>
      <c r="O190" s="8"/>
    </row>
    <row r="191" spans="2:15">
      <c r="B191" s="8" t="str">
        <f>[8]Wages_Pre!A165</f>
        <v>Wage_qA</v>
      </c>
      <c r="C191" s="8" t="str">
        <f>[8]Wages_Pre!B165</f>
        <v>Coef.</v>
      </c>
      <c r="D191" s="8" t="str">
        <f>[8]Wages_Pre!C165</f>
        <v>Std. Err.</v>
      </c>
      <c r="E191" s="8" t="str">
        <f>[8]Wages_Pre!D165</f>
        <v>t</v>
      </c>
      <c r="F191" s="8" t="str">
        <f>[8]Wages_Pre!E165</f>
        <v>P&gt;|t|</v>
      </c>
      <c r="G191" s="8"/>
      <c r="H191" s="8"/>
      <c r="I191" s="8"/>
      <c r="J191" s="8" t="str">
        <f>[8]Wages_Post!A165</f>
        <v>Wage_qA</v>
      </c>
      <c r="K191" s="8" t="str">
        <f>[8]Wages_Post!B165</f>
        <v>Coef.</v>
      </c>
      <c r="L191" s="8" t="str">
        <f>[8]Wages_Post!C165</f>
        <v>Std. Err.</v>
      </c>
      <c r="M191" s="8" t="str">
        <f>[8]Wages_Post!D165</f>
        <v>t</v>
      </c>
      <c r="N191" s="8" t="str">
        <f>[8]Wages_Post!E165</f>
        <v>P&gt;|t|</v>
      </c>
      <c r="O191" s="8"/>
    </row>
    <row r="192" spans="2:15">
      <c r="B192" s="8" t="str">
        <f>[8]Wages_Pre!A166</f>
        <v>InfExp</v>
      </c>
      <c r="C192" s="8" t="str">
        <f>FIXED([8]Wages_Pre!B166,3)</f>
        <v>-0.016</v>
      </c>
      <c r="D192" s="8" t="str">
        <f>FIXED([8]Wages_Pre!C166,3)</f>
        <v>0.243</v>
      </c>
      <c r="E192" s="8" t="str">
        <f>IF(F192&lt;0.01,"***",IF(F192&lt;0.05,"**", IF(F192&lt;0.1,"*","")))</f>
        <v/>
      </c>
      <c r="F192" s="8">
        <f>[8]Wages_Pre!E166</f>
        <v>0.94899999999999995</v>
      </c>
      <c r="G192" s="8"/>
      <c r="H192" s="8"/>
      <c r="I192" s="8"/>
      <c r="J192" s="8" t="str">
        <f>[8]Wages_Post!A166</f>
        <v>InfExp</v>
      </c>
      <c r="K192" s="8" t="str">
        <f>FIXED([8]Wages_Post!B166,3)</f>
        <v>0.389</v>
      </c>
      <c r="L192" s="8" t="str">
        <f>FIXED([8]Wages_Post!C166,3)</f>
        <v>0.689</v>
      </c>
      <c r="M192" s="8" t="str">
        <f t="shared" ref="M192:M202" si="16">IF(N192&lt;0.01,"***",IF(N192&lt;0.05,"**", IF(N192&lt;0.1,"*","")))</f>
        <v/>
      </c>
      <c r="N192" s="8">
        <f>[8]Wages_Post!E166</f>
        <v>0.57899999999999996</v>
      </c>
      <c r="O192" s="8"/>
    </row>
    <row r="193" spans="2:15">
      <c r="B193" s="8" t="str">
        <f>[8]Wages_Pre!A167</f>
        <v>PCPI_4lag</v>
      </c>
      <c r="C193" s="8" t="str">
        <f>FIXED([8]Wages_Pre!B167,3)</f>
        <v>0.272</v>
      </c>
      <c r="D193" s="8" t="str">
        <f>FIXED([8]Wages_Pre!C167,3)</f>
        <v>0.081</v>
      </c>
      <c r="E193" s="8" t="str">
        <f t="shared" ref="E193:E202" si="17">IF(F193&lt;0.01,"***",IF(F193&lt;0.05,"**", IF(F193&lt;0.1,"*","")))</f>
        <v>***</v>
      </c>
      <c r="F193" s="8">
        <f>[8]Wages_Pre!E167</f>
        <v>3.0000000000000001E-3</v>
      </c>
      <c r="G193" s="8"/>
      <c r="H193" s="8"/>
      <c r="I193" s="8"/>
      <c r="J193" s="8" t="str">
        <f>[8]Wages_Post!A167</f>
        <v>PCPI_4lag</v>
      </c>
      <c r="K193" s="8" t="str">
        <f>FIXED([8]Wages_Post!B167,3)</f>
        <v>-0.015</v>
      </c>
      <c r="L193" s="8" t="str">
        <f>FIXED([8]Wages_Post!C167,3)</f>
        <v>0.125</v>
      </c>
      <c r="M193" s="8" t="str">
        <f t="shared" si="16"/>
        <v/>
      </c>
      <c r="N193" s="8">
        <f>[8]Wages_Post!E167</f>
        <v>0.90400000000000003</v>
      </c>
      <c r="O193" s="8"/>
    </row>
    <row r="194" spans="2:15">
      <c r="B194" s="8" t="str">
        <f>[8]Wages_Pre!A168</f>
        <v>slack_GVC</v>
      </c>
      <c r="C194" s="8" t="str">
        <f>FIXED([8]Wages_Pre!B168,3)</f>
        <v>0.096</v>
      </c>
      <c r="D194" s="8" t="str">
        <f>FIXED([8]Wages_Pre!C168,3)</f>
        <v>0.041</v>
      </c>
      <c r="E194" s="8" t="str">
        <f t="shared" si="17"/>
        <v>**</v>
      </c>
      <c r="F194" s="8">
        <f>[8]Wages_Pre!E168</f>
        <v>0.03</v>
      </c>
      <c r="G194" s="8"/>
      <c r="H194" s="8"/>
      <c r="I194" s="8"/>
      <c r="J194" s="8" t="str">
        <f>[8]Wages_Post!A168</f>
        <v>slack_GVC</v>
      </c>
      <c r="K194" s="8" t="str">
        <f>FIXED([8]Wages_Post!B168,3)</f>
        <v>-0.149</v>
      </c>
      <c r="L194" s="8" t="str">
        <f>FIXED([8]Wages_Post!C168,3)</f>
        <v>0.054</v>
      </c>
      <c r="M194" s="8" t="str">
        <f t="shared" si="16"/>
        <v>**</v>
      </c>
      <c r="N194" s="8">
        <f>[8]Wages_Post!E168</f>
        <v>1.2E-2</v>
      </c>
      <c r="O194" s="8"/>
    </row>
    <row r="195" spans="2:15">
      <c r="B195" s="8" t="str">
        <f>[8]Wages_Pre!A169</f>
        <v>W_Slack</v>
      </c>
      <c r="C195" s="8" t="str">
        <f>FIXED([8]Wages_Pre!B169,3)</f>
        <v>-0.300</v>
      </c>
      <c r="D195" s="8" t="str">
        <f>FIXED([8]Wages_Pre!C169,3)</f>
        <v>0.167</v>
      </c>
      <c r="E195" s="8" t="str">
        <f t="shared" si="17"/>
        <v>*</v>
      </c>
      <c r="F195" s="8">
        <f>[8]Wages_Pre!E169</f>
        <v>8.7999999999999995E-2</v>
      </c>
      <c r="G195" s="8"/>
      <c r="H195" s="8"/>
      <c r="I195" s="8"/>
      <c r="J195" s="8" t="str">
        <f>[8]Wages_Post!A169</f>
        <v>W_Slack</v>
      </c>
      <c r="K195" s="8" t="str">
        <f>FIXED([8]Wages_Post!B169,3)</f>
        <v>-0.303</v>
      </c>
      <c r="L195" s="8" t="str">
        <f>FIXED([8]Wages_Post!C169,3)</f>
        <v>0.168</v>
      </c>
      <c r="M195" s="8" t="str">
        <f t="shared" si="16"/>
        <v>*</v>
      </c>
      <c r="N195" s="8">
        <f>[8]Wages_Post!E169</f>
        <v>8.6999999999999994E-2</v>
      </c>
      <c r="O195" s="8"/>
    </row>
    <row r="196" spans="2:15">
      <c r="B196" s="8" t="str">
        <f>[8]Wages_Pre!A170</f>
        <v>WComm_relPCPI_lag</v>
      </c>
      <c r="C196" s="8" t="str">
        <f>FIXED([8]Wages_Pre!B170,3)</f>
        <v>0.002</v>
      </c>
      <c r="D196" s="8" t="str">
        <f>FIXED([8]Wages_Pre!C170,3)</f>
        <v>0.013</v>
      </c>
      <c r="E196" s="8" t="str">
        <f t="shared" si="17"/>
        <v/>
      </c>
      <c r="F196" s="8">
        <f>[8]Wages_Pre!E170</f>
        <v>0.88100000000000001</v>
      </c>
      <c r="G196" s="8"/>
      <c r="H196" s="8"/>
      <c r="I196" s="8"/>
      <c r="J196" s="8" t="str">
        <f>[8]Wages_Post!A170</f>
        <v>WComm_relPCPI_lag</v>
      </c>
      <c r="K196" s="8" t="str">
        <f>FIXED([8]Wages_Post!B170,3)</f>
        <v>0.006</v>
      </c>
      <c r="L196" s="8" t="str">
        <f>FIXED([8]Wages_Post!C170,3)</f>
        <v>0.009</v>
      </c>
      <c r="M196" s="8" t="str">
        <f t="shared" si="16"/>
        <v/>
      </c>
      <c r="N196" s="8">
        <f>[8]Wages_Post!E170</f>
        <v>0.45800000000000002</v>
      </c>
      <c r="O196" s="8"/>
    </row>
    <row r="197" spans="2:15">
      <c r="B197" s="8" t="str">
        <f>[8]Wages_Pre!A171</f>
        <v>GVC_PC_lag</v>
      </c>
      <c r="C197" s="8" t="str">
        <f>FIXED([8]Wages_Pre!B171,3)</f>
        <v>-0.095</v>
      </c>
      <c r="D197" s="8" t="str">
        <f>FIXED([8]Wages_Pre!C171,3)</f>
        <v>0.100</v>
      </c>
      <c r="E197" s="8" t="str">
        <f t="shared" si="17"/>
        <v/>
      </c>
      <c r="F197" s="8">
        <f>[8]Wages_Pre!E171</f>
        <v>0.35699999999999998</v>
      </c>
      <c r="G197" s="8"/>
      <c r="H197" s="8"/>
      <c r="I197" s="8"/>
      <c r="J197" s="8" t="str">
        <f>[8]Wages_Post!A171</f>
        <v>GVC_PC_lag</v>
      </c>
      <c r="K197" s="8" t="str">
        <f>FIXED([8]Wages_Post!B171,3)</f>
        <v>0.107</v>
      </c>
      <c r="L197" s="8" t="str">
        <f>FIXED([8]Wages_Post!C171,3)</f>
        <v>0.181</v>
      </c>
      <c r="M197" s="8" t="str">
        <f t="shared" si="16"/>
        <v/>
      </c>
      <c r="N197" s="8">
        <f>[8]Wages_Post!E171</f>
        <v>0.55900000000000005</v>
      </c>
      <c r="O197" s="8"/>
    </row>
    <row r="198" spans="2:15">
      <c r="B198" s="8" t="str">
        <f>[8]Wages_Pre!A172</f>
        <v>_cons</v>
      </c>
      <c r="C198" s="8" t="str">
        <f>FIXED([8]Wages_Pre!B172,3)</f>
        <v>3.245</v>
      </c>
      <c r="D198" s="8" t="str">
        <f>FIXED([8]Wages_Pre!C172,3)</f>
        <v>0.475</v>
      </c>
      <c r="E198" s="8" t="str">
        <f t="shared" si="17"/>
        <v>***</v>
      </c>
      <c r="F198" s="8">
        <f>[8]Wages_Pre!E172</f>
        <v>0</v>
      </c>
      <c r="G198" s="8"/>
      <c r="H198" s="8"/>
      <c r="I198" s="8"/>
      <c r="J198" s="8" t="str">
        <f>[8]Wages_Post!A172</f>
        <v>_cons</v>
      </c>
      <c r="K198" s="8" t="str">
        <f>FIXED([8]Wages_Post!B172,3)</f>
        <v>2.430</v>
      </c>
      <c r="L198" s="8" t="str">
        <f>FIXED([8]Wages_Post!C172,3)</f>
        <v>1.442</v>
      </c>
      <c r="M198" s="8" t="str">
        <f t="shared" si="16"/>
        <v/>
      </c>
      <c r="N198" s="8">
        <f>[8]Wages_Post!E172</f>
        <v>0.108</v>
      </c>
      <c r="O198" s="8"/>
    </row>
    <row r="199" spans="2:15">
      <c r="B199" s="8">
        <f>[8]Wages_Pre!A173</f>
        <v>0</v>
      </c>
      <c r="C199" s="8" t="str">
        <f>FIXED([8]Wages_Pre!B173,3)</f>
        <v>0.000</v>
      </c>
      <c r="D199" s="8" t="str">
        <f>FIXED([8]Wages_Pre!C173,3)</f>
        <v>0.000</v>
      </c>
      <c r="E199" s="8" t="str">
        <f t="shared" si="17"/>
        <v>***</v>
      </c>
      <c r="F199" s="8">
        <f>[8]Wages_Pre!E173</f>
        <v>0</v>
      </c>
      <c r="G199" s="8"/>
      <c r="H199" s="8"/>
      <c r="I199" s="8"/>
      <c r="J199" s="8">
        <f>[8]Wages_Post!A173</f>
        <v>0</v>
      </c>
      <c r="K199" s="8" t="str">
        <f>FIXED([8]Wages_Post!B173,3)</f>
        <v>0.000</v>
      </c>
      <c r="L199" s="8" t="str">
        <f>FIXED([8]Wages_Post!C173,3)</f>
        <v>0.000</v>
      </c>
      <c r="M199" s="8" t="str">
        <f t="shared" si="16"/>
        <v>***</v>
      </c>
      <c r="N199" s="8">
        <f>[8]Wages_Post!E173</f>
        <v>0</v>
      </c>
      <c r="O199" s="8"/>
    </row>
    <row r="200" spans="2:15">
      <c r="B200" s="8">
        <f>[8]Wages_Pre!A174</f>
        <v>0</v>
      </c>
      <c r="C200" s="8" t="str">
        <f>FIXED([8]Wages_Pre!B174,3)</f>
        <v>0.000</v>
      </c>
      <c r="D200" s="8" t="str">
        <f>FIXED([8]Wages_Pre!C174,3)</f>
        <v>0.000</v>
      </c>
      <c r="E200" s="8" t="str">
        <f t="shared" si="17"/>
        <v>***</v>
      </c>
      <c r="F200" s="8">
        <f>[8]Wages_Pre!E174</f>
        <v>0</v>
      </c>
      <c r="G200" s="8"/>
      <c r="H200" s="8"/>
      <c r="I200" s="8"/>
      <c r="J200" s="8">
        <f>[8]Wages_Post!A174</f>
        <v>0</v>
      </c>
      <c r="K200" s="8" t="str">
        <f>FIXED([8]Wages_Post!B174,3)</f>
        <v>0.000</v>
      </c>
      <c r="L200" s="8" t="str">
        <f>FIXED([8]Wages_Post!C174,3)</f>
        <v>0.000</v>
      </c>
      <c r="M200" s="8" t="str">
        <f t="shared" si="16"/>
        <v>***</v>
      </c>
      <c r="N200" s="8">
        <f>[8]Wages_Post!E174</f>
        <v>0</v>
      </c>
      <c r="O200" s="8"/>
    </row>
    <row r="201" spans="2:15">
      <c r="B201" s="8">
        <f>[8]Wages_Pre!A175</f>
        <v>0</v>
      </c>
      <c r="C201" s="8" t="str">
        <f>FIXED([8]Wages_Pre!B175,3)</f>
        <v>0.000</v>
      </c>
      <c r="D201" s="8" t="str">
        <f>FIXED([8]Wages_Pre!C175,3)</f>
        <v>0.000</v>
      </c>
      <c r="E201" s="8" t="str">
        <f t="shared" si="17"/>
        <v>***</v>
      </c>
      <c r="F201" s="8">
        <f>[8]Wages_Pre!E175</f>
        <v>0</v>
      </c>
      <c r="G201" s="8"/>
      <c r="H201" s="8"/>
      <c r="I201" s="8"/>
      <c r="J201" s="8">
        <f>[8]Wages_Post!A175</f>
        <v>0</v>
      </c>
      <c r="K201" s="8" t="str">
        <f>FIXED([8]Wages_Post!B175,3)</f>
        <v>0.000</v>
      </c>
      <c r="L201" s="8" t="str">
        <f>FIXED([8]Wages_Post!C175,3)</f>
        <v>0.000</v>
      </c>
      <c r="M201" s="8" t="str">
        <f t="shared" si="16"/>
        <v>***</v>
      </c>
      <c r="N201" s="8">
        <f>[8]Wages_Post!E175</f>
        <v>0</v>
      </c>
      <c r="O201" s="8"/>
    </row>
    <row r="202" spans="2:15">
      <c r="B202" s="8">
        <f>[8]Wages_Pre!A176</f>
        <v>0</v>
      </c>
      <c r="C202" s="8" t="str">
        <f>FIXED([8]Wages_Pre!B176,3)</f>
        <v>0.000</v>
      </c>
      <c r="D202" s="8" t="str">
        <f>FIXED([8]Wages_Pre!C176,3)</f>
        <v>0.000</v>
      </c>
      <c r="E202" s="8" t="str">
        <f t="shared" si="17"/>
        <v>***</v>
      </c>
      <c r="F202" s="8">
        <f>[8]Wages_Pre!E176</f>
        <v>0</v>
      </c>
      <c r="G202" s="8"/>
      <c r="H202" s="8"/>
      <c r="I202" s="8"/>
      <c r="J202" s="8">
        <f>[8]Wages_Post!A176</f>
        <v>0</v>
      </c>
      <c r="K202" s="8" t="str">
        <f>FIXED([8]Wages_Post!B176,3)</f>
        <v>0.000</v>
      </c>
      <c r="L202" s="8" t="str">
        <f>FIXED([8]Wages_Post!C176,3)</f>
        <v>0.000</v>
      </c>
      <c r="M202" s="8" t="str">
        <f t="shared" si="16"/>
        <v>***</v>
      </c>
      <c r="N202" s="8">
        <f>[8]Wages_Post!E176</f>
        <v>0</v>
      </c>
      <c r="O202" s="8"/>
    </row>
    <row r="203" spans="2:1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2:1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2:1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2:1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2:15">
      <c r="B207" s="7" t="str">
        <f>[8]Wages_Pre!A181</f>
        <v xml:space="preserve"> EXCLUDE 2008 FROM LAST DECADE  - WAGES - PRE-CRISIS</v>
      </c>
      <c r="C207" s="8"/>
      <c r="D207" s="8"/>
      <c r="E207" s="8"/>
      <c r="F207" s="8"/>
      <c r="G207" s="8"/>
      <c r="H207" s="8"/>
      <c r="I207" s="8"/>
      <c r="J207" s="7" t="str">
        <f>[8]Wages_Post!A181</f>
        <v xml:space="preserve"> EXCLUDE 2008 FROM LAST DECADE  - WAGES - POST-CRISIS</v>
      </c>
      <c r="K207" s="8"/>
      <c r="L207" s="8"/>
      <c r="M207" s="8"/>
      <c r="N207" s="8"/>
      <c r="O207" s="8"/>
    </row>
    <row r="208" spans="2:15">
      <c r="B208" s="8" t="str">
        <f>[8]Wages_Pre!A182</f>
        <v>R2_w</v>
      </c>
      <c r="C208" s="8">
        <f>[8]Wages_Pre!B182</f>
        <v>0</v>
      </c>
      <c r="D208" s="8">
        <f>[8]Wages_Pre!C182</f>
        <v>0</v>
      </c>
      <c r="E208" s="8">
        <f>[8]Wages_Pre!D182</f>
        <v>0</v>
      </c>
      <c r="F208" s="8"/>
      <c r="G208" s="8"/>
      <c r="H208" s="8"/>
      <c r="I208" s="8"/>
      <c r="J208" s="8" t="str">
        <f>[8]Wages_Post!A182</f>
        <v>R2_w</v>
      </c>
      <c r="K208" s="8">
        <f>[8]Wages_Post!B182</f>
        <v>0</v>
      </c>
      <c r="L208" s="8">
        <f>[8]Wages_Post!C182</f>
        <v>0</v>
      </c>
      <c r="M208" s="8">
        <f>[8]Wages_Post!D182</f>
        <v>0</v>
      </c>
      <c r="N208" s="8"/>
      <c r="O208" s="8"/>
    </row>
    <row r="209" spans="2:15">
      <c r="B209" s="8" t="str">
        <f>FIXED([8]Wages_Pre!A183,3)</f>
        <v>0.065</v>
      </c>
      <c r="C209" s="8">
        <f>[8]Wages_Pre!B183</f>
        <v>878</v>
      </c>
      <c r="D209" s="8" t="str">
        <f>FIXED([8]Wages_Pre!C183,1)</f>
        <v>1.2</v>
      </c>
      <c r="E209" s="8">
        <f>([8]Wages_Pre!D183)</f>
        <v>0.33336999242506765</v>
      </c>
      <c r="F209" s="8" t="str">
        <f>IF(E209&lt;0.01,"***",IF(E209&lt;0.05,"**", IF(E209&lt;0.1,"*","")))</f>
        <v/>
      </c>
      <c r="G209" s="8"/>
      <c r="H209" s="8"/>
      <c r="I209" s="8"/>
      <c r="J209" s="8" t="str">
        <f>FIXED([8]Wages_Post!A183,3)</f>
        <v>0.021</v>
      </c>
      <c r="K209" s="8">
        <f>[8]Wages_Post!B183</f>
        <v>702</v>
      </c>
      <c r="L209" s="8" t="str">
        <f>FIXED([8]Wages_Post!C183,1)</f>
        <v>0.0</v>
      </c>
      <c r="M209" s="8">
        <f>([8]Wages_Post!D183)</f>
        <v>0.99102467833362584</v>
      </c>
      <c r="N209" s="8" t="str">
        <f>IF(M209&lt;0.01,"***",IF(M209&lt;0.05,"**", IF(M209&lt;0.1,"*","")))</f>
        <v/>
      </c>
      <c r="O209" s="8"/>
    </row>
    <row r="210" spans="2:15">
      <c r="B210" s="8"/>
      <c r="C210" s="8"/>
      <c r="D210" s="8" t="str">
        <f>[8]Wages_Pre!C184</f>
        <v>Robust</v>
      </c>
      <c r="E210" s="8"/>
      <c r="F210" s="8"/>
      <c r="G210" s="8"/>
      <c r="H210" s="8"/>
      <c r="I210" s="8"/>
      <c r="J210" s="8"/>
      <c r="K210" s="8"/>
      <c r="L210" s="8" t="str">
        <f>[8]Wages_Post!C184</f>
        <v>Robust</v>
      </c>
      <c r="M210" s="8"/>
      <c r="N210" s="8"/>
      <c r="O210" s="8"/>
    </row>
    <row r="211" spans="2:15">
      <c r="B211" s="8" t="str">
        <f>[8]Wages_Pre!A185</f>
        <v>Wage_qA</v>
      </c>
      <c r="C211" s="8" t="str">
        <f>[8]Wages_Pre!B185</f>
        <v>Coef.</v>
      </c>
      <c r="D211" s="8" t="str">
        <f>[8]Wages_Pre!C185</f>
        <v>Std. Err.</v>
      </c>
      <c r="E211" s="8" t="str">
        <f>[8]Wages_Pre!D185</f>
        <v>t</v>
      </c>
      <c r="F211" s="8" t="str">
        <f>[8]Wages_Pre!E185</f>
        <v>P&gt;|t|</v>
      </c>
      <c r="G211" s="8"/>
      <c r="H211" s="8"/>
      <c r="I211" s="8"/>
      <c r="J211" s="8" t="str">
        <f>[8]Wages_Post!A185</f>
        <v>Wage_qA</v>
      </c>
      <c r="K211" s="8" t="str">
        <f>[8]Wages_Post!B185</f>
        <v>Coef.</v>
      </c>
      <c r="L211" s="8" t="str">
        <f>[8]Wages_Post!C185</f>
        <v>Std. Err.</v>
      </c>
      <c r="M211" s="8" t="str">
        <f>[8]Wages_Post!D185</f>
        <v>t</v>
      </c>
      <c r="N211" s="8" t="str">
        <f>[8]Wages_Post!E185</f>
        <v>P&gt;|t|</v>
      </c>
      <c r="O211" s="8"/>
    </row>
    <row r="212" spans="2:15">
      <c r="B212" s="8" t="str">
        <f>[8]Wages_Pre!A186</f>
        <v>InfExp</v>
      </c>
      <c r="C212" s="8" t="str">
        <f>FIXED([8]Wages_Pre!B186,3)</f>
        <v>0.052</v>
      </c>
      <c r="D212" s="8" t="str">
        <f>FIXED([8]Wages_Pre!C186,3)</f>
        <v>0.202</v>
      </c>
      <c r="E212" s="8" t="str">
        <f>IF(F212&lt;0.01,"***",IF(F212&lt;0.05,"**", IF(F212&lt;0.1,"*","")))</f>
        <v/>
      </c>
      <c r="F212" s="8">
        <f>[8]Wages_Pre!E186</f>
        <v>0.8</v>
      </c>
      <c r="G212" s="8"/>
      <c r="H212" s="8"/>
      <c r="I212" s="8"/>
      <c r="J212" s="8" t="str">
        <f>[8]Wages_Post!A186</f>
        <v>InfExp</v>
      </c>
      <c r="K212" s="8" t="str">
        <f>FIXED([8]Wages_Post!B186,3)</f>
        <v>0.077</v>
      </c>
      <c r="L212" s="8" t="str">
        <f>FIXED([8]Wages_Post!C186,3)</f>
        <v>0.526</v>
      </c>
      <c r="M212" s="8" t="str">
        <f t="shared" ref="M212:M222" si="18">IF(N212&lt;0.01,"***",IF(N212&lt;0.05,"**", IF(N212&lt;0.1,"*","")))</f>
        <v/>
      </c>
      <c r="N212" s="8">
        <f>[8]Wages_Post!E186</f>
        <v>0.88500000000000001</v>
      </c>
      <c r="O212" s="8"/>
    </row>
    <row r="213" spans="2:15">
      <c r="B213" s="8" t="str">
        <f>[8]Wages_Pre!A187</f>
        <v>PCPI_4lag</v>
      </c>
      <c r="C213" s="8" t="str">
        <f>FIXED([8]Wages_Pre!B187,3)</f>
        <v>0.237</v>
      </c>
      <c r="D213" s="8" t="str">
        <f>FIXED([8]Wages_Pre!C187,3)</f>
        <v>0.058</v>
      </c>
      <c r="E213" s="8" t="str">
        <f t="shared" ref="E213:E222" si="19">IF(F213&lt;0.01,"***",IF(F213&lt;0.05,"**", IF(F213&lt;0.1,"*","")))</f>
        <v>***</v>
      </c>
      <c r="F213" s="8">
        <f>[8]Wages_Pre!E187</f>
        <v>1E-3</v>
      </c>
      <c r="G213" s="8"/>
      <c r="H213" s="8"/>
      <c r="I213" s="8"/>
      <c r="J213" s="8" t="str">
        <f>[8]Wages_Post!A187</f>
        <v>PCPI_4lag</v>
      </c>
      <c r="K213" s="8" t="str">
        <f>FIXED([8]Wages_Post!B187,3)</f>
        <v>-0.074</v>
      </c>
      <c r="L213" s="8" t="str">
        <f>FIXED([8]Wages_Post!C187,3)</f>
        <v>0.104</v>
      </c>
      <c r="M213" s="8" t="str">
        <f t="shared" si="18"/>
        <v/>
      </c>
      <c r="N213" s="8">
        <f>[8]Wages_Post!E187</f>
        <v>0.48699999999999999</v>
      </c>
      <c r="O213" s="8"/>
    </row>
    <row r="214" spans="2:15">
      <c r="B214" s="8" t="str">
        <f>[8]Wages_Pre!A188</f>
        <v>slack_1</v>
      </c>
      <c r="C214" s="8" t="str">
        <f>FIXED([8]Wages_Pre!B188,3)</f>
        <v>-0.197</v>
      </c>
      <c r="D214" s="8" t="str">
        <f>FIXED([8]Wages_Pre!C188,3)</f>
        <v>0.066</v>
      </c>
      <c r="E214" s="8" t="str">
        <f t="shared" si="19"/>
        <v>***</v>
      </c>
      <c r="F214" s="8">
        <f>[8]Wages_Pre!E188</f>
        <v>8.0000000000000002E-3</v>
      </c>
      <c r="G214" s="8"/>
      <c r="H214" s="8"/>
      <c r="I214" s="8"/>
      <c r="J214" s="8" t="str">
        <f>[8]Wages_Post!A188</f>
        <v>slack_1</v>
      </c>
      <c r="K214" s="8" t="str">
        <f>FIXED([8]Wages_Post!B188,3)</f>
        <v>-0.278</v>
      </c>
      <c r="L214" s="8" t="str">
        <f>FIXED([8]Wages_Post!C188,3)</f>
        <v>0.099</v>
      </c>
      <c r="M214" s="8" t="str">
        <f t="shared" si="18"/>
        <v>**</v>
      </c>
      <c r="N214" s="8">
        <f>[8]Wages_Post!E188</f>
        <v>1.0999999999999999E-2</v>
      </c>
      <c r="O214" s="8"/>
    </row>
    <row r="215" spans="2:15">
      <c r="B215" s="8" t="str">
        <f>[8]Wages_Pre!A189</f>
        <v>W_Slack</v>
      </c>
      <c r="C215" s="8" t="str">
        <f>FIXED([8]Wages_Pre!B189,3)</f>
        <v>-0.230</v>
      </c>
      <c r="D215" s="8" t="str">
        <f>FIXED([8]Wages_Pre!C189,3)</f>
        <v>0.178</v>
      </c>
      <c r="E215" s="8" t="str">
        <f t="shared" si="19"/>
        <v/>
      </c>
      <c r="F215" s="8">
        <f>[8]Wages_Pre!E189</f>
        <v>0.21199999999999999</v>
      </c>
      <c r="G215" s="8"/>
      <c r="H215" s="8"/>
      <c r="I215" s="8"/>
      <c r="J215" s="8" t="str">
        <f>[8]Wages_Post!A189</f>
        <v>W_Slack</v>
      </c>
      <c r="K215" s="8" t="str">
        <f>FIXED([8]Wages_Post!B189,3)</f>
        <v>0.020</v>
      </c>
      <c r="L215" s="8" t="str">
        <f>FIXED([8]Wages_Post!C189,3)</f>
        <v>0.174</v>
      </c>
      <c r="M215" s="8" t="str">
        <f t="shared" si="18"/>
        <v/>
      </c>
      <c r="N215" s="8">
        <f>[8]Wages_Post!E189</f>
        <v>0.91</v>
      </c>
      <c r="O215" s="8"/>
    </row>
    <row r="216" spans="2:15">
      <c r="B216" s="8" t="str">
        <f>[8]Wages_Pre!A190</f>
        <v>WComm_relPCPI_lag</v>
      </c>
      <c r="C216" s="8" t="str">
        <f>FIXED([8]Wages_Pre!B190,3)</f>
        <v>0.005</v>
      </c>
      <c r="D216" s="8" t="str">
        <f>FIXED([8]Wages_Pre!C190,3)</f>
        <v>0.013</v>
      </c>
      <c r="E216" s="8" t="str">
        <f t="shared" si="19"/>
        <v/>
      </c>
      <c r="F216" s="8">
        <f>[8]Wages_Pre!E190</f>
        <v>0.71</v>
      </c>
      <c r="G216" s="8"/>
      <c r="H216" s="8"/>
      <c r="I216" s="8"/>
      <c r="J216" s="8" t="str">
        <f>[8]Wages_Post!A190</f>
        <v>WComm_relPCPI_lag</v>
      </c>
      <c r="K216" s="8" t="str">
        <f>FIXED([8]Wages_Post!B190,3)</f>
        <v>0.001</v>
      </c>
      <c r="L216" s="8" t="str">
        <f>FIXED([8]Wages_Post!C190,3)</f>
        <v>0.009</v>
      </c>
      <c r="M216" s="8" t="str">
        <f t="shared" si="18"/>
        <v/>
      </c>
      <c r="N216" s="8">
        <f>[8]Wages_Post!E190</f>
        <v>0.92100000000000004</v>
      </c>
      <c r="O216" s="8"/>
    </row>
    <row r="217" spans="2:15">
      <c r="B217" s="8" t="str">
        <f>[8]Wages_Pre!A191</f>
        <v>GVC_PC_lag</v>
      </c>
      <c r="C217" s="8" t="str">
        <f>FIXED([8]Wages_Pre!B191,3)</f>
        <v>-0.126</v>
      </c>
      <c r="D217" s="8" t="str">
        <f>FIXED([8]Wages_Pre!C191,3)</f>
        <v>0.107</v>
      </c>
      <c r="E217" s="8" t="str">
        <f t="shared" si="19"/>
        <v/>
      </c>
      <c r="F217" s="8">
        <f>[8]Wages_Pre!E191</f>
        <v>0.255</v>
      </c>
      <c r="G217" s="8"/>
      <c r="H217" s="8"/>
      <c r="I217" s="8"/>
      <c r="J217" s="8" t="str">
        <f>[8]Wages_Post!A191</f>
        <v>GVC_PC_lag</v>
      </c>
      <c r="K217" s="8" t="str">
        <f>FIXED([8]Wages_Post!B191,3)</f>
        <v>-0.017</v>
      </c>
      <c r="L217" s="8" t="str">
        <f>FIXED([8]Wages_Post!C191,3)</f>
        <v>0.085</v>
      </c>
      <c r="M217" s="8" t="str">
        <f t="shared" si="18"/>
        <v/>
      </c>
      <c r="N217" s="8">
        <f>[8]Wages_Post!E191</f>
        <v>0.84299999999999997</v>
      </c>
      <c r="O217" s="8"/>
    </row>
    <row r="218" spans="2:15">
      <c r="B218" s="8" t="str">
        <f>[8]Wages_Pre!A192</f>
        <v>_cons</v>
      </c>
      <c r="C218" s="8" t="str">
        <f>FIXED([8]Wages_Pre!B192,3)</f>
        <v>3.100</v>
      </c>
      <c r="D218" s="8" t="str">
        <f>FIXED([8]Wages_Pre!C192,3)</f>
        <v>0.438</v>
      </c>
      <c r="E218" s="8" t="str">
        <f t="shared" si="19"/>
        <v>***</v>
      </c>
      <c r="F218" s="8">
        <f>[8]Wages_Pre!E192</f>
        <v>0</v>
      </c>
      <c r="G218" s="8"/>
      <c r="H218" s="8"/>
      <c r="I218" s="8"/>
      <c r="J218" s="8" t="str">
        <f>[8]Wages_Post!A192</f>
        <v>_cons</v>
      </c>
      <c r="K218" s="8" t="str">
        <f>FIXED([8]Wages_Post!B192,3)</f>
        <v>3.012</v>
      </c>
      <c r="L218" s="8" t="str">
        <f>FIXED([8]Wages_Post!C192,3)</f>
        <v>1.182</v>
      </c>
      <c r="M218" s="8" t="str">
        <f t="shared" si="18"/>
        <v>**</v>
      </c>
      <c r="N218" s="8">
        <f>[8]Wages_Post!E192</f>
        <v>0.02</v>
      </c>
      <c r="O218" s="8"/>
    </row>
    <row r="219" spans="2:15">
      <c r="B219" s="8">
        <f>[8]Wages_Pre!A193</f>
        <v>0</v>
      </c>
      <c r="C219" s="8" t="str">
        <f>FIXED([8]Wages_Pre!B193,3)</f>
        <v>0.000</v>
      </c>
      <c r="D219" s="8" t="str">
        <f>FIXED([8]Wages_Pre!C193,3)</f>
        <v>0.000</v>
      </c>
      <c r="E219" s="8" t="str">
        <f t="shared" si="19"/>
        <v>***</v>
      </c>
      <c r="F219" s="8">
        <f>[8]Wages_Pre!E193</f>
        <v>0</v>
      </c>
      <c r="G219" s="8"/>
      <c r="H219" s="8"/>
      <c r="I219" s="8"/>
      <c r="J219" s="8">
        <f>[8]Wages_Post!A193</f>
        <v>0</v>
      </c>
      <c r="K219" s="8" t="str">
        <f>FIXED([8]Wages_Post!B193,3)</f>
        <v>0.000</v>
      </c>
      <c r="L219" s="8" t="str">
        <f>FIXED([8]Wages_Post!C193,3)</f>
        <v>0.000</v>
      </c>
      <c r="M219" s="8" t="str">
        <f t="shared" si="18"/>
        <v>***</v>
      </c>
      <c r="N219" s="8">
        <f>[8]Wages_Post!E193</f>
        <v>0</v>
      </c>
      <c r="O219" s="8"/>
    </row>
    <row r="220" spans="2:15">
      <c r="B220" s="8">
        <f>[8]Wages_Pre!A194</f>
        <v>0</v>
      </c>
      <c r="C220" s="8" t="str">
        <f>FIXED([8]Wages_Pre!B194,3)</f>
        <v>0.000</v>
      </c>
      <c r="D220" s="8" t="str">
        <f>FIXED([8]Wages_Pre!C194,3)</f>
        <v>0.000</v>
      </c>
      <c r="E220" s="8" t="str">
        <f t="shared" si="19"/>
        <v>***</v>
      </c>
      <c r="F220" s="8">
        <f>[8]Wages_Pre!E194</f>
        <v>0</v>
      </c>
      <c r="G220" s="8"/>
      <c r="H220" s="8"/>
      <c r="I220" s="8"/>
      <c r="J220" s="8">
        <f>[8]Wages_Post!A194</f>
        <v>0</v>
      </c>
      <c r="K220" s="8" t="str">
        <f>FIXED([8]Wages_Post!B194,3)</f>
        <v>0.000</v>
      </c>
      <c r="L220" s="8" t="str">
        <f>FIXED([8]Wages_Post!C194,3)</f>
        <v>0.000</v>
      </c>
      <c r="M220" s="8" t="str">
        <f t="shared" si="18"/>
        <v>***</v>
      </c>
      <c r="N220" s="8">
        <f>[8]Wages_Post!E194</f>
        <v>0</v>
      </c>
      <c r="O220" s="8"/>
    </row>
    <row r="221" spans="2:15">
      <c r="B221" s="8">
        <f>[8]Wages_Pre!A195</f>
        <v>0</v>
      </c>
      <c r="C221" s="8" t="str">
        <f>FIXED([8]Wages_Pre!B195,3)</f>
        <v>0.000</v>
      </c>
      <c r="D221" s="8" t="str">
        <f>FIXED([8]Wages_Pre!C195,3)</f>
        <v>0.000</v>
      </c>
      <c r="E221" s="8" t="str">
        <f t="shared" si="19"/>
        <v>***</v>
      </c>
      <c r="F221" s="8">
        <f>[8]Wages_Pre!E195</f>
        <v>0</v>
      </c>
      <c r="G221" s="8"/>
      <c r="H221" s="8"/>
      <c r="I221" s="8"/>
      <c r="J221" s="8">
        <f>[8]Wages_Post!A195</f>
        <v>0</v>
      </c>
      <c r="K221" s="8" t="str">
        <f>FIXED([8]Wages_Post!B195,3)</f>
        <v>0.000</v>
      </c>
      <c r="L221" s="8" t="str">
        <f>FIXED([8]Wages_Post!C195,3)</f>
        <v>0.000</v>
      </c>
      <c r="M221" s="8" t="str">
        <f t="shared" si="18"/>
        <v>***</v>
      </c>
      <c r="N221" s="8">
        <f>[8]Wages_Post!E195</f>
        <v>0</v>
      </c>
      <c r="O221" s="8"/>
    </row>
    <row r="222" spans="2:15">
      <c r="B222" s="8">
        <f>[8]Wages_Pre!A196</f>
        <v>0</v>
      </c>
      <c r="C222" s="8" t="str">
        <f>FIXED([8]Wages_Pre!B196,3)</f>
        <v>0.000</v>
      </c>
      <c r="D222" s="8" t="str">
        <f>FIXED([8]Wages_Pre!C196,3)</f>
        <v>0.000</v>
      </c>
      <c r="E222" s="8" t="str">
        <f t="shared" si="19"/>
        <v>***</v>
      </c>
      <c r="F222" s="8">
        <f>[8]Wages_Pre!E196</f>
        <v>0</v>
      </c>
      <c r="G222" s="8"/>
      <c r="H222" s="8"/>
      <c r="I222" s="8"/>
      <c r="J222" s="8">
        <f>[8]Wages_Post!A196</f>
        <v>0</v>
      </c>
      <c r="K222" s="8" t="str">
        <f>FIXED([8]Wages_Post!B196,3)</f>
        <v>0.000</v>
      </c>
      <c r="L222" s="8" t="str">
        <f>FIXED([8]Wages_Post!C196,3)</f>
        <v>0.000</v>
      </c>
      <c r="M222" s="8" t="str">
        <f t="shared" si="18"/>
        <v>***</v>
      </c>
      <c r="N222" s="8">
        <f>[8]Wages_Post!E196</f>
        <v>0</v>
      </c>
      <c r="O222" s="8"/>
    </row>
    <row r="223" spans="2:1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2:1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2:1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2:1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2:15">
      <c r="B227" s="7" t="str">
        <f>[8]Wages_Pre!A201</f>
        <v xml:space="preserve"> EXCLUDE 2008&amp; 2009 FROM LAST DECADE - WAGES - PRE-CRISIS</v>
      </c>
      <c r="C227" s="8"/>
      <c r="D227" s="8"/>
      <c r="E227" s="8"/>
      <c r="F227" s="8"/>
      <c r="G227" s="8"/>
      <c r="H227" s="8"/>
      <c r="I227" s="8"/>
      <c r="J227" s="7" t="str">
        <f>[8]Wages_Post!A201</f>
        <v xml:space="preserve"> EXCLUDE 2008&amp; 2009 FROM LAST DECADE - WAGES - POST-CRISIS</v>
      </c>
      <c r="K227" s="8"/>
      <c r="L227" s="8"/>
      <c r="M227" s="8"/>
      <c r="N227" s="8"/>
      <c r="O227" s="8"/>
    </row>
    <row r="228" spans="2:15">
      <c r="B228" s="8" t="str">
        <f>[8]Wages_Pre!A202</f>
        <v>R2_w</v>
      </c>
      <c r="C228" s="8">
        <f>[8]Wages_Pre!B202</f>
        <v>0</v>
      </c>
      <c r="D228" s="8">
        <f>[8]Wages_Pre!C202</f>
        <v>0</v>
      </c>
      <c r="E228" s="8">
        <f>[8]Wages_Pre!D202</f>
        <v>0</v>
      </c>
      <c r="F228" s="8"/>
      <c r="G228" s="8"/>
      <c r="H228" s="8"/>
      <c r="I228" s="8"/>
      <c r="J228" s="8" t="str">
        <f>[8]Wages_Post!A202</f>
        <v>R2_w</v>
      </c>
      <c r="K228" s="8">
        <f>[8]Wages_Post!B202</f>
        <v>0</v>
      </c>
      <c r="L228" s="8">
        <f>[8]Wages_Post!C202</f>
        <v>0</v>
      </c>
      <c r="M228" s="8">
        <f>[8]Wages_Post!D202</f>
        <v>0</v>
      </c>
      <c r="N228" s="8"/>
      <c r="O228" s="8"/>
    </row>
    <row r="229" spans="2:15">
      <c r="B229" s="8" t="str">
        <f>FIXED([8]Wages_Pre!A203,3)</f>
        <v>0.065</v>
      </c>
      <c r="C229" s="8">
        <f>[8]Wages_Pre!B203</f>
        <v>878</v>
      </c>
      <c r="D229" s="8" t="str">
        <f>FIXED([8]Wages_Pre!C203,1)</f>
        <v>1.2</v>
      </c>
      <c r="E229" s="8">
        <f>([8]Wages_Pre!D203)</f>
        <v>0.33336999242506765</v>
      </c>
      <c r="F229" s="8" t="str">
        <f>IF(E229&lt;0.01,"***",IF(E229&lt;0.05,"**", IF(E229&lt;0.1,"*","")))</f>
        <v/>
      </c>
      <c r="G229" s="8"/>
      <c r="H229" s="8"/>
      <c r="I229" s="8"/>
      <c r="J229" s="8" t="str">
        <f>FIXED([8]Wages_Post!A203,3)</f>
        <v>0.022</v>
      </c>
      <c r="K229" s="8">
        <f>[8]Wages_Post!B203</f>
        <v>622</v>
      </c>
      <c r="L229" s="8" t="str">
        <f>FIXED([8]Wages_Post!C203,1)</f>
        <v>0.4</v>
      </c>
      <c r="M229" s="8">
        <f>([8]Wages_Post!D203)</f>
        <v>0.74624111704301288</v>
      </c>
      <c r="N229" s="8" t="str">
        <f>IF(M229&lt;0.01,"***",IF(M229&lt;0.05,"**", IF(M229&lt;0.1,"*","")))</f>
        <v/>
      </c>
      <c r="O229" s="8"/>
    </row>
    <row r="230" spans="2:15">
      <c r="B230" s="8"/>
      <c r="C230" s="8"/>
      <c r="D230" s="8" t="str">
        <f>[8]Wages_Pre!C204</f>
        <v>Robust</v>
      </c>
      <c r="E230" s="8"/>
      <c r="F230" s="8"/>
      <c r="G230" s="8"/>
      <c r="H230" s="8"/>
      <c r="I230" s="8"/>
      <c r="J230" s="8"/>
      <c r="K230" s="8"/>
      <c r="L230" s="8" t="str">
        <f>[8]Wages_Post!C204</f>
        <v>Robust</v>
      </c>
      <c r="M230" s="8"/>
      <c r="N230" s="8"/>
      <c r="O230" s="8"/>
    </row>
    <row r="231" spans="2:15">
      <c r="B231" s="8" t="str">
        <f>[8]Wages_Pre!A205</f>
        <v>Wage_qA</v>
      </c>
      <c r="C231" s="8" t="str">
        <f>[8]Wages_Pre!B205</f>
        <v>Coef.</v>
      </c>
      <c r="D231" s="8" t="str">
        <f>[8]Wages_Pre!C205</f>
        <v>Std. Err.</v>
      </c>
      <c r="E231" s="8" t="str">
        <f>[8]Wages_Pre!D205</f>
        <v>t</v>
      </c>
      <c r="F231" s="8" t="str">
        <f>[8]Wages_Pre!E205</f>
        <v>P&gt;|t|</v>
      </c>
      <c r="G231" s="8"/>
      <c r="H231" s="8"/>
      <c r="I231" s="8"/>
      <c r="J231" s="8" t="str">
        <f>[8]Wages_Post!A205</f>
        <v>Wage_qA</v>
      </c>
      <c r="K231" s="8" t="str">
        <f>[8]Wages_Post!B205</f>
        <v>Coef.</v>
      </c>
      <c r="L231" s="8" t="str">
        <f>[8]Wages_Post!C205</f>
        <v>Std. Err.</v>
      </c>
      <c r="M231" s="8" t="str">
        <f>[8]Wages_Post!D205</f>
        <v>t</v>
      </c>
      <c r="N231" s="8" t="str">
        <f>[8]Wages_Post!E205</f>
        <v>P&gt;|t|</v>
      </c>
      <c r="O231" s="8"/>
    </row>
    <row r="232" spans="2:15">
      <c r="B232" s="8" t="str">
        <f>[8]Wages_Pre!A206</f>
        <v>InfExp</v>
      </c>
      <c r="C232" s="8" t="str">
        <f>FIXED([8]Wages_Pre!B206,3)</f>
        <v>0.052</v>
      </c>
      <c r="D232" s="8" t="str">
        <f>FIXED([8]Wages_Pre!C206,3)</f>
        <v>0.202</v>
      </c>
      <c r="E232" s="8" t="str">
        <f>IF(F232&lt;0.01,"***",IF(F232&lt;0.05,"**", IF(F232&lt;0.1,"*","")))</f>
        <v/>
      </c>
      <c r="F232" s="8">
        <f>[8]Wages_Pre!E206</f>
        <v>0.8</v>
      </c>
      <c r="G232" s="8"/>
      <c r="H232" s="8"/>
      <c r="I232" s="8"/>
      <c r="J232" s="8" t="str">
        <f>[8]Wages_Post!A206</f>
        <v>InfExp</v>
      </c>
      <c r="K232" s="8" t="str">
        <f>FIXED([8]Wages_Post!B206,3)</f>
        <v>-0.199</v>
      </c>
      <c r="L232" s="8" t="str">
        <f>FIXED([8]Wages_Post!C206,3)</f>
        <v>0.493</v>
      </c>
      <c r="M232" s="8" t="str">
        <f t="shared" ref="M232:M242" si="20">IF(N232&lt;0.01,"***",IF(N232&lt;0.05,"**", IF(N232&lt;0.1,"*","")))</f>
        <v/>
      </c>
      <c r="N232" s="8">
        <f>[8]Wages_Post!E206</f>
        <v>0.69</v>
      </c>
      <c r="O232" s="8"/>
    </row>
    <row r="233" spans="2:15">
      <c r="B233" s="8" t="str">
        <f>[8]Wages_Pre!A207</f>
        <v>PCPI_4lag</v>
      </c>
      <c r="C233" s="8" t="str">
        <f>FIXED([8]Wages_Pre!B207,3)</f>
        <v>0.237</v>
      </c>
      <c r="D233" s="8" t="str">
        <f>FIXED([8]Wages_Pre!C207,3)</f>
        <v>0.058</v>
      </c>
      <c r="E233" s="8" t="str">
        <f t="shared" ref="E233:E242" si="21">IF(F233&lt;0.01,"***",IF(F233&lt;0.05,"**", IF(F233&lt;0.1,"*","")))</f>
        <v>***</v>
      </c>
      <c r="F233" s="8">
        <f>[8]Wages_Pre!E207</f>
        <v>1E-3</v>
      </c>
      <c r="G233" s="8"/>
      <c r="H233" s="8"/>
      <c r="I233" s="8"/>
      <c r="J233" s="8" t="str">
        <f>[8]Wages_Post!A207</f>
        <v>PCPI_4lag</v>
      </c>
      <c r="K233" s="8" t="str">
        <f>FIXED([8]Wages_Post!B207,3)</f>
        <v>0.053</v>
      </c>
      <c r="L233" s="8" t="str">
        <f>FIXED([8]Wages_Post!C207,3)</f>
        <v>0.068</v>
      </c>
      <c r="M233" s="8" t="str">
        <f t="shared" si="20"/>
        <v/>
      </c>
      <c r="N233" s="8">
        <f>[8]Wages_Post!E207</f>
        <v>0.44500000000000001</v>
      </c>
      <c r="O233" s="8"/>
    </row>
    <row r="234" spans="2:15">
      <c r="B234" s="8" t="str">
        <f>[8]Wages_Pre!A208</f>
        <v>slack_1</v>
      </c>
      <c r="C234" s="8" t="str">
        <f>FIXED([8]Wages_Pre!B208,3)</f>
        <v>-0.197</v>
      </c>
      <c r="D234" s="8" t="str">
        <f>FIXED([8]Wages_Pre!C208,3)</f>
        <v>0.066</v>
      </c>
      <c r="E234" s="8" t="str">
        <f t="shared" si="21"/>
        <v>***</v>
      </c>
      <c r="F234" s="8">
        <f>[8]Wages_Pre!E208</f>
        <v>8.0000000000000002E-3</v>
      </c>
      <c r="G234" s="8"/>
      <c r="H234" s="8"/>
      <c r="I234" s="8"/>
      <c r="J234" s="8" t="str">
        <f>[8]Wages_Post!A208</f>
        <v>slack_1</v>
      </c>
      <c r="K234" s="8" t="str">
        <f>FIXED([8]Wages_Post!B208,3)</f>
        <v>-0.270</v>
      </c>
      <c r="L234" s="8" t="str">
        <f>FIXED([8]Wages_Post!C208,3)</f>
        <v>0.084</v>
      </c>
      <c r="M234" s="8" t="str">
        <f t="shared" si="20"/>
        <v>***</v>
      </c>
      <c r="N234" s="8">
        <f>[8]Wages_Post!E208</f>
        <v>5.0000000000000001E-3</v>
      </c>
      <c r="O234" s="8"/>
    </row>
    <row r="235" spans="2:15">
      <c r="B235" s="8" t="str">
        <f>[8]Wages_Pre!A209</f>
        <v>W_Slack</v>
      </c>
      <c r="C235" s="8" t="str">
        <f>FIXED([8]Wages_Pre!B209,3)</f>
        <v>-0.230</v>
      </c>
      <c r="D235" s="8" t="str">
        <f>FIXED([8]Wages_Pre!C209,3)</f>
        <v>0.178</v>
      </c>
      <c r="E235" s="8" t="str">
        <f t="shared" si="21"/>
        <v/>
      </c>
      <c r="F235" s="8">
        <f>[8]Wages_Pre!E209</f>
        <v>0.21199999999999999</v>
      </c>
      <c r="G235" s="8"/>
      <c r="H235" s="8"/>
      <c r="I235" s="8"/>
      <c r="J235" s="8" t="str">
        <f>[8]Wages_Post!A209</f>
        <v>W_Slack</v>
      </c>
      <c r="K235" s="8" t="str">
        <f>FIXED([8]Wages_Post!B209,3)</f>
        <v>-0.059</v>
      </c>
      <c r="L235" s="8" t="str">
        <f>FIXED([8]Wages_Post!C209,3)</f>
        <v>0.220</v>
      </c>
      <c r="M235" s="8" t="str">
        <f t="shared" si="20"/>
        <v/>
      </c>
      <c r="N235" s="8">
        <f>[8]Wages_Post!E209</f>
        <v>0.79100000000000004</v>
      </c>
      <c r="O235" s="8"/>
    </row>
    <row r="236" spans="2:15">
      <c r="B236" s="8" t="str">
        <f>[8]Wages_Pre!A210</f>
        <v>WComm_relPCPI_lag</v>
      </c>
      <c r="C236" s="8" t="str">
        <f>FIXED([8]Wages_Pre!B210,3)</f>
        <v>0.005</v>
      </c>
      <c r="D236" s="8" t="str">
        <f>FIXED([8]Wages_Pre!C210,3)</f>
        <v>0.013</v>
      </c>
      <c r="E236" s="8" t="str">
        <f t="shared" si="21"/>
        <v/>
      </c>
      <c r="F236" s="8">
        <f>[8]Wages_Pre!E210</f>
        <v>0.71</v>
      </c>
      <c r="G236" s="8"/>
      <c r="H236" s="8"/>
      <c r="I236" s="8"/>
      <c r="J236" s="8" t="str">
        <f>[8]Wages_Post!A210</f>
        <v>WComm_relPCPI_lag</v>
      </c>
      <c r="K236" s="8" t="str">
        <f>FIXED([8]Wages_Post!B210,3)</f>
        <v>0.009</v>
      </c>
      <c r="L236" s="8" t="str">
        <f>FIXED([8]Wages_Post!C210,3)</f>
        <v>0.012</v>
      </c>
      <c r="M236" s="8" t="str">
        <f t="shared" si="20"/>
        <v/>
      </c>
      <c r="N236" s="8">
        <f>[8]Wages_Post!E210</f>
        <v>0.45200000000000001</v>
      </c>
      <c r="O236" s="8"/>
    </row>
    <row r="237" spans="2:15">
      <c r="B237" s="8" t="str">
        <f>[8]Wages_Pre!A211</f>
        <v>GVC_PC_lag</v>
      </c>
      <c r="C237" s="8" t="str">
        <f>FIXED([8]Wages_Pre!B211,3)</f>
        <v>-0.126</v>
      </c>
      <c r="D237" s="8" t="str">
        <f>FIXED([8]Wages_Pre!C211,3)</f>
        <v>0.107</v>
      </c>
      <c r="E237" s="8" t="str">
        <f t="shared" si="21"/>
        <v/>
      </c>
      <c r="F237" s="8">
        <f>[8]Wages_Pre!E211</f>
        <v>0.255</v>
      </c>
      <c r="G237" s="8"/>
      <c r="H237" s="8"/>
      <c r="I237" s="8"/>
      <c r="J237" s="8" t="str">
        <f>[8]Wages_Post!A211</f>
        <v>GVC_PC_lag</v>
      </c>
      <c r="K237" s="8" t="str">
        <f>FIXED([8]Wages_Post!B211,3)</f>
        <v>-0.048</v>
      </c>
      <c r="L237" s="8" t="str">
        <f>FIXED([8]Wages_Post!C211,3)</f>
        <v>0.095</v>
      </c>
      <c r="M237" s="8" t="str">
        <f t="shared" si="20"/>
        <v/>
      </c>
      <c r="N237" s="8">
        <f>[8]Wages_Post!E211</f>
        <v>0.61799999999999999</v>
      </c>
      <c r="O237" s="8"/>
    </row>
    <row r="238" spans="2:15">
      <c r="B238" s="8" t="str">
        <f>[8]Wages_Pre!A212</f>
        <v>_cons</v>
      </c>
      <c r="C238" s="8" t="str">
        <f>FIXED([8]Wages_Pre!B212,3)</f>
        <v>3.100</v>
      </c>
      <c r="D238" s="8" t="str">
        <f>FIXED([8]Wages_Pre!C212,3)</f>
        <v>0.438</v>
      </c>
      <c r="E238" s="8" t="str">
        <f t="shared" si="21"/>
        <v>***</v>
      </c>
      <c r="F238" s="8">
        <f>[8]Wages_Pre!E212</f>
        <v>0</v>
      </c>
      <c r="G238" s="8"/>
      <c r="H238" s="8"/>
      <c r="I238" s="8"/>
      <c r="J238" s="8" t="str">
        <f>[8]Wages_Post!A212</f>
        <v>_cons</v>
      </c>
      <c r="K238" s="8" t="str">
        <f>FIXED([8]Wages_Post!B212,3)</f>
        <v>3.494</v>
      </c>
      <c r="L238" s="8" t="str">
        <f>FIXED([8]Wages_Post!C212,3)</f>
        <v>1.125</v>
      </c>
      <c r="M238" s="8" t="str">
        <f t="shared" si="20"/>
        <v>***</v>
      </c>
      <c r="N238" s="8">
        <f>[8]Wages_Post!E212</f>
        <v>6.0000000000000001E-3</v>
      </c>
      <c r="O238" s="8"/>
    </row>
    <row r="239" spans="2:15">
      <c r="B239" s="8">
        <f>[8]Wages_Pre!A213</f>
        <v>0</v>
      </c>
      <c r="C239" s="8" t="str">
        <f>FIXED([8]Wages_Pre!B213,3)</f>
        <v>0.000</v>
      </c>
      <c r="D239" s="8" t="str">
        <f>FIXED([8]Wages_Pre!C213,3)</f>
        <v>0.000</v>
      </c>
      <c r="E239" s="8" t="str">
        <f t="shared" si="21"/>
        <v>***</v>
      </c>
      <c r="F239" s="8">
        <f>[8]Wages_Pre!E213</f>
        <v>0</v>
      </c>
      <c r="G239" s="8"/>
      <c r="H239" s="8"/>
      <c r="I239" s="8"/>
      <c r="J239" s="8">
        <f>[8]Wages_Post!A213</f>
        <v>0</v>
      </c>
      <c r="K239" s="8" t="str">
        <f>FIXED([8]Wages_Post!B213,3)</f>
        <v>0.000</v>
      </c>
      <c r="L239" s="8" t="str">
        <f>FIXED([8]Wages_Post!C213,3)</f>
        <v>0.000</v>
      </c>
      <c r="M239" s="8" t="str">
        <f t="shared" si="20"/>
        <v>***</v>
      </c>
      <c r="N239" s="8">
        <f>[8]Wages_Post!E213</f>
        <v>0</v>
      </c>
      <c r="O239" s="8"/>
    </row>
    <row r="240" spans="2:15">
      <c r="B240" s="8">
        <f>[8]Wages_Pre!A214</f>
        <v>0</v>
      </c>
      <c r="C240" s="8" t="str">
        <f>FIXED([8]Wages_Pre!B214,3)</f>
        <v>0.000</v>
      </c>
      <c r="D240" s="8" t="str">
        <f>FIXED([8]Wages_Pre!C214,3)</f>
        <v>0.000</v>
      </c>
      <c r="E240" s="8" t="str">
        <f t="shared" si="21"/>
        <v>***</v>
      </c>
      <c r="F240" s="8">
        <f>[8]Wages_Pre!E214</f>
        <v>0</v>
      </c>
      <c r="G240" s="8"/>
      <c r="H240" s="8"/>
      <c r="I240" s="8"/>
      <c r="J240" s="8">
        <f>[8]Wages_Post!A214</f>
        <v>0</v>
      </c>
      <c r="K240" s="8" t="str">
        <f>FIXED([8]Wages_Post!B214,3)</f>
        <v>0.000</v>
      </c>
      <c r="L240" s="8" t="str">
        <f>FIXED([8]Wages_Post!C214,3)</f>
        <v>0.000</v>
      </c>
      <c r="M240" s="8" t="str">
        <f t="shared" si="20"/>
        <v>***</v>
      </c>
      <c r="N240" s="8">
        <f>[8]Wages_Post!E214</f>
        <v>0</v>
      </c>
      <c r="O240" s="8"/>
    </row>
    <row r="241" spans="2:15">
      <c r="B241" s="8">
        <f>[8]Wages_Pre!A215</f>
        <v>0</v>
      </c>
      <c r="C241" s="8" t="str">
        <f>FIXED([8]Wages_Pre!B215,3)</f>
        <v>0.000</v>
      </c>
      <c r="D241" s="8" t="str">
        <f>FIXED([8]Wages_Pre!C215,3)</f>
        <v>0.000</v>
      </c>
      <c r="E241" s="8" t="str">
        <f t="shared" si="21"/>
        <v>***</v>
      </c>
      <c r="F241" s="8">
        <f>[8]Wages_Pre!E215</f>
        <v>0</v>
      </c>
      <c r="G241" s="8"/>
      <c r="H241" s="8"/>
      <c r="I241" s="8"/>
      <c r="J241" s="8">
        <f>[8]Wages_Post!A215</f>
        <v>0</v>
      </c>
      <c r="K241" s="8" t="str">
        <f>FIXED([8]Wages_Post!B215,3)</f>
        <v>0.000</v>
      </c>
      <c r="L241" s="8" t="str">
        <f>FIXED([8]Wages_Post!C215,3)</f>
        <v>0.000</v>
      </c>
      <c r="M241" s="8" t="str">
        <f t="shared" si="20"/>
        <v>***</v>
      </c>
      <c r="N241" s="8">
        <f>[8]Wages_Post!E215</f>
        <v>0</v>
      </c>
      <c r="O241" s="8"/>
    </row>
    <row r="242" spans="2:15">
      <c r="B242" s="8">
        <f>[8]Wages_Pre!A216</f>
        <v>0</v>
      </c>
      <c r="C242" s="8" t="str">
        <f>FIXED([8]Wages_Pre!B216,3)</f>
        <v>0.000</v>
      </c>
      <c r="D242" s="8" t="str">
        <f>FIXED([8]Wages_Pre!C216,3)</f>
        <v>0.000</v>
      </c>
      <c r="E242" s="8" t="str">
        <f t="shared" si="21"/>
        <v>***</v>
      </c>
      <c r="F242" s="8">
        <f>[8]Wages_Pre!E216</f>
        <v>0</v>
      </c>
      <c r="G242" s="8"/>
      <c r="H242" s="8"/>
      <c r="I242" s="8"/>
      <c r="J242" s="8">
        <f>[8]Wages_Post!A216</f>
        <v>0</v>
      </c>
      <c r="K242" s="8" t="str">
        <f>FIXED([8]Wages_Post!B216,3)</f>
        <v>0.000</v>
      </c>
      <c r="L242" s="8" t="str">
        <f>FIXED([8]Wages_Post!C216,3)</f>
        <v>0.000</v>
      </c>
      <c r="M242" s="8" t="str">
        <f t="shared" si="20"/>
        <v>***</v>
      </c>
      <c r="N242" s="8">
        <f>[8]Wages_Post!E216</f>
        <v>0</v>
      </c>
      <c r="O242" s="8"/>
    </row>
    <row r="243" spans="2:1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2:1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2:1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2:1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2:15">
      <c r="B247" s="7" t="str">
        <f>[8]Wages_Pre!A221</f>
        <v xml:space="preserve"> JUST AES - WAGES - PRE-CRISIS</v>
      </c>
      <c r="C247" s="8"/>
      <c r="D247" s="8"/>
      <c r="E247" s="8"/>
      <c r="F247" s="8"/>
      <c r="G247" s="8"/>
      <c r="H247" s="8"/>
      <c r="I247" s="8"/>
      <c r="J247" s="7" t="str">
        <f>[8]Wages_Post!A221</f>
        <v xml:space="preserve"> JUST AES - WAGES - POST-CRISIS</v>
      </c>
      <c r="K247" s="8"/>
      <c r="L247" s="8"/>
      <c r="M247" s="8"/>
      <c r="N247" s="8"/>
      <c r="O247" s="8"/>
    </row>
    <row r="248" spans="2:15">
      <c r="B248" s="8" t="str">
        <f>[8]Wages_Pre!A222</f>
        <v>R2_w</v>
      </c>
      <c r="C248" s="8">
        <f>[8]Wages_Pre!B222</f>
        <v>0</v>
      </c>
      <c r="D248" s="8">
        <f>[8]Wages_Pre!C222</f>
        <v>0</v>
      </c>
      <c r="E248" s="8">
        <f>[8]Wages_Pre!D222</f>
        <v>0</v>
      </c>
      <c r="F248" s="8"/>
      <c r="G248" s="8"/>
      <c r="H248" s="8"/>
      <c r="I248" s="8"/>
      <c r="J248" s="8" t="str">
        <f>[8]Wages_Post!A222</f>
        <v>R2_w</v>
      </c>
      <c r="K248" s="8">
        <f>[8]Wages_Post!B222</f>
        <v>0</v>
      </c>
      <c r="L248" s="8">
        <f>[8]Wages_Post!C222</f>
        <v>0</v>
      </c>
      <c r="M248" s="8">
        <f>[8]Wages_Post!D222</f>
        <v>0</v>
      </c>
      <c r="N248" s="8"/>
      <c r="O248" s="8"/>
    </row>
    <row r="249" spans="2:15">
      <c r="B249" s="8" t="str">
        <f>FIXED([8]Wages_Pre!A223,3)</f>
        <v>0.028</v>
      </c>
      <c r="C249" s="8">
        <f>[8]Wages_Pre!B223</f>
        <v>784</v>
      </c>
      <c r="D249" s="8" t="str">
        <f>FIXED([8]Wages_Pre!C223,1)</f>
        <v>1.2</v>
      </c>
      <c r="E249" s="8">
        <f>([8]Wages_Pre!D223)</f>
        <v>0.35151796908817801</v>
      </c>
      <c r="F249" s="8" t="str">
        <f>IF(E249&lt;0.01,"***",IF(E249&lt;0.05,"**", IF(E249&lt;0.1,"*","")))</f>
        <v/>
      </c>
      <c r="G249" s="8"/>
      <c r="H249" s="8"/>
      <c r="I249" s="8"/>
      <c r="J249" s="8" t="str">
        <f>FIXED([8]Wages_Post!A223,3)</f>
        <v>0.051</v>
      </c>
      <c r="K249" s="8">
        <f>[8]Wages_Post!B223</f>
        <v>703</v>
      </c>
      <c r="L249" s="8" t="str">
        <f>FIXED([8]Wages_Post!C223,1)</f>
        <v>0.8</v>
      </c>
      <c r="M249" s="8">
        <f>([8]Wages_Post!D223)</f>
        <v>0.52980314526906369</v>
      </c>
      <c r="N249" s="8" t="str">
        <f>IF(M249&lt;0.01,"***",IF(M249&lt;0.05,"**", IF(M249&lt;0.1,"*","")))</f>
        <v/>
      </c>
      <c r="O249" s="8"/>
    </row>
    <row r="250" spans="2:15">
      <c r="B250" s="8"/>
      <c r="C250" s="8"/>
      <c r="D250" s="8" t="str">
        <f>[8]Wages_Pre!C224</f>
        <v>Robust</v>
      </c>
      <c r="E250" s="8"/>
      <c r="F250" s="8"/>
      <c r="G250" s="8"/>
      <c r="H250" s="8"/>
      <c r="I250" s="8"/>
      <c r="J250" s="8"/>
      <c r="K250" s="8"/>
      <c r="L250" s="8" t="str">
        <f>[8]Wages_Post!C224</f>
        <v>Robust</v>
      </c>
      <c r="M250" s="8"/>
      <c r="N250" s="8"/>
      <c r="O250" s="8"/>
    </row>
    <row r="251" spans="2:15">
      <c r="B251" s="8" t="str">
        <f>[8]Wages_Pre!A225</f>
        <v>Wage_qA</v>
      </c>
      <c r="C251" s="8" t="str">
        <f>[8]Wages_Pre!B225</f>
        <v>Coef.</v>
      </c>
      <c r="D251" s="8" t="str">
        <f>[8]Wages_Pre!C225</f>
        <v>Std. Err.</v>
      </c>
      <c r="E251" s="8" t="str">
        <f>[8]Wages_Pre!D225</f>
        <v>t</v>
      </c>
      <c r="F251" s="8" t="str">
        <f>[8]Wages_Pre!E225</f>
        <v>P&gt;|t|</v>
      </c>
      <c r="G251" s="8"/>
      <c r="H251" s="8"/>
      <c r="I251" s="8"/>
      <c r="J251" s="8" t="str">
        <f>[8]Wages_Post!A225</f>
        <v>Wage_qA</v>
      </c>
      <c r="K251" s="8" t="str">
        <f>[8]Wages_Post!B225</f>
        <v>Coef.</v>
      </c>
      <c r="L251" s="8" t="str">
        <f>[8]Wages_Post!C225</f>
        <v>Std. Err.</v>
      </c>
      <c r="M251" s="8" t="str">
        <f>[8]Wages_Post!D225</f>
        <v>t</v>
      </c>
      <c r="N251" s="8" t="str">
        <f>[8]Wages_Post!E225</f>
        <v>P&gt;|t|</v>
      </c>
      <c r="O251" s="8"/>
    </row>
    <row r="252" spans="2:15">
      <c r="B252" s="8" t="str">
        <f>[8]Wages_Pre!A226</f>
        <v>InfExp</v>
      </c>
      <c r="C252" s="8" t="str">
        <f>FIXED([8]Wages_Pre!B226,3)</f>
        <v>-0.152</v>
      </c>
      <c r="D252" s="8" t="str">
        <f>FIXED([8]Wages_Pre!C226,3)</f>
        <v>0.381</v>
      </c>
      <c r="E252" s="8" t="str">
        <f>IF(F252&lt;0.01,"***",IF(F252&lt;0.05,"**", IF(F252&lt;0.1,"*","")))</f>
        <v/>
      </c>
      <c r="F252" s="8">
        <f>[8]Wages_Pre!E226</f>
        <v>0.69499999999999995</v>
      </c>
      <c r="G252" s="8"/>
      <c r="H252" s="8"/>
      <c r="I252" s="8"/>
      <c r="J252" s="8" t="str">
        <f>[8]Wages_Post!A226</f>
        <v>InfExp</v>
      </c>
      <c r="K252" s="8" t="str">
        <f>FIXED([8]Wages_Post!B226,3)</f>
        <v>0.238</v>
      </c>
      <c r="L252" s="8" t="str">
        <f>FIXED([8]Wages_Post!C226,3)</f>
        <v>0.639</v>
      </c>
      <c r="M252" s="8" t="str">
        <f t="shared" ref="M252:M262" si="22">IF(N252&lt;0.01,"***",IF(N252&lt;0.05,"**", IF(N252&lt;0.1,"*","")))</f>
        <v/>
      </c>
      <c r="N252" s="8">
        <f>[8]Wages_Post!E226</f>
        <v>0.71399999999999997</v>
      </c>
      <c r="O252" s="8"/>
    </row>
    <row r="253" spans="2:15">
      <c r="B253" s="8" t="str">
        <f>[8]Wages_Pre!A227</f>
        <v>PCPI_4lag</v>
      </c>
      <c r="C253" s="8" t="str">
        <f>FIXED([8]Wages_Pre!B227,3)</f>
        <v>0.120</v>
      </c>
      <c r="D253" s="8" t="str">
        <f>FIXED([8]Wages_Pre!C227,3)</f>
        <v>0.089</v>
      </c>
      <c r="E253" s="8" t="str">
        <f t="shared" ref="E253:E262" si="23">IF(F253&lt;0.01,"***",IF(F253&lt;0.05,"**", IF(F253&lt;0.1,"*","")))</f>
        <v/>
      </c>
      <c r="F253" s="8">
        <f>[8]Wages_Pre!E227</f>
        <v>0.19800000000000001</v>
      </c>
      <c r="G253" s="8"/>
      <c r="H253" s="8"/>
      <c r="I253" s="8"/>
      <c r="J253" s="8" t="str">
        <f>[8]Wages_Post!A227</f>
        <v>PCPI_4lag</v>
      </c>
      <c r="K253" s="8" t="str">
        <f>FIXED([8]Wages_Post!B227,3)</f>
        <v>0.000</v>
      </c>
      <c r="L253" s="8" t="str">
        <f>FIXED([8]Wages_Post!C227,3)</f>
        <v>0.143</v>
      </c>
      <c r="M253" s="8" t="str">
        <f t="shared" si="22"/>
        <v/>
      </c>
      <c r="N253" s="8">
        <f>[8]Wages_Post!E227</f>
        <v>0.998</v>
      </c>
      <c r="O253" s="8"/>
    </row>
    <row r="254" spans="2:15">
      <c r="B254" s="8" t="str">
        <f>[8]Wages_Pre!A228</f>
        <v>slack_1</v>
      </c>
      <c r="C254" s="8" t="str">
        <f>FIXED([8]Wages_Pre!B228,3)</f>
        <v>-0.193</v>
      </c>
      <c r="D254" s="8" t="str">
        <f>FIXED([8]Wages_Pre!C228,3)</f>
        <v>0.076</v>
      </c>
      <c r="E254" s="8" t="str">
        <f t="shared" si="23"/>
        <v>**</v>
      </c>
      <c r="F254" s="8">
        <f>[8]Wages_Pre!E228</f>
        <v>2.1000000000000001E-2</v>
      </c>
      <c r="G254" s="8"/>
      <c r="H254" s="8"/>
      <c r="I254" s="8"/>
      <c r="J254" s="8" t="str">
        <f>[8]Wages_Post!A228</f>
        <v>slack_1</v>
      </c>
      <c r="K254" s="8" t="str">
        <f>FIXED([8]Wages_Post!B228,3)</f>
        <v>-0.304</v>
      </c>
      <c r="L254" s="8" t="str">
        <f>FIXED([8]Wages_Post!C228,3)</f>
        <v>0.096</v>
      </c>
      <c r="M254" s="8" t="str">
        <f t="shared" si="22"/>
        <v>***</v>
      </c>
      <c r="N254" s="8">
        <f>[8]Wages_Post!E228</f>
        <v>6.0000000000000001E-3</v>
      </c>
      <c r="O254" s="8"/>
    </row>
    <row r="255" spans="2:15">
      <c r="B255" s="8" t="str">
        <f>[8]Wages_Pre!A229</f>
        <v>W_Slack</v>
      </c>
      <c r="C255" s="8" t="str">
        <f>FIXED([8]Wages_Pre!B229,3)</f>
        <v>-0.152</v>
      </c>
      <c r="D255" s="8" t="str">
        <f>FIXED([8]Wages_Pre!C229,3)</f>
        <v>0.184</v>
      </c>
      <c r="E255" s="8" t="str">
        <f t="shared" si="23"/>
        <v/>
      </c>
      <c r="F255" s="8">
        <f>[8]Wages_Pre!E229</f>
        <v>0.41899999999999998</v>
      </c>
      <c r="G255" s="8"/>
      <c r="H255" s="8"/>
      <c r="I255" s="8"/>
      <c r="J255" s="8" t="str">
        <f>[8]Wages_Post!A229</f>
        <v>W_Slack</v>
      </c>
      <c r="K255" s="8" t="str">
        <f>FIXED([8]Wages_Post!B229,3)</f>
        <v>-0.147</v>
      </c>
      <c r="L255" s="8" t="str">
        <f>FIXED([8]Wages_Post!C229,3)</f>
        <v>0.141</v>
      </c>
      <c r="M255" s="8" t="str">
        <f t="shared" si="22"/>
        <v/>
      </c>
      <c r="N255" s="8">
        <f>[8]Wages_Post!E229</f>
        <v>0.311</v>
      </c>
      <c r="O255" s="8"/>
    </row>
    <row r="256" spans="2:15">
      <c r="B256" s="8" t="str">
        <f>[8]Wages_Pre!A230</f>
        <v>WComm_relPCPI_lag</v>
      </c>
      <c r="C256" s="8" t="str">
        <f>FIXED([8]Wages_Pre!B230,3)</f>
        <v>0.010</v>
      </c>
      <c r="D256" s="8" t="str">
        <f>FIXED([8]Wages_Pre!C230,3)</f>
        <v>0.014</v>
      </c>
      <c r="E256" s="8" t="str">
        <f t="shared" si="23"/>
        <v/>
      </c>
      <c r="F256" s="8">
        <f>[8]Wages_Pre!E230</f>
        <v>0.47199999999999998</v>
      </c>
      <c r="G256" s="8"/>
      <c r="H256" s="8"/>
      <c r="I256" s="8"/>
      <c r="J256" s="8" t="str">
        <f>[8]Wages_Post!A230</f>
        <v>WComm_relPCPI_lag</v>
      </c>
      <c r="K256" s="8" t="str">
        <f>FIXED([8]Wages_Post!B230,3)</f>
        <v>0.003</v>
      </c>
      <c r="L256" s="8" t="str">
        <f>FIXED([8]Wages_Post!C230,3)</f>
        <v>0.008</v>
      </c>
      <c r="M256" s="8" t="str">
        <f t="shared" si="22"/>
        <v/>
      </c>
      <c r="N256" s="8">
        <f>[8]Wages_Post!E230</f>
        <v>0.69199999999999995</v>
      </c>
      <c r="O256" s="8"/>
    </row>
    <row r="257" spans="2:15">
      <c r="B257" s="8" t="str">
        <f>[8]Wages_Pre!A231</f>
        <v>GVC_PC_lag</v>
      </c>
      <c r="C257" s="8" t="str">
        <f>FIXED([8]Wages_Pre!B231,3)</f>
        <v>-0.073</v>
      </c>
      <c r="D257" s="8" t="str">
        <f>FIXED([8]Wages_Pre!C231,3)</f>
        <v>0.109</v>
      </c>
      <c r="E257" s="8" t="str">
        <f t="shared" si="23"/>
        <v/>
      </c>
      <c r="F257" s="8">
        <f>[8]Wages_Pre!E231</f>
        <v>0.51</v>
      </c>
      <c r="G257" s="8"/>
      <c r="H257" s="8"/>
      <c r="I257" s="8"/>
      <c r="J257" s="8" t="str">
        <f>[8]Wages_Post!A231</f>
        <v>GVC_PC_lag</v>
      </c>
      <c r="K257" s="8" t="str">
        <f>FIXED([8]Wages_Post!B231,3)</f>
        <v>-0.045</v>
      </c>
      <c r="L257" s="8" t="str">
        <f>FIXED([8]Wages_Post!C231,3)</f>
        <v>0.079</v>
      </c>
      <c r="M257" s="8" t="str">
        <f t="shared" si="22"/>
        <v/>
      </c>
      <c r="N257" s="8">
        <f>[8]Wages_Post!E231</f>
        <v>0.57799999999999996</v>
      </c>
      <c r="O257" s="8"/>
    </row>
    <row r="258" spans="2:15">
      <c r="B258" s="8" t="str">
        <f>[8]Wages_Pre!A232</f>
        <v>_cons</v>
      </c>
      <c r="C258" s="8" t="str">
        <f>FIXED([8]Wages_Pre!B232,3)</f>
        <v>3.543</v>
      </c>
      <c r="D258" s="8" t="str">
        <f>FIXED([8]Wages_Pre!C232,3)</f>
        <v>0.856</v>
      </c>
      <c r="E258" s="8" t="str">
        <f t="shared" si="23"/>
        <v>***</v>
      </c>
      <c r="F258" s="8">
        <f>[8]Wages_Pre!E232</f>
        <v>1E-3</v>
      </c>
      <c r="G258" s="8"/>
      <c r="H258" s="8"/>
      <c r="I258" s="8"/>
      <c r="J258" s="8" t="str">
        <f>[8]Wages_Post!A232</f>
        <v>_cons</v>
      </c>
      <c r="K258" s="8" t="str">
        <f>FIXED([8]Wages_Post!B232,3)</f>
        <v>2.666</v>
      </c>
      <c r="L258" s="8" t="str">
        <f>FIXED([8]Wages_Post!C232,3)</f>
        <v>1.277</v>
      </c>
      <c r="M258" s="8" t="str">
        <f t="shared" si="22"/>
        <v>*</v>
      </c>
      <c r="N258" s="8">
        <f>[8]Wages_Post!E232</f>
        <v>5.1999999999999998E-2</v>
      </c>
      <c r="O258" s="8"/>
    </row>
    <row r="259" spans="2:15">
      <c r="B259" s="8">
        <f>[8]Wages_Pre!A233</f>
        <v>0</v>
      </c>
      <c r="C259" s="8" t="str">
        <f>FIXED([8]Wages_Pre!B233,3)</f>
        <v>0.000</v>
      </c>
      <c r="D259" s="8" t="str">
        <f>FIXED([8]Wages_Pre!C233,3)</f>
        <v>0.000</v>
      </c>
      <c r="E259" s="8" t="str">
        <f t="shared" si="23"/>
        <v>***</v>
      </c>
      <c r="F259" s="8">
        <f>[8]Wages_Pre!E233</f>
        <v>0</v>
      </c>
      <c r="G259" s="8"/>
      <c r="H259" s="8"/>
      <c r="I259" s="8"/>
      <c r="J259" s="8">
        <f>[8]Wages_Post!A233</f>
        <v>0</v>
      </c>
      <c r="K259" s="8" t="str">
        <f>FIXED([8]Wages_Post!B233,3)</f>
        <v>0.000</v>
      </c>
      <c r="L259" s="8" t="str">
        <f>FIXED([8]Wages_Post!C233,3)</f>
        <v>0.000</v>
      </c>
      <c r="M259" s="8" t="str">
        <f t="shared" si="22"/>
        <v>***</v>
      </c>
      <c r="N259" s="8">
        <f>[8]Wages_Post!E233</f>
        <v>0</v>
      </c>
      <c r="O259" s="8"/>
    </row>
    <row r="260" spans="2:15">
      <c r="B260" s="8">
        <f>[8]Wages_Pre!A234</f>
        <v>0</v>
      </c>
      <c r="C260" s="8" t="str">
        <f>FIXED([8]Wages_Pre!B234,3)</f>
        <v>0.000</v>
      </c>
      <c r="D260" s="8" t="str">
        <f>FIXED([8]Wages_Pre!C234,3)</f>
        <v>0.000</v>
      </c>
      <c r="E260" s="8" t="str">
        <f t="shared" si="23"/>
        <v>***</v>
      </c>
      <c r="F260" s="8">
        <f>[8]Wages_Pre!E234</f>
        <v>0</v>
      </c>
      <c r="G260" s="8"/>
      <c r="H260" s="8"/>
      <c r="I260" s="8"/>
      <c r="J260" s="8">
        <f>[8]Wages_Post!A234</f>
        <v>0</v>
      </c>
      <c r="K260" s="8" t="str">
        <f>FIXED([8]Wages_Post!B234,3)</f>
        <v>0.000</v>
      </c>
      <c r="L260" s="8" t="str">
        <f>FIXED([8]Wages_Post!C234,3)</f>
        <v>0.000</v>
      </c>
      <c r="M260" s="8" t="str">
        <f t="shared" si="22"/>
        <v>***</v>
      </c>
      <c r="N260" s="8">
        <f>[8]Wages_Post!E234</f>
        <v>0</v>
      </c>
      <c r="O260" s="8"/>
    </row>
    <row r="261" spans="2:15">
      <c r="B261" s="8">
        <f>[8]Wages_Pre!A235</f>
        <v>0</v>
      </c>
      <c r="C261" s="8" t="str">
        <f>FIXED([8]Wages_Pre!B235,3)</f>
        <v>0.000</v>
      </c>
      <c r="D261" s="8" t="str">
        <f>FIXED([8]Wages_Pre!C235,3)</f>
        <v>0.000</v>
      </c>
      <c r="E261" s="8" t="str">
        <f t="shared" si="23"/>
        <v>***</v>
      </c>
      <c r="F261" s="8">
        <f>[8]Wages_Pre!E235</f>
        <v>0</v>
      </c>
      <c r="G261" s="8"/>
      <c r="H261" s="8"/>
      <c r="I261" s="8"/>
      <c r="J261" s="8">
        <f>[8]Wages_Post!A235</f>
        <v>0</v>
      </c>
      <c r="K261" s="8" t="str">
        <f>FIXED([8]Wages_Post!B235,3)</f>
        <v>0.000</v>
      </c>
      <c r="L261" s="8" t="str">
        <f>FIXED([8]Wages_Post!C235,3)</f>
        <v>0.000</v>
      </c>
      <c r="M261" s="8" t="str">
        <f t="shared" si="22"/>
        <v>***</v>
      </c>
      <c r="N261" s="8">
        <f>[8]Wages_Post!E235</f>
        <v>0</v>
      </c>
      <c r="O261" s="8"/>
    </row>
    <row r="262" spans="2:15">
      <c r="B262" s="8">
        <f>[8]Wages_Pre!A236</f>
        <v>0</v>
      </c>
      <c r="C262" s="8" t="str">
        <f>FIXED([8]Wages_Pre!B236,3)</f>
        <v>0.000</v>
      </c>
      <c r="D262" s="8" t="str">
        <f>FIXED([8]Wages_Pre!C236,3)</f>
        <v>0.000</v>
      </c>
      <c r="E262" s="8" t="str">
        <f t="shared" si="23"/>
        <v>***</v>
      </c>
      <c r="F262" s="8">
        <f>[8]Wages_Pre!E236</f>
        <v>0</v>
      </c>
      <c r="G262" s="8"/>
      <c r="H262" s="8"/>
      <c r="I262" s="8"/>
      <c r="J262" s="8">
        <f>[8]Wages_Post!A236</f>
        <v>0</v>
      </c>
      <c r="K262" s="8" t="str">
        <f>FIXED([8]Wages_Post!B236,3)</f>
        <v>0.000</v>
      </c>
      <c r="L262" s="8" t="str">
        <f>FIXED([8]Wages_Post!C236,3)</f>
        <v>0.000</v>
      </c>
      <c r="M262" s="8" t="str">
        <f t="shared" si="22"/>
        <v>***</v>
      </c>
      <c r="N262" s="8">
        <f>[8]Wages_Post!E236</f>
        <v>0</v>
      </c>
      <c r="O262" s="8"/>
    </row>
    <row r="263" spans="2:1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2:1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2:1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2:1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2:15">
      <c r="B267" s="7" t="str">
        <f>[8]Wages_Pre!A241</f>
        <v>JUST EURO- - WAGES - PRE-CRISIS</v>
      </c>
      <c r="C267" s="8"/>
      <c r="D267" s="8"/>
      <c r="E267" s="8"/>
      <c r="F267" s="8"/>
      <c r="G267" s="8"/>
      <c r="H267" s="8"/>
      <c r="I267" s="8"/>
      <c r="J267" s="7" t="str">
        <f>[8]Wages_Post!A241</f>
        <v>JUST EURO AREA- - WAGES - POST-CRISIS</v>
      </c>
      <c r="K267" s="8"/>
      <c r="L267" s="8"/>
      <c r="M267" s="8"/>
      <c r="N267" s="8"/>
      <c r="O267" s="8"/>
    </row>
    <row r="268" spans="2:15">
      <c r="B268" s="8" t="str">
        <f>[8]Wages_Pre!A242</f>
        <v>R2_w</v>
      </c>
      <c r="C268" s="8">
        <f>[8]Wages_Pre!B242</f>
        <v>0</v>
      </c>
      <c r="D268" s="8">
        <f>[8]Wages_Pre!C242</f>
        <v>0</v>
      </c>
      <c r="E268" s="8">
        <f>[8]Wages_Pre!D242</f>
        <v>0</v>
      </c>
      <c r="F268" s="8"/>
      <c r="G268" s="8"/>
      <c r="H268" s="8"/>
      <c r="I268" s="8"/>
      <c r="J268" s="8" t="str">
        <f>[8]Wages_Post!A242</f>
        <v>R2_w</v>
      </c>
      <c r="K268" s="8">
        <f>[8]Wages_Post!B242</f>
        <v>0</v>
      </c>
      <c r="L268" s="8">
        <f>[8]Wages_Post!C242</f>
        <v>0</v>
      </c>
      <c r="M268" s="8">
        <f>[8]Wages_Post!D242</f>
        <v>0</v>
      </c>
      <c r="N268" s="8"/>
      <c r="O268" s="8"/>
    </row>
    <row r="269" spans="2:15">
      <c r="B269" s="8" t="str">
        <f>FIXED([8]Wages_Pre!A243,3)</f>
        <v>0.016</v>
      </c>
      <c r="C269" s="8">
        <f>[8]Wages_Pre!B243</f>
        <v>456</v>
      </c>
      <c r="D269" s="8" t="str">
        <f>FIXED([8]Wages_Pre!C243,1)</f>
        <v>1.6</v>
      </c>
      <c r="E269" s="8">
        <f>([8]Wages_Pre!D243)</f>
        <v>0.25581955007584423</v>
      </c>
      <c r="F269" s="8" t="str">
        <f>IF(E269&lt;0.01,"***",IF(E269&lt;0.05,"**", IF(E269&lt;0.1,"*","")))</f>
        <v/>
      </c>
      <c r="G269" s="8"/>
      <c r="H269" s="8"/>
      <c r="I269" s="8"/>
      <c r="J269" s="8" t="str">
        <f>FIXED([8]Wages_Post!A243,3)</f>
        <v>0.112</v>
      </c>
      <c r="K269" s="8">
        <f>[8]Wages_Post!B243</f>
        <v>429</v>
      </c>
      <c r="L269" s="8" t="str">
        <f>FIXED([8]Wages_Post!C243,1)</f>
        <v>1.2</v>
      </c>
      <c r="M269" s="8">
        <f>([8]Wages_Post!D243)</f>
        <v>0.37464703370026381</v>
      </c>
      <c r="N269" s="8" t="str">
        <f>IF(M269&lt;0.01,"***",IF(M269&lt;0.05,"**", IF(M269&lt;0.1,"*","")))</f>
        <v/>
      </c>
      <c r="O269" s="8"/>
    </row>
    <row r="270" spans="2:15">
      <c r="B270" s="8"/>
      <c r="C270" s="8"/>
      <c r="D270" s="8" t="str">
        <f>[8]Wages_Pre!C244</f>
        <v>Robust</v>
      </c>
      <c r="E270" s="8"/>
      <c r="F270" s="8"/>
      <c r="G270" s="8"/>
      <c r="H270" s="8"/>
      <c r="I270" s="8"/>
      <c r="J270" s="8"/>
      <c r="K270" s="8"/>
      <c r="L270" s="8" t="str">
        <f>[8]Wages_Post!C244</f>
        <v>Robust</v>
      </c>
      <c r="M270" s="8"/>
      <c r="N270" s="8"/>
      <c r="O270" s="8"/>
    </row>
    <row r="271" spans="2:15">
      <c r="B271" s="8" t="str">
        <f>[8]Wages_Pre!A245</f>
        <v>Wage_qA</v>
      </c>
      <c r="C271" s="8" t="str">
        <f>[8]Wages_Pre!B245</f>
        <v>Coef.</v>
      </c>
      <c r="D271" s="8" t="str">
        <f>[8]Wages_Pre!C245</f>
        <v>Std. Err.</v>
      </c>
      <c r="E271" s="8" t="str">
        <f>[8]Wages_Pre!D245</f>
        <v>t</v>
      </c>
      <c r="F271" s="8" t="str">
        <f>[8]Wages_Pre!E245</f>
        <v>P&gt;|t|</v>
      </c>
      <c r="G271" s="8"/>
      <c r="H271" s="8"/>
      <c r="I271" s="8"/>
      <c r="J271" s="8" t="str">
        <f>[8]Wages_Post!A245</f>
        <v>Wage_qA</v>
      </c>
      <c r="K271" s="8" t="str">
        <f>[8]Wages_Post!B245</f>
        <v>Coef.</v>
      </c>
      <c r="L271" s="8" t="str">
        <f>[8]Wages_Post!C245</f>
        <v>Std. Err.</v>
      </c>
      <c r="M271" s="8" t="str">
        <f>[8]Wages_Post!D245</f>
        <v>t</v>
      </c>
      <c r="N271" s="8" t="str">
        <f>[8]Wages_Post!E245</f>
        <v>P&gt;|t|</v>
      </c>
      <c r="O271" s="8"/>
    </row>
    <row r="272" spans="2:15">
      <c r="B272" s="8" t="str">
        <f>[8]Wages_Pre!A246</f>
        <v>InfExp</v>
      </c>
      <c r="C272" s="8" t="str">
        <f>FIXED([8]Wages_Pre!B246,3)</f>
        <v>0.064</v>
      </c>
      <c r="D272" s="8" t="str">
        <f>FIXED([8]Wages_Pre!C246,3)</f>
        <v>0.308</v>
      </c>
      <c r="E272" s="8" t="str">
        <f>IF(F272&lt;0.01,"***",IF(F272&lt;0.05,"**", IF(F272&lt;0.1,"*","")))</f>
        <v/>
      </c>
      <c r="F272" s="8">
        <f>[8]Wages_Pre!E246</f>
        <v>0.83899999999999997</v>
      </c>
      <c r="G272" s="8"/>
      <c r="H272" s="8"/>
      <c r="I272" s="8"/>
      <c r="J272" s="8" t="str">
        <f>[8]Wages_Post!A246</f>
        <v>InfExp</v>
      </c>
      <c r="K272" s="8" t="str">
        <f>FIXED([8]Wages_Post!B246,3)</f>
        <v>-0.780</v>
      </c>
      <c r="L272" s="8" t="str">
        <f>FIXED([8]Wages_Post!C246,3)</f>
        <v>0.477</v>
      </c>
      <c r="M272" s="8" t="str">
        <f t="shared" ref="M272:M282" si="24">IF(N272&lt;0.01,"***",IF(N272&lt;0.05,"**", IF(N272&lt;0.1,"*","")))</f>
        <v/>
      </c>
      <c r="N272" s="8">
        <f>[8]Wages_Post!E246</f>
        <v>0.13300000000000001</v>
      </c>
      <c r="O272" s="8"/>
    </row>
    <row r="273" spans="2:15">
      <c r="B273" s="8" t="str">
        <f>[8]Wages_Pre!A247</f>
        <v>PCPI_4lag</v>
      </c>
      <c r="C273" s="8" t="str">
        <f>FIXED([8]Wages_Pre!B247,3)</f>
        <v>0.116</v>
      </c>
      <c r="D273" s="8" t="str">
        <f>FIXED([8]Wages_Pre!C247,3)</f>
        <v>0.141</v>
      </c>
      <c r="E273" s="8" t="str">
        <f t="shared" ref="E273:E282" si="25">IF(F273&lt;0.01,"***",IF(F273&lt;0.05,"**", IF(F273&lt;0.1,"*","")))</f>
        <v/>
      </c>
      <c r="F273" s="8">
        <f>[8]Wages_Pre!E247</f>
        <v>0.43099999999999999</v>
      </c>
      <c r="G273" s="8"/>
      <c r="H273" s="8"/>
      <c r="I273" s="8"/>
      <c r="J273" s="8" t="str">
        <f>[8]Wages_Post!A247</f>
        <v>PCPI_4lag</v>
      </c>
      <c r="K273" s="8" t="str">
        <f>FIXED([8]Wages_Post!B247,3)</f>
        <v>0.241</v>
      </c>
      <c r="L273" s="8" t="str">
        <f>FIXED([8]Wages_Post!C247,3)</f>
        <v>0.145</v>
      </c>
      <c r="M273" s="8" t="str">
        <f t="shared" si="24"/>
        <v/>
      </c>
      <c r="N273" s="8">
        <f>[8]Wages_Post!E247</f>
        <v>0.126</v>
      </c>
      <c r="O273" s="8"/>
    </row>
    <row r="274" spans="2:15">
      <c r="B274" s="8" t="str">
        <f>[8]Wages_Pre!A248</f>
        <v>slack_1</v>
      </c>
      <c r="C274" s="8" t="str">
        <f>FIXED([8]Wages_Pre!B248,3)</f>
        <v>-0.095</v>
      </c>
      <c r="D274" s="8" t="str">
        <f>FIXED([8]Wages_Pre!C248,3)</f>
        <v>0.065</v>
      </c>
      <c r="E274" s="8" t="str">
        <f t="shared" si="25"/>
        <v/>
      </c>
      <c r="F274" s="8">
        <f>[8]Wages_Pre!E248</f>
        <v>0.17599999999999999</v>
      </c>
      <c r="G274" s="8"/>
      <c r="H274" s="8"/>
      <c r="I274" s="8"/>
      <c r="J274" s="8" t="str">
        <f>[8]Wages_Post!A248</f>
        <v>slack_1</v>
      </c>
      <c r="K274" s="8" t="str">
        <f>FIXED([8]Wages_Post!B248,3)</f>
        <v>-0.426</v>
      </c>
      <c r="L274" s="8" t="str">
        <f>FIXED([8]Wages_Post!C248,3)</f>
        <v>0.109</v>
      </c>
      <c r="M274" s="8" t="str">
        <f t="shared" si="24"/>
        <v>***</v>
      </c>
      <c r="N274" s="8">
        <f>[8]Wages_Post!E248</f>
        <v>3.0000000000000001E-3</v>
      </c>
      <c r="O274" s="8"/>
    </row>
    <row r="275" spans="2:15">
      <c r="B275" s="8" t="str">
        <f>[8]Wages_Pre!A249</f>
        <v>W_Slack</v>
      </c>
      <c r="C275" s="8" t="str">
        <f>FIXED([8]Wages_Pre!B249,3)</f>
        <v>-0.241</v>
      </c>
      <c r="D275" s="8" t="str">
        <f>FIXED([8]Wages_Pre!C249,3)</f>
        <v>0.211</v>
      </c>
      <c r="E275" s="8" t="str">
        <f t="shared" si="25"/>
        <v/>
      </c>
      <c r="F275" s="8">
        <f>[8]Wages_Pre!E249</f>
        <v>0.28000000000000003</v>
      </c>
      <c r="G275" s="8"/>
      <c r="H275" s="8"/>
      <c r="I275" s="8"/>
      <c r="J275" s="8" t="str">
        <f>[8]Wages_Post!A249</f>
        <v>W_Slack</v>
      </c>
      <c r="K275" s="8" t="str">
        <f>FIXED([8]Wages_Post!B249,3)</f>
        <v>-0.233</v>
      </c>
      <c r="L275" s="8" t="str">
        <f>FIXED([8]Wages_Post!C249,3)</f>
        <v>0.167</v>
      </c>
      <c r="M275" s="8" t="str">
        <f t="shared" si="24"/>
        <v/>
      </c>
      <c r="N275" s="8">
        <f>[8]Wages_Post!E249</f>
        <v>0.193</v>
      </c>
      <c r="O275" s="8"/>
    </row>
    <row r="276" spans="2:15">
      <c r="B276" s="8" t="str">
        <f>[8]Wages_Pre!A250</f>
        <v>WComm_relPCPI_lag</v>
      </c>
      <c r="C276" s="8" t="str">
        <f>FIXED([8]Wages_Pre!B250,3)</f>
        <v>0.002</v>
      </c>
      <c r="D276" s="8" t="str">
        <f>FIXED([8]Wages_Pre!C250,3)</f>
        <v>0.017</v>
      </c>
      <c r="E276" s="8" t="str">
        <f t="shared" si="25"/>
        <v/>
      </c>
      <c r="F276" s="8">
        <f>[8]Wages_Pre!E250</f>
        <v>0.89800000000000002</v>
      </c>
      <c r="G276" s="8"/>
      <c r="H276" s="8"/>
      <c r="I276" s="8"/>
      <c r="J276" s="8" t="str">
        <f>[8]Wages_Post!A250</f>
        <v>WComm_relPCPI_lag</v>
      </c>
      <c r="K276" s="8" t="str">
        <f>FIXED([8]Wages_Post!B250,3)</f>
        <v>-0.004</v>
      </c>
      <c r="L276" s="8" t="str">
        <f>FIXED([8]Wages_Post!C250,3)</f>
        <v>0.011</v>
      </c>
      <c r="M276" s="8" t="str">
        <f t="shared" si="24"/>
        <v/>
      </c>
      <c r="N276" s="8">
        <f>[8]Wages_Post!E250</f>
        <v>0.73199999999999998</v>
      </c>
      <c r="O276" s="8"/>
    </row>
    <row r="277" spans="2:15">
      <c r="B277" s="8" t="str">
        <f>[8]Wages_Pre!A251</f>
        <v>GVC_PC_lag</v>
      </c>
      <c r="C277" s="8" t="str">
        <f>FIXED([8]Wages_Pre!B251,3)</f>
        <v>-0.046</v>
      </c>
      <c r="D277" s="8" t="str">
        <f>FIXED([8]Wages_Pre!C251,3)</f>
        <v>0.163</v>
      </c>
      <c r="E277" s="8" t="str">
        <f t="shared" si="25"/>
        <v/>
      </c>
      <c r="F277" s="8">
        <f>[8]Wages_Pre!E251</f>
        <v>0.78200000000000003</v>
      </c>
      <c r="G277" s="8"/>
      <c r="H277" s="8"/>
      <c r="I277" s="8"/>
      <c r="J277" s="8" t="str">
        <f>[8]Wages_Post!A251</f>
        <v>GVC_PC_lag</v>
      </c>
      <c r="K277" s="8" t="str">
        <f>FIXED([8]Wages_Post!B251,3)</f>
        <v>-0.153</v>
      </c>
      <c r="L277" s="8" t="str">
        <f>FIXED([8]Wages_Post!C251,3)</f>
        <v>0.139</v>
      </c>
      <c r="M277" s="8" t="str">
        <f t="shared" si="24"/>
        <v/>
      </c>
      <c r="N277" s="8">
        <f>[8]Wages_Post!E251</f>
        <v>0.29599999999999999</v>
      </c>
      <c r="O277" s="8"/>
    </row>
    <row r="278" spans="2:15">
      <c r="B278" s="8" t="str">
        <f>[8]Wages_Pre!A252</f>
        <v>_cons</v>
      </c>
      <c r="C278" s="8" t="str">
        <f>FIXED([8]Wages_Pre!B252,3)</f>
        <v>3.040</v>
      </c>
      <c r="D278" s="8" t="str">
        <f>FIXED([8]Wages_Pre!C252,3)</f>
        <v>0.441</v>
      </c>
      <c r="E278" s="8" t="str">
        <f t="shared" si="25"/>
        <v>***</v>
      </c>
      <c r="F278" s="8">
        <f>[8]Wages_Pre!E252</f>
        <v>0</v>
      </c>
      <c r="G278" s="8"/>
      <c r="H278" s="8"/>
      <c r="I278" s="8"/>
      <c r="J278" s="8" t="str">
        <f>[8]Wages_Post!A252</f>
        <v>_cons</v>
      </c>
      <c r="K278" s="8" t="str">
        <f>FIXED([8]Wages_Post!B252,3)</f>
        <v>4.467</v>
      </c>
      <c r="L278" s="8" t="str">
        <f>FIXED([8]Wages_Post!C252,3)</f>
        <v>1.035</v>
      </c>
      <c r="M278" s="8" t="str">
        <f t="shared" si="24"/>
        <v>***</v>
      </c>
      <c r="N278" s="8">
        <f>[8]Wages_Post!E252</f>
        <v>2E-3</v>
      </c>
      <c r="O278" s="8"/>
    </row>
    <row r="279" spans="2:15">
      <c r="B279" s="8">
        <f>[8]Wages_Pre!A253</f>
        <v>0</v>
      </c>
      <c r="C279" s="8" t="str">
        <f>FIXED([8]Wages_Pre!B253,3)</f>
        <v>0.000</v>
      </c>
      <c r="D279" s="8" t="str">
        <f>FIXED([8]Wages_Pre!C253,3)</f>
        <v>0.000</v>
      </c>
      <c r="E279" s="8" t="str">
        <f t="shared" si="25"/>
        <v>***</v>
      </c>
      <c r="F279" s="8">
        <f>[8]Wages_Pre!E253</f>
        <v>0</v>
      </c>
      <c r="G279" s="8"/>
      <c r="H279" s="8"/>
      <c r="I279" s="8"/>
      <c r="J279" s="8">
        <f>[8]Wages_Post!A253</f>
        <v>0</v>
      </c>
      <c r="K279" s="8" t="str">
        <f>FIXED([8]Wages_Post!B253,3)</f>
        <v>0.000</v>
      </c>
      <c r="L279" s="8" t="str">
        <f>FIXED([8]Wages_Post!C253,3)</f>
        <v>0.000</v>
      </c>
      <c r="M279" s="8" t="str">
        <f t="shared" si="24"/>
        <v>***</v>
      </c>
      <c r="N279" s="8">
        <f>[8]Wages_Post!E253</f>
        <v>0</v>
      </c>
      <c r="O279" s="8"/>
    </row>
    <row r="280" spans="2:15">
      <c r="B280" s="8">
        <f>[8]Wages_Pre!A254</f>
        <v>0</v>
      </c>
      <c r="C280" s="8" t="str">
        <f>FIXED([8]Wages_Pre!B254,3)</f>
        <v>0.000</v>
      </c>
      <c r="D280" s="8" t="str">
        <f>FIXED([8]Wages_Pre!C254,3)</f>
        <v>0.000</v>
      </c>
      <c r="E280" s="8" t="str">
        <f t="shared" si="25"/>
        <v>***</v>
      </c>
      <c r="F280" s="8">
        <f>[8]Wages_Pre!E254</f>
        <v>0</v>
      </c>
      <c r="G280" s="8"/>
      <c r="H280" s="8"/>
      <c r="I280" s="8"/>
      <c r="J280" s="8">
        <f>[8]Wages_Post!A254</f>
        <v>0</v>
      </c>
      <c r="K280" s="8" t="str">
        <f>FIXED([8]Wages_Post!B254,3)</f>
        <v>0.000</v>
      </c>
      <c r="L280" s="8" t="str">
        <f>FIXED([8]Wages_Post!C254,3)</f>
        <v>0.000</v>
      </c>
      <c r="M280" s="8" t="str">
        <f t="shared" si="24"/>
        <v>***</v>
      </c>
      <c r="N280" s="8">
        <f>[8]Wages_Post!E254</f>
        <v>0</v>
      </c>
      <c r="O280" s="8"/>
    </row>
    <row r="281" spans="2:15">
      <c r="B281" s="8">
        <f>[8]Wages_Pre!A255</f>
        <v>0</v>
      </c>
      <c r="C281" s="8" t="str">
        <f>FIXED([8]Wages_Pre!B255,3)</f>
        <v>0.000</v>
      </c>
      <c r="D281" s="8" t="str">
        <f>FIXED([8]Wages_Pre!C255,3)</f>
        <v>0.000</v>
      </c>
      <c r="E281" s="8" t="str">
        <f t="shared" si="25"/>
        <v>***</v>
      </c>
      <c r="F281" s="8">
        <f>[8]Wages_Pre!E255</f>
        <v>0</v>
      </c>
      <c r="G281" s="8"/>
      <c r="H281" s="8"/>
      <c r="I281" s="8"/>
      <c r="J281" s="8">
        <f>[8]Wages_Post!A255</f>
        <v>0</v>
      </c>
      <c r="K281" s="8" t="str">
        <f>FIXED([8]Wages_Post!B255,3)</f>
        <v>0.000</v>
      </c>
      <c r="L281" s="8" t="str">
        <f>FIXED([8]Wages_Post!C255,3)</f>
        <v>0.000</v>
      </c>
      <c r="M281" s="8" t="str">
        <f t="shared" si="24"/>
        <v>***</v>
      </c>
      <c r="N281" s="8">
        <f>[8]Wages_Post!E255</f>
        <v>0</v>
      </c>
      <c r="O281" s="8"/>
    </row>
    <row r="282" spans="2:15">
      <c r="B282" s="8">
        <f>[8]Wages_Pre!A256</f>
        <v>0</v>
      </c>
      <c r="C282" s="8" t="str">
        <f>FIXED([8]Wages_Pre!B256,3)</f>
        <v>0.000</v>
      </c>
      <c r="D282" s="8" t="str">
        <f>FIXED([8]Wages_Pre!C256,3)</f>
        <v>0.000</v>
      </c>
      <c r="E282" s="8" t="str">
        <f t="shared" si="25"/>
        <v>***</v>
      </c>
      <c r="F282" s="8">
        <f>[8]Wages_Pre!E256</f>
        <v>0</v>
      </c>
      <c r="G282" s="8"/>
      <c r="H282" s="8"/>
      <c r="I282" s="8"/>
      <c r="J282" s="8">
        <f>[8]Wages_Post!A256</f>
        <v>0</v>
      </c>
      <c r="K282" s="8" t="str">
        <f>FIXED([8]Wages_Post!B256,3)</f>
        <v>0.000</v>
      </c>
      <c r="L282" s="8" t="str">
        <f>FIXED([8]Wages_Post!C256,3)</f>
        <v>0.000</v>
      </c>
      <c r="M282" s="8" t="str">
        <f t="shared" si="24"/>
        <v>***</v>
      </c>
      <c r="N282" s="8">
        <f>[8]Wages_Post!E256</f>
        <v>0</v>
      </c>
      <c r="O282" s="8"/>
    </row>
    <row r="283" spans="2:1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2:1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2:1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2:1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2:15">
      <c r="B287" s="7" t="str">
        <f>[8]Wages_Pre!A261</f>
        <v xml:space="preserve"> SPLINE MEASURE FOR SLACK - WAGES - PRE-CRISIS</v>
      </c>
      <c r="C287" s="8"/>
      <c r="D287" s="8"/>
      <c r="E287" s="8"/>
      <c r="F287" s="8"/>
      <c r="G287" s="8"/>
      <c r="H287" s="8"/>
      <c r="I287" s="8"/>
      <c r="J287" s="7" t="str">
        <f>[8]Wages_Post!A261</f>
        <v xml:space="preserve"> SPLINE MEASURE FOR SLACK - WAGES - POST-CRISIS</v>
      </c>
      <c r="K287" s="8"/>
      <c r="L287" s="8"/>
      <c r="M287" s="8"/>
      <c r="N287" s="8"/>
      <c r="O287" s="8"/>
    </row>
    <row r="288" spans="2:15">
      <c r="B288" s="8" t="str">
        <f>[8]Wages_Pre!A262</f>
        <v>R2_w</v>
      </c>
      <c r="C288" s="8">
        <f>[8]Wages_Pre!B262</f>
        <v>0</v>
      </c>
      <c r="D288" s="8">
        <f>[8]Wages_Pre!C262</f>
        <v>0</v>
      </c>
      <c r="E288" s="8">
        <f>[8]Wages_Pre!D262</f>
        <v>0</v>
      </c>
      <c r="F288" s="8"/>
      <c r="G288" s="8"/>
      <c r="H288" s="8"/>
      <c r="I288" s="8"/>
      <c r="J288" s="8" t="str">
        <f>[8]Wages_Post!A262</f>
        <v>R2_w</v>
      </c>
      <c r="K288" s="8">
        <f>[8]Wages_Post!B262</f>
        <v>0</v>
      </c>
      <c r="L288" s="8">
        <f>[8]Wages_Post!C262</f>
        <v>0</v>
      </c>
      <c r="M288" s="8">
        <f>[8]Wages_Post!D262</f>
        <v>0</v>
      </c>
      <c r="N288" s="8"/>
      <c r="O288" s="8"/>
    </row>
    <row r="289" spans="2:15">
      <c r="B289" s="8" t="str">
        <f>FIXED([8]Wages_Pre!A263,3)</f>
        <v>0.067</v>
      </c>
      <c r="C289" s="8">
        <f>[8]Wages_Pre!B263</f>
        <v>878</v>
      </c>
      <c r="D289" s="8" t="str">
        <f>FIXED([8]Wages_Pre!C263,1)</f>
        <v>1.3</v>
      </c>
      <c r="E289" s="8">
        <f>([8]Wages_Pre!D263)</f>
        <v>0.31081994391873424</v>
      </c>
      <c r="F289" s="8" t="str">
        <f>IF(E289&lt;0.01,"***",IF(E289&lt;0.05,"**", IF(E289&lt;0.1,"*","")))</f>
        <v/>
      </c>
      <c r="G289" s="8"/>
      <c r="H289" s="8"/>
      <c r="I289" s="8"/>
      <c r="J289" s="8" t="str">
        <f>FIXED([8]Wages_Post!A263,3)</f>
        <v>0.068</v>
      </c>
      <c r="K289" s="8">
        <f>[8]Wages_Post!B263</f>
        <v>782</v>
      </c>
      <c r="L289" s="8" t="str">
        <f>FIXED([8]Wages_Post!C263,1)</f>
        <v>1.8</v>
      </c>
      <c r="M289" s="8">
        <f>([8]Wages_Post!D263)</f>
        <v>0.17987610678673119</v>
      </c>
      <c r="N289" s="8" t="str">
        <f>IF(M289&lt;0.01,"***",IF(M289&lt;0.05,"**", IF(M289&lt;0.1,"*","")))</f>
        <v/>
      </c>
      <c r="O289" s="8"/>
    </row>
    <row r="290" spans="2:15">
      <c r="B290" s="8"/>
      <c r="C290" s="8"/>
      <c r="D290" s="8" t="str">
        <f>[8]Wages_Pre!C264</f>
        <v>Robust</v>
      </c>
      <c r="E290" s="8"/>
      <c r="F290" s="8"/>
      <c r="G290" s="8"/>
      <c r="H290" s="8"/>
      <c r="I290" s="8"/>
      <c r="J290" s="8"/>
      <c r="K290" s="8"/>
      <c r="L290" s="8" t="str">
        <f>[8]Wages_Post!C264</f>
        <v>Robust</v>
      </c>
      <c r="M290" s="8"/>
      <c r="N290" s="8"/>
      <c r="O290" s="8"/>
    </row>
    <row r="291" spans="2:15">
      <c r="B291" s="8" t="str">
        <f>[8]Wages_Pre!A265</f>
        <v>Wage_qA</v>
      </c>
      <c r="C291" s="8" t="str">
        <f>[8]Wages_Pre!B265</f>
        <v>Coef.</v>
      </c>
      <c r="D291" s="8" t="str">
        <f>[8]Wages_Pre!C265</f>
        <v>Std. Err.</v>
      </c>
      <c r="E291" s="8" t="str">
        <f>[8]Wages_Pre!D265</f>
        <v>t</v>
      </c>
      <c r="F291" s="8" t="str">
        <f>[8]Wages_Pre!E265</f>
        <v>P&gt;|t|</v>
      </c>
      <c r="G291" s="8"/>
      <c r="H291" s="8"/>
      <c r="I291" s="8"/>
      <c r="J291" s="8" t="str">
        <f>[8]Wages_Post!A265</f>
        <v>Wage_qA</v>
      </c>
      <c r="K291" s="8" t="str">
        <f>[8]Wages_Post!B265</f>
        <v>Coef.</v>
      </c>
      <c r="L291" s="8" t="str">
        <f>[8]Wages_Post!C265</f>
        <v>Std. Err.</v>
      </c>
      <c r="M291" s="8" t="str">
        <f>[8]Wages_Post!D265</f>
        <v>t</v>
      </c>
      <c r="N291" s="8" t="str">
        <f>[8]Wages_Post!E265</f>
        <v>P&gt;|t|</v>
      </c>
      <c r="O291" s="8"/>
    </row>
    <row r="292" spans="2:15">
      <c r="B292" s="8" t="str">
        <f>[8]Wages_Pre!A266</f>
        <v>InfExp</v>
      </c>
      <c r="C292" s="8" t="str">
        <f>FIXED([8]Wages_Pre!B266,3)</f>
        <v>0.019</v>
      </c>
      <c r="D292" s="8" t="str">
        <f>FIXED([8]Wages_Pre!C266,3)</f>
        <v>0.204</v>
      </c>
      <c r="E292" s="8" t="str">
        <f>IF(F292&lt;0.01,"***",IF(F292&lt;0.05,"**", IF(F292&lt;0.1,"*","")))</f>
        <v/>
      </c>
      <c r="F292" s="8">
        <f>[8]Wages_Pre!E266</f>
        <v>0.92600000000000005</v>
      </c>
      <c r="G292" s="8"/>
      <c r="H292" s="8"/>
      <c r="I292" s="8"/>
      <c r="J292" s="8" t="str">
        <f>[8]Wages_Post!A266</f>
        <v>InfExp</v>
      </c>
      <c r="K292" s="8" t="str">
        <f>FIXED([8]Wages_Post!B266,3)</f>
        <v>-0.029</v>
      </c>
      <c r="L292" s="8" t="str">
        <f>FIXED([8]Wages_Post!C266,3)</f>
        <v>0.578</v>
      </c>
      <c r="M292" s="8" t="str">
        <f t="shared" ref="M292:M302" si="26">IF(N292&lt;0.01,"***",IF(N292&lt;0.05,"**", IF(N292&lt;0.1,"*","")))</f>
        <v/>
      </c>
      <c r="N292" s="8">
        <f>[8]Wages_Post!E266</f>
        <v>0.96</v>
      </c>
      <c r="O292" s="8"/>
    </row>
    <row r="293" spans="2:15">
      <c r="B293" s="8" t="str">
        <f>[8]Wages_Pre!A267</f>
        <v>PCPI_4lag</v>
      </c>
      <c r="C293" s="8" t="str">
        <f>FIXED([8]Wages_Pre!B267,3)</f>
        <v>0.232</v>
      </c>
      <c r="D293" s="8" t="str">
        <f>FIXED([8]Wages_Pre!C267,3)</f>
        <v>0.049</v>
      </c>
      <c r="E293" s="8" t="str">
        <f t="shared" ref="E293:E302" si="27">IF(F293&lt;0.01,"***",IF(F293&lt;0.05,"**", IF(F293&lt;0.1,"*","")))</f>
        <v>***</v>
      </c>
      <c r="F293" s="8">
        <f>[8]Wages_Pre!E267</f>
        <v>0</v>
      </c>
      <c r="G293" s="8"/>
      <c r="H293" s="8"/>
      <c r="I293" s="8"/>
      <c r="J293" s="8" t="str">
        <f>[8]Wages_Post!A267</f>
        <v>PCPI_4lag</v>
      </c>
      <c r="K293" s="8" t="str">
        <f>FIXED([8]Wages_Post!B267,3)</f>
        <v>0.000</v>
      </c>
      <c r="L293" s="8" t="str">
        <f>FIXED([8]Wages_Post!C267,3)</f>
        <v>0.097</v>
      </c>
      <c r="M293" s="8" t="str">
        <f t="shared" si="26"/>
        <v/>
      </c>
      <c r="N293" s="8">
        <f>[8]Wages_Post!E267</f>
        <v>0.997</v>
      </c>
      <c r="O293" s="8"/>
    </row>
    <row r="294" spans="2:15">
      <c r="B294" s="8" t="str">
        <f>[8]Wages_Pre!A268</f>
        <v>slack_1</v>
      </c>
      <c r="C294" s="8" t="str">
        <f>FIXED([8]Wages_Pre!B268,3)</f>
        <v>-0.307</v>
      </c>
      <c r="D294" s="8" t="str">
        <f>FIXED([8]Wages_Pre!C268,3)</f>
        <v>0.161</v>
      </c>
      <c r="E294" s="8" t="str">
        <f t="shared" si="27"/>
        <v>*</v>
      </c>
      <c r="F294" s="8">
        <f>[8]Wages_Pre!E268</f>
        <v>7.1999999999999995E-2</v>
      </c>
      <c r="G294" s="8"/>
      <c r="H294" s="8"/>
      <c r="I294" s="8"/>
      <c r="J294" s="8" t="str">
        <f>[8]Wages_Post!A268</f>
        <v>slack_1</v>
      </c>
      <c r="K294" s="8" t="str">
        <f>FIXED([8]Wages_Post!B268,3)</f>
        <v>-0.498</v>
      </c>
      <c r="L294" s="8" t="str">
        <f>FIXED([8]Wages_Post!C268,3)</f>
        <v>0.092</v>
      </c>
      <c r="M294" s="8" t="str">
        <f t="shared" si="26"/>
        <v>***</v>
      </c>
      <c r="N294" s="8">
        <f>[8]Wages_Post!E268</f>
        <v>0</v>
      </c>
      <c r="O294" s="8"/>
    </row>
    <row r="295" spans="2:15">
      <c r="B295" s="8" t="str">
        <f>[8]Wages_Pre!A269</f>
        <v>W_Slack</v>
      </c>
      <c r="C295" s="8" t="str">
        <f>FIXED([8]Wages_Pre!B269,3)</f>
        <v>-0.241</v>
      </c>
      <c r="D295" s="8" t="str">
        <f>FIXED([8]Wages_Pre!C269,3)</f>
        <v>0.182</v>
      </c>
      <c r="E295" s="8" t="str">
        <f t="shared" si="27"/>
        <v/>
      </c>
      <c r="F295" s="8">
        <f>[8]Wages_Pre!E269</f>
        <v>0.20100000000000001</v>
      </c>
      <c r="G295" s="8"/>
      <c r="H295" s="8"/>
      <c r="I295" s="8"/>
      <c r="J295" s="8" t="str">
        <f>[8]Wages_Post!A269</f>
        <v>W_Slack</v>
      </c>
      <c r="K295" s="8" t="str">
        <f>FIXED([8]Wages_Post!B269,3)</f>
        <v>-0.329</v>
      </c>
      <c r="L295" s="8" t="str">
        <f>FIXED([8]Wages_Post!C269,3)</f>
        <v>0.174</v>
      </c>
      <c r="M295" s="8" t="str">
        <f t="shared" si="26"/>
        <v>*</v>
      </c>
      <c r="N295" s="8">
        <f>[8]Wages_Post!E269</f>
        <v>7.3999999999999996E-2</v>
      </c>
      <c r="O295" s="8"/>
    </row>
    <row r="296" spans="2:15">
      <c r="B296" s="8" t="str">
        <f>[8]Wages_Pre!A270</f>
        <v>WComm_relPCPI_lag</v>
      </c>
      <c r="C296" s="8" t="str">
        <f>FIXED([8]Wages_Pre!B270,3)</f>
        <v>0.004</v>
      </c>
      <c r="D296" s="8" t="str">
        <f>FIXED([8]Wages_Pre!C270,3)</f>
        <v>0.013</v>
      </c>
      <c r="E296" s="8" t="str">
        <f t="shared" si="27"/>
        <v/>
      </c>
      <c r="F296" s="8">
        <f>[8]Wages_Pre!E270</f>
        <v>0.76500000000000001</v>
      </c>
      <c r="G296" s="8"/>
      <c r="H296" s="8"/>
      <c r="I296" s="8"/>
      <c r="J296" s="8" t="str">
        <f>[8]Wages_Post!A270</f>
        <v>WComm_relPCPI_lag</v>
      </c>
      <c r="K296" s="8" t="str">
        <f>FIXED([8]Wages_Post!B270,3)</f>
        <v>0.007</v>
      </c>
      <c r="L296" s="8" t="str">
        <f>FIXED([8]Wages_Post!C270,3)</f>
        <v>0.008</v>
      </c>
      <c r="M296" s="8" t="str">
        <f t="shared" si="26"/>
        <v/>
      </c>
      <c r="N296" s="8">
        <f>[8]Wages_Post!E270</f>
        <v>0.42099999999999999</v>
      </c>
      <c r="O296" s="8"/>
    </row>
    <row r="297" spans="2:15">
      <c r="B297" s="8" t="str">
        <f>[8]Wages_Pre!A271</f>
        <v>GVC_PC_lag</v>
      </c>
      <c r="C297" s="8" t="str">
        <f>FIXED([8]Wages_Pre!B271,3)</f>
        <v>-0.125</v>
      </c>
      <c r="D297" s="8" t="str">
        <f>FIXED([8]Wages_Pre!C271,3)</f>
        <v>0.106</v>
      </c>
      <c r="E297" s="8" t="str">
        <f t="shared" si="27"/>
        <v/>
      </c>
      <c r="F297" s="8">
        <f>[8]Wages_Pre!E271</f>
        <v>0.253</v>
      </c>
      <c r="G297" s="8"/>
      <c r="H297" s="8"/>
      <c r="I297" s="8"/>
      <c r="J297" s="8" t="str">
        <f>[8]Wages_Post!A271</f>
        <v>GVC_PC_lag</v>
      </c>
      <c r="K297" s="8" t="str">
        <f>FIXED([8]Wages_Post!B271,3)</f>
        <v>-0.082</v>
      </c>
      <c r="L297" s="8" t="str">
        <f>FIXED([8]Wages_Post!C271,3)</f>
        <v>0.095</v>
      </c>
      <c r="M297" s="8" t="str">
        <f t="shared" si="26"/>
        <v/>
      </c>
      <c r="N297" s="8">
        <f>[8]Wages_Post!E271</f>
        <v>0.40200000000000002</v>
      </c>
      <c r="O297" s="8"/>
    </row>
    <row r="298" spans="2:15">
      <c r="B298" s="8" t="str">
        <f>[8]Wages_Pre!A272</f>
        <v>spline_slack</v>
      </c>
      <c r="C298" s="8" t="str">
        <f>FIXED([8]Wages_Pre!B272,3)</f>
        <v>0.243</v>
      </c>
      <c r="D298" s="8" t="str">
        <f>FIXED([8]Wages_Pre!C272,3)</f>
        <v>0.324</v>
      </c>
      <c r="E298" s="8" t="str">
        <f t="shared" si="27"/>
        <v/>
      </c>
      <c r="F298" s="8">
        <f>[8]Wages_Pre!E272</f>
        <v>0.46200000000000002</v>
      </c>
      <c r="G298" s="8"/>
      <c r="H298" s="8"/>
      <c r="I298" s="8"/>
      <c r="J298" s="8" t="str">
        <f>[8]Wages_Post!A272</f>
        <v>spline_slack</v>
      </c>
      <c r="K298" s="8" t="str">
        <f>FIXED([8]Wages_Post!B272,3)</f>
        <v>0.654</v>
      </c>
      <c r="L298" s="8" t="str">
        <f>FIXED([8]Wages_Post!C272,3)</f>
        <v>0.244</v>
      </c>
      <c r="M298" s="8" t="str">
        <f t="shared" si="26"/>
        <v>**</v>
      </c>
      <c r="N298" s="8">
        <f>[8]Wages_Post!E272</f>
        <v>1.4999999999999999E-2</v>
      </c>
      <c r="O298" s="8"/>
    </row>
    <row r="299" spans="2:15">
      <c r="B299" s="8" t="str">
        <f>[8]Wages_Pre!A273</f>
        <v>_cons</v>
      </c>
      <c r="C299" s="8" t="str">
        <f>FIXED([8]Wages_Pre!B273,3)</f>
        <v>3.357</v>
      </c>
      <c r="D299" s="8" t="str">
        <f>FIXED([8]Wages_Pre!C273,3)</f>
        <v>0.488</v>
      </c>
      <c r="E299" s="8" t="str">
        <f t="shared" si="27"/>
        <v>***</v>
      </c>
      <c r="F299" s="8">
        <f>[8]Wages_Pre!E273</f>
        <v>0</v>
      </c>
      <c r="G299" s="8"/>
      <c r="H299" s="8"/>
      <c r="I299" s="8"/>
      <c r="J299" s="8" t="str">
        <f>[8]Wages_Post!A273</f>
        <v>_cons</v>
      </c>
      <c r="K299" s="8" t="str">
        <f>FIXED([8]Wages_Post!B273,3)</f>
        <v>4.085</v>
      </c>
      <c r="L299" s="8" t="str">
        <f>FIXED([8]Wages_Post!C273,3)</f>
        <v>1.196</v>
      </c>
      <c r="M299" s="8" t="str">
        <f t="shared" si="26"/>
        <v>***</v>
      </c>
      <c r="N299" s="8">
        <f>[8]Wages_Post!E273</f>
        <v>3.0000000000000001E-3</v>
      </c>
      <c r="O299" s="8"/>
    </row>
    <row r="300" spans="2:15">
      <c r="B300" s="8">
        <f>[8]Wages_Pre!A274</f>
        <v>0</v>
      </c>
      <c r="C300" s="8" t="str">
        <f>FIXED([8]Wages_Pre!B274,3)</f>
        <v>0.000</v>
      </c>
      <c r="D300" s="8" t="str">
        <f>FIXED([8]Wages_Pre!C274,3)</f>
        <v>0.000</v>
      </c>
      <c r="E300" s="8" t="str">
        <f t="shared" si="27"/>
        <v>***</v>
      </c>
      <c r="F300" s="8">
        <f>[8]Wages_Pre!E274</f>
        <v>0</v>
      </c>
      <c r="G300" s="8"/>
      <c r="H300" s="8"/>
      <c r="I300" s="8"/>
      <c r="J300" s="8">
        <f>[8]Wages_Post!A274</f>
        <v>0</v>
      </c>
      <c r="K300" s="8" t="str">
        <f>FIXED([8]Wages_Post!B274,3)</f>
        <v>0.000</v>
      </c>
      <c r="L300" s="8" t="str">
        <f>FIXED([8]Wages_Post!C274,3)</f>
        <v>0.000</v>
      </c>
      <c r="M300" s="8" t="str">
        <f t="shared" si="26"/>
        <v>***</v>
      </c>
      <c r="N300" s="8">
        <f>[8]Wages_Post!E274</f>
        <v>0</v>
      </c>
      <c r="O300" s="8"/>
    </row>
    <row r="301" spans="2:15">
      <c r="B301" s="8">
        <f>[8]Wages_Pre!A275</f>
        <v>0</v>
      </c>
      <c r="C301" s="8" t="str">
        <f>FIXED([8]Wages_Pre!B275,3)</f>
        <v>0.000</v>
      </c>
      <c r="D301" s="8" t="str">
        <f>FIXED([8]Wages_Pre!C275,3)</f>
        <v>0.000</v>
      </c>
      <c r="E301" s="8" t="str">
        <f t="shared" si="27"/>
        <v>***</v>
      </c>
      <c r="F301" s="8">
        <f>[8]Wages_Pre!E275</f>
        <v>0</v>
      </c>
      <c r="G301" s="8"/>
      <c r="H301" s="8"/>
      <c r="I301" s="8"/>
      <c r="J301" s="8">
        <f>[8]Wages_Post!A275</f>
        <v>0</v>
      </c>
      <c r="K301" s="8" t="str">
        <f>FIXED([8]Wages_Post!B275,3)</f>
        <v>0.000</v>
      </c>
      <c r="L301" s="8" t="str">
        <f>FIXED([8]Wages_Post!C275,3)</f>
        <v>0.000</v>
      </c>
      <c r="M301" s="8" t="str">
        <f t="shared" si="26"/>
        <v>***</v>
      </c>
      <c r="N301" s="8">
        <f>[8]Wages_Post!E275</f>
        <v>0</v>
      </c>
      <c r="O301" s="8"/>
    </row>
    <row r="302" spans="2:15">
      <c r="B302" s="8">
        <f>[8]Wages_Pre!A276</f>
        <v>0</v>
      </c>
      <c r="C302" s="8" t="str">
        <f>FIXED([8]Wages_Pre!B276,3)</f>
        <v>0.000</v>
      </c>
      <c r="D302" s="8" t="str">
        <f>FIXED([8]Wages_Pre!C276,3)</f>
        <v>0.000</v>
      </c>
      <c r="E302" s="8" t="str">
        <f t="shared" si="27"/>
        <v>***</v>
      </c>
      <c r="F302" s="8">
        <f>[8]Wages_Pre!E276</f>
        <v>0</v>
      </c>
      <c r="G302" s="8"/>
      <c r="H302" s="8"/>
      <c r="I302" s="8"/>
      <c r="J302" s="8">
        <f>[8]Wages_Post!A276</f>
        <v>0</v>
      </c>
      <c r="K302" s="8" t="str">
        <f>FIXED([8]Wages_Post!B276,3)</f>
        <v>0.000</v>
      </c>
      <c r="L302" s="8" t="str">
        <f>FIXED([8]Wages_Post!C276,3)</f>
        <v>0.000</v>
      </c>
      <c r="M302" s="8" t="str">
        <f t="shared" si="26"/>
        <v>***</v>
      </c>
      <c r="N302" s="8">
        <f>[8]Wages_Post!E276</f>
        <v>0</v>
      </c>
      <c r="O302" s="8"/>
    </row>
    <row r="303" spans="2:1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2:1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2:1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2:1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2:15">
      <c r="B307" s="7" t="str">
        <f>[8]Wages_Pre!A281</f>
        <v xml:space="preserve"> ADD SLACK SQUARED &amp; CUBED TO CAPTURE NONLINEARITIES - WAGES - PRE-CRISIS</v>
      </c>
      <c r="C307" s="8"/>
      <c r="D307" s="8"/>
      <c r="E307" s="8"/>
      <c r="F307" s="8"/>
      <c r="G307" s="8"/>
      <c r="H307" s="8"/>
      <c r="I307" s="8"/>
      <c r="J307" s="7" t="str">
        <f>[8]Wages_Post!A281</f>
        <v xml:space="preserve"> ADD SLACK SQUARED &amp; CUBED TO CAPTURE NONLINEARITIES - WAGES - POST-CRISIS</v>
      </c>
      <c r="K307" s="8"/>
      <c r="L307" s="8"/>
      <c r="M307" s="8"/>
      <c r="N307" s="8"/>
      <c r="O307" s="8"/>
    </row>
    <row r="308" spans="2:15">
      <c r="B308" s="8" t="str">
        <f>[8]Wages_Pre!A282</f>
        <v>R2_w</v>
      </c>
      <c r="C308" s="8">
        <f>[8]Wages_Pre!B282</f>
        <v>0</v>
      </c>
      <c r="D308" s="8">
        <f>[8]Wages_Pre!C282</f>
        <v>0</v>
      </c>
      <c r="E308" s="8">
        <f>[8]Wages_Pre!D282</f>
        <v>0</v>
      </c>
      <c r="F308" s="8"/>
      <c r="G308" s="8"/>
      <c r="H308" s="8"/>
      <c r="I308" s="8"/>
      <c r="J308" s="8" t="str">
        <f>[8]Wages_Post!A282</f>
        <v>R2_w</v>
      </c>
      <c r="K308" s="8">
        <f>[8]Wages_Post!B282</f>
        <v>0</v>
      </c>
      <c r="L308" s="8">
        <f>[8]Wages_Post!C282</f>
        <v>0</v>
      </c>
      <c r="M308" s="8">
        <f>[8]Wages_Post!D282</f>
        <v>0</v>
      </c>
      <c r="N308" s="8"/>
      <c r="O308" s="8"/>
    </row>
    <row r="309" spans="2:15">
      <c r="B309" s="8" t="str">
        <f>FIXED([8]Wages_Pre!A283,3)</f>
        <v>0.069</v>
      </c>
      <c r="C309" s="8">
        <f>[8]Wages_Pre!B283</f>
        <v>878</v>
      </c>
      <c r="D309" s="8" t="str">
        <f>FIXED([8]Wages_Pre!C283,1)</f>
        <v>0.8</v>
      </c>
      <c r="E309" s="8">
        <f>([8]Wages_Pre!D283)</f>
        <v>0.4990568456122445</v>
      </c>
      <c r="F309" s="8" t="str">
        <f>IF(E309&lt;0.01,"***",IF(E309&lt;0.05,"**", IF(E309&lt;0.1,"*","")))</f>
        <v/>
      </c>
      <c r="G309" s="8"/>
      <c r="H309" s="8"/>
      <c r="I309" s="8"/>
      <c r="J309" s="8" t="str">
        <f>FIXED([8]Wages_Post!A283,3)</f>
        <v>0.067</v>
      </c>
      <c r="K309" s="8">
        <f>[8]Wages_Post!B283</f>
        <v>782</v>
      </c>
      <c r="L309" s="8" t="str">
        <f>FIXED([8]Wages_Post!C283,1)</f>
        <v>1.7</v>
      </c>
      <c r="M309" s="8">
        <f>([8]Wages_Post!D283)</f>
        <v>0.20507145023090004</v>
      </c>
      <c r="N309" s="8" t="str">
        <f>IF(M309&lt;0.01,"***",IF(M309&lt;0.05,"**", IF(M309&lt;0.1,"*","")))</f>
        <v/>
      </c>
      <c r="O309" s="8"/>
    </row>
    <row r="310" spans="2:15">
      <c r="B310" s="8"/>
      <c r="C310" s="8"/>
      <c r="D310" s="8" t="str">
        <f>[8]Wages_Pre!C284</f>
        <v>Robust</v>
      </c>
      <c r="E310" s="8"/>
      <c r="F310" s="8"/>
      <c r="G310" s="8"/>
      <c r="H310" s="8"/>
      <c r="I310" s="8"/>
      <c r="J310" s="8"/>
      <c r="K310" s="8"/>
      <c r="L310" s="8" t="str">
        <f>[8]Wages_Post!C284</f>
        <v>Robust</v>
      </c>
      <c r="M310" s="8"/>
      <c r="N310" s="8"/>
      <c r="O310" s="8"/>
    </row>
    <row r="311" spans="2:15">
      <c r="B311" s="8" t="str">
        <f>[8]Wages_Pre!A285</f>
        <v>Wage_qA</v>
      </c>
      <c r="C311" s="8" t="str">
        <f>[8]Wages_Pre!B285</f>
        <v>Coef.</v>
      </c>
      <c r="D311" s="8" t="str">
        <f>[8]Wages_Pre!C285</f>
        <v>Std. Err.</v>
      </c>
      <c r="E311" s="8" t="str">
        <f>[8]Wages_Pre!D285</f>
        <v>t</v>
      </c>
      <c r="F311" s="8" t="str">
        <f>[8]Wages_Pre!E285</f>
        <v>P&gt;|t|</v>
      </c>
      <c r="G311" s="8"/>
      <c r="H311" s="8"/>
      <c r="I311" s="8"/>
      <c r="J311" s="8" t="str">
        <f>[8]Wages_Post!A285</f>
        <v>Wage_qA</v>
      </c>
      <c r="K311" s="8" t="str">
        <f>[8]Wages_Post!B285</f>
        <v>Coef.</v>
      </c>
      <c r="L311" s="8" t="str">
        <f>[8]Wages_Post!C285</f>
        <v>Std. Err.</v>
      </c>
      <c r="M311" s="8" t="str">
        <f>[8]Wages_Post!D285</f>
        <v>t</v>
      </c>
      <c r="N311" s="8" t="str">
        <f>[8]Wages_Post!E285</f>
        <v>P&gt;|t|</v>
      </c>
      <c r="O311" s="8"/>
    </row>
    <row r="312" spans="2:15">
      <c r="B312" s="8" t="str">
        <f>[8]Wages_Pre!A286</f>
        <v>InfExp</v>
      </c>
      <c r="C312" s="8" t="str">
        <f>FIXED([8]Wages_Pre!B286,3)</f>
        <v>-0.022</v>
      </c>
      <c r="D312" s="8" t="str">
        <f>FIXED([8]Wages_Pre!C286,3)</f>
        <v>0.222</v>
      </c>
      <c r="E312" s="8" t="str">
        <f>IF(F312&lt;0.01,"***",IF(F312&lt;0.05,"**", IF(F312&lt;0.1,"*","")))</f>
        <v/>
      </c>
      <c r="F312" s="8">
        <f>[8]Wages_Pre!E286</f>
        <v>0.92100000000000004</v>
      </c>
      <c r="G312" s="8"/>
      <c r="H312" s="8"/>
      <c r="I312" s="8"/>
      <c r="J312" s="8" t="str">
        <f>[8]Wages_Post!A286</f>
        <v>InfExp</v>
      </c>
      <c r="K312" s="8" t="str">
        <f>FIXED([8]Wages_Post!B286,3)</f>
        <v>-0.034</v>
      </c>
      <c r="L312" s="8" t="str">
        <f>FIXED([8]Wages_Post!C286,3)</f>
        <v>0.585</v>
      </c>
      <c r="M312" s="8" t="str">
        <f t="shared" ref="M312:M322" si="28">IF(N312&lt;0.01,"***",IF(N312&lt;0.05,"**", IF(N312&lt;0.1,"*","")))</f>
        <v/>
      </c>
      <c r="N312" s="8">
        <f>[8]Wages_Post!E286</f>
        <v>0.95399999999999996</v>
      </c>
      <c r="O312" s="8"/>
    </row>
    <row r="313" spans="2:15">
      <c r="B313" s="8" t="str">
        <f>[8]Wages_Pre!A287</f>
        <v>PCPI_4lag</v>
      </c>
      <c r="C313" s="8" t="str">
        <f>FIXED([8]Wages_Pre!B287,3)</f>
        <v>0.222</v>
      </c>
      <c r="D313" s="8" t="str">
        <f>FIXED([8]Wages_Pre!C287,3)</f>
        <v>0.040</v>
      </c>
      <c r="E313" s="8" t="str">
        <f t="shared" ref="E313:E322" si="29">IF(F313&lt;0.01,"***",IF(F313&lt;0.05,"**", IF(F313&lt;0.1,"*","")))</f>
        <v>***</v>
      </c>
      <c r="F313" s="8">
        <f>[8]Wages_Pre!E287</f>
        <v>0</v>
      </c>
      <c r="G313" s="8"/>
      <c r="H313" s="8"/>
      <c r="I313" s="8"/>
      <c r="J313" s="8" t="str">
        <f>[8]Wages_Post!A287</f>
        <v>PCPI_4lag</v>
      </c>
      <c r="K313" s="8" t="str">
        <f>FIXED([8]Wages_Post!B287,3)</f>
        <v>0.001</v>
      </c>
      <c r="L313" s="8" t="str">
        <f>FIXED([8]Wages_Post!C287,3)</f>
        <v>0.097</v>
      </c>
      <c r="M313" s="8" t="str">
        <f t="shared" si="28"/>
        <v/>
      </c>
      <c r="N313" s="8">
        <f>[8]Wages_Post!E287</f>
        <v>0.99099999999999999</v>
      </c>
      <c r="O313" s="8"/>
    </row>
    <row r="314" spans="2:15">
      <c r="B314" s="8" t="str">
        <f>[8]Wages_Pre!A288</f>
        <v>slack_1</v>
      </c>
      <c r="C314" s="8" t="str">
        <f>FIXED([8]Wages_Pre!B288,3)</f>
        <v>0.009</v>
      </c>
      <c r="D314" s="8" t="str">
        <f>FIXED([8]Wages_Pre!C288,3)</f>
        <v>0.143</v>
      </c>
      <c r="E314" s="8" t="str">
        <f t="shared" si="29"/>
        <v/>
      </c>
      <c r="F314" s="8">
        <f>[8]Wages_Pre!E288</f>
        <v>0.94899999999999995</v>
      </c>
      <c r="G314" s="8"/>
      <c r="H314" s="8"/>
      <c r="I314" s="8"/>
      <c r="J314" s="8" t="str">
        <f>[8]Wages_Post!A288</f>
        <v>slack_1</v>
      </c>
      <c r="K314" s="8" t="str">
        <f>FIXED([8]Wages_Post!B288,3)</f>
        <v>-0.302</v>
      </c>
      <c r="L314" s="8" t="str">
        <f>FIXED([8]Wages_Post!C288,3)</f>
        <v>0.160</v>
      </c>
      <c r="M314" s="8" t="str">
        <f t="shared" si="28"/>
        <v>*</v>
      </c>
      <c r="N314" s="8">
        <f>[8]Wages_Post!E288</f>
        <v>7.4999999999999997E-2</v>
      </c>
      <c r="O314" s="8"/>
    </row>
    <row r="315" spans="2:15">
      <c r="B315" s="8" t="str">
        <f>[8]Wages_Pre!A289</f>
        <v>W_Slack</v>
      </c>
      <c r="C315" s="8" t="str">
        <f>FIXED([8]Wages_Pre!B289,3)</f>
        <v>-0.199</v>
      </c>
      <c r="D315" s="8" t="str">
        <f>FIXED([8]Wages_Pre!C289,3)</f>
        <v>0.177</v>
      </c>
      <c r="E315" s="8" t="str">
        <f t="shared" si="29"/>
        <v/>
      </c>
      <c r="F315" s="8">
        <f>[8]Wages_Pre!E289</f>
        <v>0.27500000000000002</v>
      </c>
      <c r="G315" s="8"/>
      <c r="H315" s="8"/>
      <c r="I315" s="8"/>
      <c r="J315" s="8" t="str">
        <f>[8]Wages_Post!A289</f>
        <v>W_Slack</v>
      </c>
      <c r="K315" s="8" t="str">
        <f>FIXED([8]Wages_Post!B289,3)</f>
        <v>-0.319</v>
      </c>
      <c r="L315" s="8" t="str">
        <f>FIXED([8]Wages_Post!C289,3)</f>
        <v>0.175</v>
      </c>
      <c r="M315" s="8" t="str">
        <f t="shared" si="28"/>
        <v>*</v>
      </c>
      <c r="N315" s="8">
        <f>[8]Wages_Post!E289</f>
        <v>8.4000000000000005E-2</v>
      </c>
      <c r="O315" s="8"/>
    </row>
    <row r="316" spans="2:15">
      <c r="B316" s="8" t="str">
        <f>[8]Wages_Pre!A290</f>
        <v>WComm_relPCPI_lag</v>
      </c>
      <c r="C316" s="8" t="str">
        <f>FIXED([8]Wages_Pre!B290,3)</f>
        <v>0.005</v>
      </c>
      <c r="D316" s="8" t="str">
        <f>FIXED([8]Wages_Pre!C290,3)</f>
        <v>0.013</v>
      </c>
      <c r="E316" s="8" t="str">
        <f t="shared" si="29"/>
        <v/>
      </c>
      <c r="F316" s="8">
        <f>[8]Wages_Pre!E290</f>
        <v>0.72699999999999998</v>
      </c>
      <c r="G316" s="8"/>
      <c r="H316" s="8"/>
      <c r="I316" s="8"/>
      <c r="J316" s="8" t="str">
        <f>[8]Wages_Post!A290</f>
        <v>WComm_relPCPI_lag</v>
      </c>
      <c r="K316" s="8" t="str">
        <f>FIXED([8]Wages_Post!B290,3)</f>
        <v>0.007</v>
      </c>
      <c r="L316" s="8" t="str">
        <f>FIXED([8]Wages_Post!C290,3)</f>
        <v>0.008</v>
      </c>
      <c r="M316" s="8" t="str">
        <f t="shared" si="28"/>
        <v/>
      </c>
      <c r="N316" s="8">
        <f>[8]Wages_Post!E290</f>
        <v>0.40300000000000002</v>
      </c>
      <c r="O316" s="8"/>
    </row>
    <row r="317" spans="2:15">
      <c r="B317" s="8" t="str">
        <f>[8]Wages_Pre!A291</f>
        <v>GVC_PC_lag</v>
      </c>
      <c r="C317" s="8" t="str">
        <f>FIXED([8]Wages_Pre!B291,3)</f>
        <v>-0.115</v>
      </c>
      <c r="D317" s="8" t="str">
        <f>FIXED([8]Wages_Pre!C291,3)</f>
        <v>0.102</v>
      </c>
      <c r="E317" s="8" t="str">
        <f t="shared" si="29"/>
        <v/>
      </c>
      <c r="F317" s="8">
        <f>[8]Wages_Pre!E291</f>
        <v>0.27400000000000002</v>
      </c>
      <c r="G317" s="8"/>
      <c r="H317" s="8"/>
      <c r="I317" s="8"/>
      <c r="J317" s="8" t="str">
        <f>[8]Wages_Post!A291</f>
        <v>GVC_PC_lag</v>
      </c>
      <c r="K317" s="8" t="str">
        <f>FIXED([8]Wages_Post!B291,3)</f>
        <v>-0.080</v>
      </c>
      <c r="L317" s="8" t="str">
        <f>FIXED([8]Wages_Post!C291,3)</f>
        <v>0.093</v>
      </c>
      <c r="M317" s="8" t="str">
        <f t="shared" si="28"/>
        <v/>
      </c>
      <c r="N317" s="8">
        <f>[8]Wages_Post!E291</f>
        <v>0.40200000000000002</v>
      </c>
      <c r="O317" s="8"/>
    </row>
    <row r="318" spans="2:15">
      <c r="B318" s="8" t="str">
        <f>[8]Wages_Pre!A292</f>
        <v>slack_sq</v>
      </c>
      <c r="C318" s="8" t="str">
        <f>FIXED([8]Wages_Pre!B292,3)</f>
        <v>-0.009</v>
      </c>
      <c r="D318" s="8" t="str">
        <f>FIXED([8]Wages_Pre!C292,3)</f>
        <v>0.055</v>
      </c>
      <c r="E318" s="8" t="str">
        <f t="shared" si="29"/>
        <v/>
      </c>
      <c r="F318" s="8">
        <f>[8]Wages_Pre!E292</f>
        <v>0.86599999999999999</v>
      </c>
      <c r="G318" s="8"/>
      <c r="H318" s="8"/>
      <c r="I318" s="8"/>
      <c r="J318" s="8" t="str">
        <f>[8]Wages_Post!A292</f>
        <v>slack_sq</v>
      </c>
      <c r="K318" s="8" t="str">
        <f>FIXED([8]Wages_Post!B292,3)</f>
        <v>-0.129</v>
      </c>
      <c r="L318" s="8" t="str">
        <f>FIXED([8]Wages_Post!C292,3)</f>
        <v>0.063</v>
      </c>
      <c r="M318" s="8" t="str">
        <f t="shared" si="28"/>
        <v>*</v>
      </c>
      <c r="N318" s="8">
        <f>[8]Wages_Post!E292</f>
        <v>5.5E-2</v>
      </c>
      <c r="O318" s="8"/>
    </row>
    <row r="319" spans="2:15">
      <c r="B319" s="8" t="str">
        <f>[8]Wages_Pre!A293</f>
        <v>slack_cu</v>
      </c>
      <c r="C319" s="8" t="str">
        <f>FIXED([8]Wages_Pre!B293,3)</f>
        <v>-0.037</v>
      </c>
      <c r="D319" s="8" t="str">
        <f>FIXED([8]Wages_Pre!C293,3)</f>
        <v>0.031</v>
      </c>
      <c r="E319" s="8" t="str">
        <f t="shared" si="29"/>
        <v/>
      </c>
      <c r="F319" s="8">
        <f>[8]Wages_Pre!E293</f>
        <v>0.24399999999999999</v>
      </c>
      <c r="G319" s="8"/>
      <c r="H319" s="8"/>
      <c r="I319" s="8"/>
      <c r="J319" s="8" t="str">
        <f>[8]Wages_Post!A293</f>
        <v>slack_cu</v>
      </c>
      <c r="K319" s="8" t="str">
        <f>FIXED([8]Wages_Post!B293,3)</f>
        <v>0.027</v>
      </c>
      <c r="L319" s="8" t="str">
        <f>FIXED([8]Wages_Post!C293,3)</f>
        <v>0.028</v>
      </c>
      <c r="M319" s="8" t="str">
        <f t="shared" si="28"/>
        <v/>
      </c>
      <c r="N319" s="8">
        <f>[8]Wages_Post!E293</f>
        <v>0.35399999999999998</v>
      </c>
      <c r="O319" s="8"/>
    </row>
    <row r="320" spans="2:15">
      <c r="B320" s="8" t="str">
        <f>[8]Wages_Pre!A294</f>
        <v>_cons</v>
      </c>
      <c r="C320" s="8" t="str">
        <f>FIXED([8]Wages_Pre!B294,3)</f>
        <v>3.434</v>
      </c>
      <c r="D320" s="8" t="str">
        <f>FIXED([8]Wages_Pre!C294,3)</f>
        <v>0.502</v>
      </c>
      <c r="E320" s="8" t="str">
        <f t="shared" si="29"/>
        <v>***</v>
      </c>
      <c r="F320" s="8">
        <f>[8]Wages_Pre!E294</f>
        <v>0</v>
      </c>
      <c r="G320" s="8"/>
      <c r="H320" s="8"/>
      <c r="I320" s="8"/>
      <c r="J320" s="8" t="str">
        <f>[8]Wages_Post!A294</f>
        <v>_cons</v>
      </c>
      <c r="K320" s="8" t="str">
        <f>FIXED([8]Wages_Post!B294,3)</f>
        <v>3.952</v>
      </c>
      <c r="L320" s="8" t="str">
        <f>FIXED([8]Wages_Post!C294,3)</f>
        <v>1.259</v>
      </c>
      <c r="M320" s="8" t="str">
        <f t="shared" si="28"/>
        <v>***</v>
      </c>
      <c r="N320" s="8">
        <f>[8]Wages_Post!E294</f>
        <v>5.0000000000000001E-3</v>
      </c>
      <c r="O320" s="8"/>
    </row>
    <row r="321" spans="2:15">
      <c r="B321" s="8">
        <f>[8]Wages_Pre!A295</f>
        <v>0</v>
      </c>
      <c r="C321" s="8" t="str">
        <f>FIXED([8]Wages_Pre!B295,3)</f>
        <v>0.000</v>
      </c>
      <c r="D321" s="8" t="str">
        <f>FIXED([8]Wages_Pre!C295,3)</f>
        <v>0.000</v>
      </c>
      <c r="E321" s="8" t="str">
        <f t="shared" si="29"/>
        <v>***</v>
      </c>
      <c r="F321" s="8">
        <f>[8]Wages_Pre!E295</f>
        <v>0</v>
      </c>
      <c r="G321" s="8"/>
      <c r="H321" s="8"/>
      <c r="I321" s="8"/>
      <c r="J321" s="8">
        <f>[8]Wages_Post!A295</f>
        <v>0</v>
      </c>
      <c r="K321" s="8" t="str">
        <f>FIXED([8]Wages_Post!B295,3)</f>
        <v>0.000</v>
      </c>
      <c r="L321" s="8" t="str">
        <f>FIXED([8]Wages_Post!C295,3)</f>
        <v>0.000</v>
      </c>
      <c r="M321" s="8" t="str">
        <f t="shared" si="28"/>
        <v>***</v>
      </c>
      <c r="N321" s="8">
        <f>[8]Wages_Post!E295</f>
        <v>0</v>
      </c>
      <c r="O321" s="8"/>
    </row>
    <row r="322" spans="2:15">
      <c r="B322" s="8">
        <f>[8]Wages_Pre!A296</f>
        <v>0</v>
      </c>
      <c r="C322" s="8" t="str">
        <f>FIXED([8]Wages_Pre!B296,3)</f>
        <v>0.000</v>
      </c>
      <c r="D322" s="8" t="str">
        <f>FIXED([8]Wages_Pre!C296,3)</f>
        <v>0.000</v>
      </c>
      <c r="E322" s="8" t="str">
        <f t="shared" si="29"/>
        <v>***</v>
      </c>
      <c r="F322" s="8">
        <f>[8]Wages_Pre!E296</f>
        <v>0</v>
      </c>
      <c r="G322" s="8"/>
      <c r="H322" s="8"/>
      <c r="I322" s="8"/>
      <c r="J322" s="8">
        <f>[8]Wages_Post!A296</f>
        <v>0</v>
      </c>
      <c r="K322" s="8" t="str">
        <f>FIXED([8]Wages_Post!B296,3)</f>
        <v>0.000</v>
      </c>
      <c r="L322" s="8" t="str">
        <f>FIXED([8]Wages_Post!C296,3)</f>
        <v>0.000</v>
      </c>
      <c r="M322" s="8" t="str">
        <f t="shared" si="28"/>
        <v>***</v>
      </c>
      <c r="N322" s="8">
        <f>[8]Wages_Post!E296</f>
        <v>0</v>
      </c>
      <c r="O322" s="8"/>
    </row>
    <row r="323" spans="2:15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2:15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2:15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2:15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2:15">
      <c r="B327" s="7" t="str">
        <f>[8]Wages_Pre!A301</f>
        <v xml:space="preserve"> PIECEWISE QUADRATIC FOR SLACK - WAGES - PRE-CRISIS</v>
      </c>
      <c r="C327" s="8"/>
      <c r="D327" s="8"/>
      <c r="E327" s="8"/>
      <c r="F327" s="8"/>
      <c r="G327" s="8"/>
      <c r="H327" s="8"/>
      <c r="I327" s="8"/>
      <c r="J327" s="7" t="str">
        <f>[8]Wages_Post!A301</f>
        <v xml:space="preserve"> PIECEWISE QUADRATIC FOR SLACK - WAGES - POST-CRISIS</v>
      </c>
      <c r="K327" s="8"/>
      <c r="L327" s="8"/>
      <c r="M327" s="8"/>
      <c r="N327" s="8"/>
      <c r="O327" s="8"/>
    </row>
    <row r="328" spans="2:15">
      <c r="B328" s="8" t="str">
        <f>[8]Wages_Pre!A302</f>
        <v>R2_w</v>
      </c>
      <c r="C328" s="8">
        <f>[8]Wages_Pre!B302</f>
        <v>0</v>
      </c>
      <c r="D328" s="8">
        <f>[8]Wages_Pre!C302</f>
        <v>0</v>
      </c>
      <c r="E328" s="8">
        <f>[8]Wages_Pre!D302</f>
        <v>0</v>
      </c>
      <c r="F328" s="8"/>
      <c r="G328" s="8"/>
      <c r="H328" s="8"/>
      <c r="I328" s="8"/>
      <c r="J328" s="8" t="str">
        <f>[8]Wages_Post!A302</f>
        <v>R2_w</v>
      </c>
      <c r="K328" s="8">
        <f>[8]Wages_Post!B302</f>
        <v>0</v>
      </c>
      <c r="L328" s="8">
        <f>[8]Wages_Post!C302</f>
        <v>0</v>
      </c>
      <c r="M328" s="8">
        <f>[8]Wages_Post!D302</f>
        <v>0</v>
      </c>
      <c r="N328" s="8"/>
      <c r="O328" s="8"/>
    </row>
    <row r="329" spans="2:15">
      <c r="B329" s="8" t="str">
        <f>FIXED([8]Wages_Pre!A303,3)</f>
        <v>0.065</v>
      </c>
      <c r="C329" s="8">
        <f>[8]Wages_Pre!B303</f>
        <v>878</v>
      </c>
      <c r="D329" s="8" t="str">
        <f>FIXED([8]Wages_Pre!C303,1)</f>
        <v>1.3</v>
      </c>
      <c r="E329" s="8">
        <f>([8]Wages_Pre!D303)</f>
        <v>0.31471058487418602</v>
      </c>
      <c r="F329" s="8" t="str">
        <f>IF(E329&lt;0.01,"***",IF(E329&lt;0.05,"**", IF(E329&lt;0.1,"*","")))</f>
        <v/>
      </c>
      <c r="G329" s="8"/>
      <c r="H329" s="8"/>
      <c r="I329" s="8"/>
      <c r="J329" s="8" t="str">
        <f>FIXED([8]Wages_Post!A303,3)</f>
        <v>0.067</v>
      </c>
      <c r="K329" s="8">
        <f>[8]Wages_Post!B303</f>
        <v>782</v>
      </c>
      <c r="L329" s="8" t="str">
        <f>FIXED([8]Wages_Post!C303,1)</f>
        <v>1.7</v>
      </c>
      <c r="M329" s="8">
        <f>([8]Wages_Post!D303)</f>
        <v>0.20604112924416243</v>
      </c>
      <c r="N329" s="8" t="str">
        <f>IF(M329&lt;0.01,"***",IF(M329&lt;0.05,"**", IF(M329&lt;0.1,"*","")))</f>
        <v/>
      </c>
      <c r="O329" s="8"/>
    </row>
    <row r="330" spans="2:15">
      <c r="B330" s="8"/>
      <c r="C330" s="8"/>
      <c r="D330" s="8" t="str">
        <f>[8]Wages_Pre!C304</f>
        <v>Robust</v>
      </c>
      <c r="E330" s="8"/>
      <c r="F330" s="8"/>
      <c r="G330" s="8"/>
      <c r="H330" s="8"/>
      <c r="I330" s="8"/>
      <c r="J330" s="8"/>
      <c r="K330" s="8"/>
      <c r="L330" s="8" t="str">
        <f>[8]Wages_Post!C304</f>
        <v>Robust</v>
      </c>
      <c r="M330" s="8"/>
      <c r="N330" s="8"/>
      <c r="O330" s="8"/>
    </row>
    <row r="331" spans="2:15">
      <c r="B331" s="8" t="str">
        <f>[8]Wages_Pre!A305</f>
        <v>Wage_qA</v>
      </c>
      <c r="C331" s="8" t="str">
        <f>[8]Wages_Pre!B305</f>
        <v>Coef.</v>
      </c>
      <c r="D331" s="8" t="str">
        <f>[8]Wages_Pre!C305</f>
        <v>Std. Err.</v>
      </c>
      <c r="E331" s="8" t="str">
        <f>[8]Wages_Pre!D305</f>
        <v>t</v>
      </c>
      <c r="F331" s="8" t="str">
        <f>[8]Wages_Pre!E305</f>
        <v>P&gt;|t|</v>
      </c>
      <c r="G331" s="8"/>
      <c r="H331" s="8"/>
      <c r="I331" s="8"/>
      <c r="J331" s="8" t="str">
        <f>[8]Wages_Post!A305</f>
        <v>Wage_qA</v>
      </c>
      <c r="K331" s="8" t="str">
        <f>[8]Wages_Post!B305</f>
        <v>Coef.</v>
      </c>
      <c r="L331" s="8" t="str">
        <f>[8]Wages_Post!C305</f>
        <v>Std. Err.</v>
      </c>
      <c r="M331" s="8" t="str">
        <f>[8]Wages_Post!D305</f>
        <v>t</v>
      </c>
      <c r="N331" s="8" t="str">
        <f>[8]Wages_Post!E305</f>
        <v>P&gt;|t|</v>
      </c>
      <c r="O331" s="8"/>
    </row>
    <row r="332" spans="2:15">
      <c r="B332" s="8" t="str">
        <f>[8]Wages_Pre!A306</f>
        <v>InfExp</v>
      </c>
      <c r="C332" s="8" t="str">
        <f>FIXED([8]Wages_Pre!B306,3)</f>
        <v>0.033</v>
      </c>
      <c r="D332" s="8" t="str">
        <f>FIXED([8]Wages_Pre!C306,3)</f>
        <v>0.202</v>
      </c>
      <c r="E332" s="8" t="str">
        <f>IF(F332&lt;0.01,"***",IF(F332&lt;0.05,"**", IF(F332&lt;0.1,"*","")))</f>
        <v/>
      </c>
      <c r="F332" s="8">
        <f>[8]Wages_Pre!E306</f>
        <v>0.874</v>
      </c>
      <c r="G332" s="8"/>
      <c r="H332" s="8"/>
      <c r="I332" s="8"/>
      <c r="J332" s="8" t="str">
        <f>[8]Wages_Post!A306</f>
        <v>InfExp</v>
      </c>
      <c r="K332" s="8" t="str">
        <f>FIXED([8]Wages_Post!B306,3)</f>
        <v>-0.031</v>
      </c>
      <c r="L332" s="8" t="str">
        <f>FIXED([8]Wages_Post!C306,3)</f>
        <v>0.575</v>
      </c>
      <c r="M332" s="8" t="str">
        <f t="shared" ref="M332:M342" si="30">IF(N332&lt;0.01,"***",IF(N332&lt;0.05,"**", IF(N332&lt;0.1,"*","")))</f>
        <v/>
      </c>
      <c r="N332" s="8">
        <f>[8]Wages_Post!E306</f>
        <v>0.95699999999999996</v>
      </c>
      <c r="O332" s="8"/>
    </row>
    <row r="333" spans="2:15">
      <c r="B333" s="8" t="str">
        <f>[8]Wages_Pre!A307</f>
        <v>PCPI_4lag</v>
      </c>
      <c r="C333" s="8" t="str">
        <f>FIXED([8]Wages_Pre!B307,3)</f>
        <v>0.236</v>
      </c>
      <c r="D333" s="8" t="str">
        <f>FIXED([8]Wages_Pre!C307,3)</f>
        <v>0.055</v>
      </c>
      <c r="E333" s="8" t="str">
        <f t="shared" ref="E333:E342" si="31">IF(F333&lt;0.01,"***",IF(F333&lt;0.05,"**", IF(F333&lt;0.1,"*","")))</f>
        <v>***</v>
      </c>
      <c r="F333" s="8">
        <f>[8]Wages_Pre!E307</f>
        <v>0</v>
      </c>
      <c r="G333" s="8"/>
      <c r="H333" s="8"/>
      <c r="I333" s="8"/>
      <c r="J333" s="8" t="str">
        <f>[8]Wages_Post!A307</f>
        <v>PCPI_4lag</v>
      </c>
      <c r="K333" s="8" t="str">
        <f>FIXED([8]Wages_Post!B307,3)</f>
        <v>-0.001</v>
      </c>
      <c r="L333" s="8" t="str">
        <f>FIXED([8]Wages_Post!C307,3)</f>
        <v>0.097</v>
      </c>
      <c r="M333" s="8" t="str">
        <f t="shared" si="30"/>
        <v/>
      </c>
      <c r="N333" s="8">
        <f>[8]Wages_Post!E307</f>
        <v>0.995</v>
      </c>
      <c r="O333" s="8"/>
    </row>
    <row r="334" spans="2:15">
      <c r="B334" s="8" t="str">
        <f>[8]Wages_Pre!A308</f>
        <v>slack_1</v>
      </c>
      <c r="C334" s="8" t="str">
        <f>FIXED([8]Wages_Pre!B308,3)</f>
        <v>-0.238</v>
      </c>
      <c r="D334" s="8" t="str">
        <f>FIXED([8]Wages_Pre!C308,3)</f>
        <v>0.117</v>
      </c>
      <c r="E334" s="8" t="str">
        <f t="shared" si="31"/>
        <v>*</v>
      </c>
      <c r="F334" s="8">
        <f>[8]Wages_Pre!E308</f>
        <v>5.6000000000000001E-2</v>
      </c>
      <c r="G334" s="8"/>
      <c r="H334" s="8"/>
      <c r="I334" s="8"/>
      <c r="J334" s="8" t="str">
        <f>[8]Wages_Post!A308</f>
        <v>slack_1</v>
      </c>
      <c r="K334" s="8" t="str">
        <f>FIXED([8]Wages_Post!B308,3)</f>
        <v>-0.445</v>
      </c>
      <c r="L334" s="8" t="str">
        <f>FIXED([8]Wages_Post!C308,3)</f>
        <v>0.091</v>
      </c>
      <c r="M334" s="8" t="str">
        <f t="shared" si="30"/>
        <v>***</v>
      </c>
      <c r="N334" s="8">
        <f>[8]Wages_Post!E308</f>
        <v>0</v>
      </c>
      <c r="O334" s="8"/>
    </row>
    <row r="335" spans="2:15">
      <c r="B335" s="8" t="str">
        <f>[8]Wages_Pre!A309</f>
        <v>W_Slack</v>
      </c>
      <c r="C335" s="8" t="str">
        <f>FIXED([8]Wages_Pre!B309,3)</f>
        <v>-0.242</v>
      </c>
      <c r="D335" s="8" t="str">
        <f>FIXED([8]Wages_Pre!C309,3)</f>
        <v>0.188</v>
      </c>
      <c r="E335" s="8" t="str">
        <f t="shared" si="31"/>
        <v/>
      </c>
      <c r="F335" s="8">
        <f>[8]Wages_Pre!E309</f>
        <v>0.214</v>
      </c>
      <c r="G335" s="8"/>
      <c r="H335" s="8"/>
      <c r="I335" s="8"/>
      <c r="J335" s="8" t="str">
        <f>[8]Wages_Post!A309</f>
        <v>W_Slack</v>
      </c>
      <c r="K335" s="8" t="str">
        <f>FIXED([8]Wages_Post!B309,3)</f>
        <v>-0.313</v>
      </c>
      <c r="L335" s="8" t="str">
        <f>FIXED([8]Wages_Post!C309,3)</f>
        <v>0.176</v>
      </c>
      <c r="M335" s="8" t="str">
        <f t="shared" si="30"/>
        <v>*</v>
      </c>
      <c r="N335" s="8">
        <f>[8]Wages_Post!E309</f>
        <v>9.1999999999999998E-2</v>
      </c>
      <c r="O335" s="8"/>
    </row>
    <row r="336" spans="2:15">
      <c r="B336" s="8" t="str">
        <f>[8]Wages_Pre!A310</f>
        <v>WComm_relPCPI_lag</v>
      </c>
      <c r="C336" s="8" t="str">
        <f>FIXED([8]Wages_Pre!B310,3)</f>
        <v>0.004</v>
      </c>
      <c r="D336" s="8" t="str">
        <f>FIXED([8]Wages_Pre!C310,3)</f>
        <v>0.014</v>
      </c>
      <c r="E336" s="8" t="str">
        <f t="shared" si="31"/>
        <v/>
      </c>
      <c r="F336" s="8">
        <f>[8]Wages_Pre!E310</f>
        <v>0.754</v>
      </c>
      <c r="G336" s="8"/>
      <c r="H336" s="8"/>
      <c r="I336" s="8"/>
      <c r="J336" s="8" t="str">
        <f>[8]Wages_Post!A310</f>
        <v>WComm_relPCPI_lag</v>
      </c>
      <c r="K336" s="8" t="str">
        <f>FIXED([8]Wages_Post!B310,3)</f>
        <v>0.007</v>
      </c>
      <c r="L336" s="8" t="str">
        <f>FIXED([8]Wages_Post!C310,3)</f>
        <v>0.008</v>
      </c>
      <c r="M336" s="8" t="str">
        <f t="shared" si="30"/>
        <v/>
      </c>
      <c r="N336" s="8">
        <f>[8]Wages_Post!E310</f>
        <v>0.39700000000000002</v>
      </c>
      <c r="O336" s="8"/>
    </row>
    <row r="337" spans="2:15">
      <c r="B337" s="8" t="str">
        <f>[8]Wages_Pre!A311</f>
        <v>GVC_PC_lag</v>
      </c>
      <c r="C337" s="8" t="str">
        <f>FIXED([8]Wages_Pre!B311,3)</f>
        <v>-0.127</v>
      </c>
      <c r="D337" s="8" t="str">
        <f>FIXED([8]Wages_Pre!C311,3)</f>
        <v>0.108</v>
      </c>
      <c r="E337" s="8" t="str">
        <f t="shared" si="31"/>
        <v/>
      </c>
      <c r="F337" s="8">
        <f>[8]Wages_Pre!E311</f>
        <v>0.251</v>
      </c>
      <c r="G337" s="8"/>
      <c r="H337" s="8"/>
      <c r="I337" s="8"/>
      <c r="J337" s="8" t="str">
        <f>[8]Wages_Post!A311</f>
        <v>GVC_PC_lag</v>
      </c>
      <c r="K337" s="8" t="str">
        <f>FIXED([8]Wages_Post!B311,3)</f>
        <v>-0.083</v>
      </c>
      <c r="L337" s="8" t="str">
        <f>FIXED([8]Wages_Post!C311,3)</f>
        <v>0.095</v>
      </c>
      <c r="M337" s="8" t="str">
        <f t="shared" si="30"/>
        <v/>
      </c>
      <c r="N337" s="8">
        <f>[8]Wages_Post!E311</f>
        <v>0.39</v>
      </c>
      <c r="O337" s="8"/>
    </row>
    <row r="338" spans="2:15">
      <c r="B338" s="8" t="str">
        <f>[8]Wages_Pre!A312</f>
        <v>slack_piecewise</v>
      </c>
      <c r="C338" s="8" t="str">
        <f>FIXED([8]Wages_Pre!B312,3)</f>
        <v>-0.048</v>
      </c>
      <c r="D338" s="8" t="str">
        <f>FIXED([8]Wages_Pre!C312,3)</f>
        <v>0.116</v>
      </c>
      <c r="E338" s="8" t="str">
        <f t="shared" si="31"/>
        <v/>
      </c>
      <c r="F338" s="8">
        <f>[8]Wages_Pre!E312</f>
        <v>0.68400000000000005</v>
      </c>
      <c r="G338" s="8"/>
      <c r="H338" s="8"/>
      <c r="I338" s="8"/>
      <c r="J338" s="8" t="str">
        <f>[8]Wages_Post!A312</f>
        <v>slack_piecewise</v>
      </c>
      <c r="K338" s="8" t="str">
        <f>FIXED([8]Wages_Post!B312,3)</f>
        <v>-0.248</v>
      </c>
      <c r="L338" s="8" t="str">
        <f>FIXED([8]Wages_Post!C312,3)</f>
        <v>0.111</v>
      </c>
      <c r="M338" s="8" t="str">
        <f t="shared" si="30"/>
        <v>**</v>
      </c>
      <c r="N338" s="8">
        <f>[8]Wages_Post!E312</f>
        <v>3.7999999999999999E-2</v>
      </c>
      <c r="O338" s="8"/>
    </row>
    <row r="339" spans="2:15">
      <c r="B339" s="8" t="str">
        <f>[8]Wages_Pre!A313</f>
        <v>_cons</v>
      </c>
      <c r="C339" s="8" t="str">
        <f>FIXED([8]Wages_Pre!B313,3)</f>
        <v>3.195</v>
      </c>
      <c r="D339" s="8" t="str">
        <f>FIXED([8]Wages_Pre!C313,3)</f>
        <v>0.432</v>
      </c>
      <c r="E339" s="8" t="str">
        <f t="shared" si="31"/>
        <v>***</v>
      </c>
      <c r="F339" s="8">
        <f>[8]Wages_Pre!E313</f>
        <v>0</v>
      </c>
      <c r="G339" s="8"/>
      <c r="H339" s="8"/>
      <c r="I339" s="8"/>
      <c r="J339" s="8" t="str">
        <f>[8]Wages_Post!A313</f>
        <v>_cons</v>
      </c>
      <c r="K339" s="8" t="str">
        <f>FIXED([8]Wages_Post!B313,3)</f>
        <v>3.938</v>
      </c>
      <c r="L339" s="8" t="str">
        <f>FIXED([8]Wages_Post!C313,3)</f>
        <v>1.215</v>
      </c>
      <c r="M339" s="8" t="str">
        <f t="shared" si="30"/>
        <v>***</v>
      </c>
      <c r="N339" s="8">
        <f>[8]Wages_Post!E313</f>
        <v>4.0000000000000001E-3</v>
      </c>
      <c r="O339" s="8"/>
    </row>
    <row r="340" spans="2:15">
      <c r="B340" s="8">
        <f>[8]Wages_Pre!A314</f>
        <v>0</v>
      </c>
      <c r="C340" s="8" t="str">
        <f>FIXED([8]Wages_Pre!B314,3)</f>
        <v>0.000</v>
      </c>
      <c r="D340" s="8" t="str">
        <f>FIXED([8]Wages_Pre!C314,3)</f>
        <v>0.000</v>
      </c>
      <c r="E340" s="8" t="str">
        <f t="shared" si="31"/>
        <v>***</v>
      </c>
      <c r="F340" s="8">
        <f>[8]Wages_Pre!E314</f>
        <v>0</v>
      </c>
      <c r="G340" s="8"/>
      <c r="H340" s="8"/>
      <c r="I340" s="8"/>
      <c r="J340" s="8">
        <f>[8]Wages_Post!A314</f>
        <v>0</v>
      </c>
      <c r="K340" s="8" t="str">
        <f>FIXED([8]Wages_Post!B314,3)</f>
        <v>0.000</v>
      </c>
      <c r="L340" s="8" t="str">
        <f>FIXED([8]Wages_Post!C314,3)</f>
        <v>0.000</v>
      </c>
      <c r="M340" s="8" t="str">
        <f t="shared" si="30"/>
        <v>***</v>
      </c>
      <c r="N340" s="8">
        <f>[8]Wages_Post!E314</f>
        <v>0</v>
      </c>
      <c r="O340" s="8"/>
    </row>
    <row r="341" spans="2:15">
      <c r="B341" s="8">
        <f>[8]Wages_Pre!A315</f>
        <v>0</v>
      </c>
      <c r="C341" s="8" t="str">
        <f>FIXED([8]Wages_Pre!B315,3)</f>
        <v>0.000</v>
      </c>
      <c r="D341" s="8" t="str">
        <f>FIXED([8]Wages_Pre!C315,3)</f>
        <v>0.000</v>
      </c>
      <c r="E341" s="8" t="str">
        <f t="shared" si="31"/>
        <v>***</v>
      </c>
      <c r="F341" s="8">
        <f>[8]Wages_Pre!E315</f>
        <v>0</v>
      </c>
      <c r="G341" s="8"/>
      <c r="H341" s="8"/>
      <c r="I341" s="8"/>
      <c r="J341" s="8">
        <f>[8]Wages_Post!A315</f>
        <v>0</v>
      </c>
      <c r="K341" s="8" t="str">
        <f>FIXED([8]Wages_Post!B315,3)</f>
        <v>0.000</v>
      </c>
      <c r="L341" s="8" t="str">
        <f>FIXED([8]Wages_Post!C315,3)</f>
        <v>0.000</v>
      </c>
      <c r="M341" s="8" t="str">
        <f t="shared" si="30"/>
        <v>***</v>
      </c>
      <c r="N341" s="8">
        <f>[8]Wages_Post!E315</f>
        <v>0</v>
      </c>
      <c r="O341" s="8"/>
    </row>
    <row r="342" spans="2:15">
      <c r="B342" s="8">
        <f>[8]Wages_Pre!A316</f>
        <v>0</v>
      </c>
      <c r="C342" s="8" t="str">
        <f>FIXED([8]Wages_Pre!B316,3)</f>
        <v>0.000</v>
      </c>
      <c r="D342" s="8" t="str">
        <f>FIXED([8]Wages_Pre!C316,3)</f>
        <v>0.000</v>
      </c>
      <c r="E342" s="8" t="str">
        <f t="shared" si="31"/>
        <v>***</v>
      </c>
      <c r="F342" s="8">
        <f>[8]Wages_Pre!E316</f>
        <v>0</v>
      </c>
      <c r="G342" s="8"/>
      <c r="H342" s="8"/>
      <c r="I342" s="8"/>
      <c r="J342" s="8">
        <f>[8]Wages_Post!A316</f>
        <v>0</v>
      </c>
      <c r="K342" s="8" t="str">
        <f>FIXED([8]Wages_Post!B316,3)</f>
        <v>0.000</v>
      </c>
      <c r="L342" s="8" t="str">
        <f>FIXED([8]Wages_Post!C316,3)</f>
        <v>0.000</v>
      </c>
      <c r="M342" s="8" t="str">
        <f t="shared" si="30"/>
        <v>***</v>
      </c>
      <c r="N342" s="8">
        <f>[8]Wages_Post!E316</f>
        <v>0</v>
      </c>
      <c r="O342" s="8"/>
    </row>
    <row r="343" spans="2:15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2:15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2:15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2:15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2:15">
      <c r="B347" s="7" t="str">
        <f>[8]Wages_Pre!A321</f>
        <v xml:space="preserve"> COMMODITIES &amp;OIL COMBINED - WAGES - PRE-CRISIS</v>
      </c>
      <c r="C347" s="8"/>
      <c r="D347" s="8"/>
      <c r="E347" s="8"/>
      <c r="F347" s="8"/>
      <c r="G347" s="8"/>
      <c r="H347" s="8"/>
      <c r="I347" s="8"/>
      <c r="J347" s="7" t="str">
        <f>[8]Wages_Post!A321</f>
        <v xml:space="preserve"> COMMODITIES &amp;OIL COMBINED - WAGES - POST-CRISIS</v>
      </c>
      <c r="K347" s="8"/>
      <c r="L347" s="8"/>
      <c r="M347" s="8"/>
      <c r="N347" s="8"/>
      <c r="O347" s="8"/>
    </row>
    <row r="348" spans="2:15">
      <c r="B348" s="8" t="str">
        <f>[8]Wages_Pre!A322</f>
        <v>R2_w</v>
      </c>
      <c r="C348" s="8">
        <f>[8]Wages_Pre!B322</f>
        <v>0</v>
      </c>
      <c r="D348" s="8">
        <f>[8]Wages_Pre!C322</f>
        <v>0</v>
      </c>
      <c r="E348" s="8">
        <f>[8]Wages_Pre!D322</f>
        <v>0</v>
      </c>
      <c r="F348" s="8"/>
      <c r="G348" s="8"/>
      <c r="H348" s="8"/>
      <c r="I348" s="8"/>
      <c r="J348" s="8" t="str">
        <f>[8]Wages_Post!A322</f>
        <v>R2_w</v>
      </c>
      <c r="K348" s="8">
        <f>[8]Wages_Post!B322</f>
        <v>0</v>
      </c>
      <c r="L348" s="8">
        <f>[8]Wages_Post!C322</f>
        <v>0</v>
      </c>
      <c r="M348" s="8">
        <f>[8]Wages_Post!D322</f>
        <v>0</v>
      </c>
      <c r="N348" s="8"/>
      <c r="O348" s="8"/>
    </row>
    <row r="349" spans="2:15">
      <c r="B349" s="8" t="str">
        <f>FIXED([8]Wages_Pre!A323,3)</f>
        <v>0.065</v>
      </c>
      <c r="C349" s="8">
        <f>[8]Wages_Pre!B323</f>
        <v>878</v>
      </c>
      <c r="D349" s="8" t="str">
        <f>FIXED([8]Wages_Pre!C323,1)</f>
        <v>1.2</v>
      </c>
      <c r="E349" s="8">
        <f>([8]Wages_Pre!D323)</f>
        <v>0.33336999242506765</v>
      </c>
      <c r="F349" s="8" t="str">
        <f>IF(E349&lt;0.01,"***",IF(E349&lt;0.05,"**", IF(E349&lt;0.1,"*","")))</f>
        <v/>
      </c>
      <c r="G349" s="8"/>
      <c r="H349" s="8"/>
      <c r="I349" s="8"/>
      <c r="J349" s="8" t="str">
        <f>FIXED([8]Wages_Post!A323,3)</f>
        <v>0.059</v>
      </c>
      <c r="K349" s="8">
        <f>[8]Wages_Post!B323</f>
        <v>782</v>
      </c>
      <c r="L349" s="8" t="str">
        <f>FIXED([8]Wages_Post!C323,1)</f>
        <v>1.1</v>
      </c>
      <c r="M349" s="8">
        <f>([8]Wages_Post!D323)</f>
        <v>0.36339563149803034</v>
      </c>
      <c r="N349" s="8" t="str">
        <f>IF(M349&lt;0.01,"***",IF(M349&lt;0.05,"**", IF(M349&lt;0.1,"*","")))</f>
        <v/>
      </c>
      <c r="O349" s="8"/>
    </row>
    <row r="350" spans="2:15">
      <c r="B350" s="8"/>
      <c r="C350" s="8"/>
      <c r="D350" s="8" t="str">
        <f>[8]Wages_Pre!C324</f>
        <v>Robust</v>
      </c>
      <c r="E350" s="8"/>
      <c r="F350" s="8"/>
      <c r="G350" s="8"/>
      <c r="H350" s="8"/>
      <c r="I350" s="8"/>
      <c r="J350" s="8"/>
      <c r="K350" s="8"/>
      <c r="L350" s="8" t="str">
        <f>[8]Wages_Post!C324</f>
        <v>Robust</v>
      </c>
      <c r="M350" s="8"/>
      <c r="N350" s="8"/>
      <c r="O350" s="8"/>
    </row>
    <row r="351" spans="2:15">
      <c r="B351" s="8" t="str">
        <f>[8]Wages_Pre!A325</f>
        <v>Wage_qA</v>
      </c>
      <c r="C351" s="8" t="str">
        <f>[8]Wages_Pre!B325</f>
        <v>Coef.</v>
      </c>
      <c r="D351" s="8" t="str">
        <f>[8]Wages_Pre!C325</f>
        <v>Std. Err.</v>
      </c>
      <c r="E351" s="8" t="str">
        <f>[8]Wages_Pre!D325</f>
        <v>t</v>
      </c>
      <c r="F351" s="8" t="str">
        <f>[8]Wages_Pre!E325</f>
        <v>P&gt;|t|</v>
      </c>
      <c r="G351" s="8"/>
      <c r="H351" s="8"/>
      <c r="I351" s="8"/>
      <c r="J351" s="8" t="str">
        <f>[8]Wages_Post!A325</f>
        <v>Wage_qA</v>
      </c>
      <c r="K351" s="8" t="str">
        <f>[8]Wages_Post!B325</f>
        <v>Coef.</v>
      </c>
      <c r="L351" s="8" t="str">
        <f>[8]Wages_Post!C325</f>
        <v>Std. Err.</v>
      </c>
      <c r="M351" s="8" t="str">
        <f>[8]Wages_Post!D325</f>
        <v>t</v>
      </c>
      <c r="N351" s="8" t="str">
        <f>[8]Wages_Post!E325</f>
        <v>P&gt;|t|</v>
      </c>
      <c r="O351" s="8"/>
    </row>
    <row r="352" spans="2:15">
      <c r="B352" s="8" t="str">
        <f>[8]Wages_Pre!A326</f>
        <v>InfExp</v>
      </c>
      <c r="C352" s="8" t="str">
        <f>FIXED([8]Wages_Pre!B326,3)</f>
        <v>0.052</v>
      </c>
      <c r="D352" s="8" t="str">
        <f>FIXED([8]Wages_Pre!C326,3)</f>
        <v>0.202</v>
      </c>
      <c r="E352" s="8" t="str">
        <f>IF(F352&lt;0.01,"***",IF(F352&lt;0.05,"**", IF(F352&lt;0.1,"*","")))</f>
        <v/>
      </c>
      <c r="F352" s="8">
        <f>[8]Wages_Pre!E326</f>
        <v>0.8</v>
      </c>
      <c r="G352" s="8"/>
      <c r="H352" s="8"/>
      <c r="I352" s="8"/>
      <c r="J352" s="8" t="str">
        <f>[8]Wages_Post!A326</f>
        <v>InfExp</v>
      </c>
      <c r="K352" s="8" t="str">
        <f>FIXED([8]Wages_Post!B326,3)</f>
        <v>0.235</v>
      </c>
      <c r="L352" s="8" t="str">
        <f>FIXED([8]Wages_Post!C326,3)</f>
        <v>0.638</v>
      </c>
      <c r="M352" s="8" t="str">
        <f t="shared" ref="M352:M362" si="32">IF(N352&lt;0.01,"***",IF(N352&lt;0.05,"**", IF(N352&lt;0.1,"*","")))</f>
        <v/>
      </c>
      <c r="N352" s="8">
        <f>[8]Wages_Post!E326</f>
        <v>0.71699999999999997</v>
      </c>
      <c r="O352" s="8"/>
    </row>
    <row r="353" spans="2:15">
      <c r="B353" s="8" t="str">
        <f>[8]Wages_Pre!A327</f>
        <v>PCPI_4lag</v>
      </c>
      <c r="C353" s="8" t="str">
        <f>FIXED([8]Wages_Pre!B327,3)</f>
        <v>0.237</v>
      </c>
      <c r="D353" s="8" t="str">
        <f>FIXED([8]Wages_Pre!C327,3)</f>
        <v>0.058</v>
      </c>
      <c r="E353" s="8" t="str">
        <f t="shared" ref="E353:E362" si="33">IF(F353&lt;0.01,"***",IF(F353&lt;0.05,"**", IF(F353&lt;0.1,"*","")))</f>
        <v>***</v>
      </c>
      <c r="F353" s="8">
        <f>[8]Wages_Pre!E327</f>
        <v>1E-3</v>
      </c>
      <c r="G353" s="8"/>
      <c r="H353" s="8"/>
      <c r="I353" s="8"/>
      <c r="J353" s="8" t="str">
        <f>[8]Wages_Post!A327</f>
        <v>PCPI_4lag</v>
      </c>
      <c r="K353" s="8" t="str">
        <f>FIXED([8]Wages_Post!B327,3)</f>
        <v>-0.026</v>
      </c>
      <c r="L353" s="8" t="str">
        <f>FIXED([8]Wages_Post!C327,3)</f>
        <v>0.104</v>
      </c>
      <c r="M353" s="8" t="str">
        <f t="shared" si="32"/>
        <v/>
      </c>
      <c r="N353" s="8">
        <f>[8]Wages_Post!E327</f>
        <v>0.80200000000000005</v>
      </c>
      <c r="O353" s="8"/>
    </row>
    <row r="354" spans="2:15">
      <c r="B354" s="8" t="str">
        <f>[8]Wages_Pre!A328</f>
        <v>slack_1</v>
      </c>
      <c r="C354" s="8" t="str">
        <f>FIXED([8]Wages_Pre!B328,3)</f>
        <v>-0.197</v>
      </c>
      <c r="D354" s="8" t="str">
        <f>FIXED([8]Wages_Pre!C328,3)</f>
        <v>0.066</v>
      </c>
      <c r="E354" s="8" t="str">
        <f t="shared" si="33"/>
        <v>***</v>
      </c>
      <c r="F354" s="8">
        <f>[8]Wages_Pre!E328</f>
        <v>8.0000000000000002E-3</v>
      </c>
      <c r="G354" s="8"/>
      <c r="H354" s="8"/>
      <c r="I354" s="8"/>
      <c r="J354" s="8" t="str">
        <f>[8]Wages_Post!A328</f>
        <v>slack_1</v>
      </c>
      <c r="K354" s="8" t="str">
        <f>FIXED([8]Wages_Post!B328,3)</f>
        <v>-0.306</v>
      </c>
      <c r="L354" s="8" t="str">
        <f>FIXED([8]Wages_Post!C328,3)</f>
        <v>0.092</v>
      </c>
      <c r="M354" s="8" t="str">
        <f t="shared" si="32"/>
        <v>***</v>
      </c>
      <c r="N354" s="8">
        <f>[8]Wages_Post!E328</f>
        <v>4.0000000000000001E-3</v>
      </c>
      <c r="O354" s="8"/>
    </row>
    <row r="355" spans="2:15">
      <c r="B355" s="8" t="str">
        <f>[8]Wages_Pre!A329</f>
        <v>W_Slack</v>
      </c>
      <c r="C355" s="8" t="str">
        <f>FIXED([8]Wages_Pre!B329,3)</f>
        <v>-0.230</v>
      </c>
      <c r="D355" s="8" t="str">
        <f>FIXED([8]Wages_Pre!C329,3)</f>
        <v>0.178</v>
      </c>
      <c r="E355" s="8" t="str">
        <f t="shared" si="33"/>
        <v/>
      </c>
      <c r="F355" s="8">
        <f>[8]Wages_Pre!E329</f>
        <v>0.21199999999999999</v>
      </c>
      <c r="G355" s="8"/>
      <c r="H355" s="8"/>
      <c r="I355" s="8"/>
      <c r="J355" s="8" t="str">
        <f>[8]Wages_Post!A329</f>
        <v>W_Slack</v>
      </c>
      <c r="K355" s="8" t="str">
        <f>FIXED([8]Wages_Post!B329,3)</f>
        <v>-0.233</v>
      </c>
      <c r="L355" s="8" t="str">
        <f>FIXED([8]Wages_Post!C329,3)</f>
        <v>0.167</v>
      </c>
      <c r="M355" s="8" t="str">
        <f t="shared" si="32"/>
        <v/>
      </c>
      <c r="N355" s="8">
        <f>[8]Wages_Post!E329</f>
        <v>0.17799999999999999</v>
      </c>
      <c r="O355" s="8"/>
    </row>
    <row r="356" spans="2:15">
      <c r="B356" s="8" t="str">
        <f>[8]Wages_Pre!A330</f>
        <v>WComm_relPCPI_lag</v>
      </c>
      <c r="C356" s="8" t="str">
        <f>FIXED([8]Wages_Pre!B330,3)</f>
        <v>0.005</v>
      </c>
      <c r="D356" s="8" t="str">
        <f>FIXED([8]Wages_Pre!C330,3)</f>
        <v>0.013</v>
      </c>
      <c r="E356" s="8" t="str">
        <f t="shared" si="33"/>
        <v/>
      </c>
      <c r="F356" s="8">
        <f>[8]Wages_Pre!E330</f>
        <v>0.71</v>
      </c>
      <c r="G356" s="8"/>
      <c r="H356" s="8"/>
      <c r="I356" s="8"/>
      <c r="J356" s="8" t="str">
        <f>[8]Wages_Post!A330</f>
        <v>WComm_relPCPI_lag</v>
      </c>
      <c r="K356" s="8" t="str">
        <f>FIXED([8]Wages_Post!B330,3)</f>
        <v>0.006</v>
      </c>
      <c r="L356" s="8" t="str">
        <f>FIXED([8]Wages_Post!C330,3)</f>
        <v>0.008</v>
      </c>
      <c r="M356" s="8" t="str">
        <f t="shared" si="32"/>
        <v/>
      </c>
      <c r="N356" s="8">
        <f>[8]Wages_Post!E330</f>
        <v>0.46100000000000002</v>
      </c>
      <c r="O356" s="8"/>
    </row>
    <row r="357" spans="2:15">
      <c r="B357" s="8" t="str">
        <f>[8]Wages_Pre!A331</f>
        <v>GVC_PC_lag</v>
      </c>
      <c r="C357" s="8" t="str">
        <f>FIXED([8]Wages_Pre!B331,3)</f>
        <v>-0.126</v>
      </c>
      <c r="D357" s="8" t="str">
        <f>FIXED([8]Wages_Pre!C331,3)</f>
        <v>0.107</v>
      </c>
      <c r="E357" s="8" t="str">
        <f t="shared" si="33"/>
        <v/>
      </c>
      <c r="F357" s="8">
        <f>[8]Wages_Pre!E331</f>
        <v>0.255</v>
      </c>
      <c r="G357" s="8"/>
      <c r="H357" s="8"/>
      <c r="I357" s="8"/>
      <c r="J357" s="8" t="str">
        <f>[8]Wages_Post!A331</f>
        <v>GVC_PC_lag</v>
      </c>
      <c r="K357" s="8" t="str">
        <f>FIXED([8]Wages_Post!B331,3)</f>
        <v>-0.066</v>
      </c>
      <c r="L357" s="8" t="str">
        <f>FIXED([8]Wages_Post!C331,3)</f>
        <v>0.093</v>
      </c>
      <c r="M357" s="8" t="str">
        <f t="shared" si="32"/>
        <v/>
      </c>
      <c r="N357" s="8">
        <f>[8]Wages_Post!E331</f>
        <v>0.48699999999999999</v>
      </c>
      <c r="O357" s="8"/>
    </row>
    <row r="358" spans="2:15">
      <c r="B358" s="8" t="str">
        <f>[8]Wages_Pre!A332</f>
        <v>_cons</v>
      </c>
      <c r="C358" s="8" t="str">
        <f>FIXED([8]Wages_Pre!B332,3)</f>
        <v>3.100</v>
      </c>
      <c r="D358" s="8" t="str">
        <f>FIXED([8]Wages_Pre!C332,3)</f>
        <v>0.438</v>
      </c>
      <c r="E358" s="8" t="str">
        <f t="shared" si="33"/>
        <v>***</v>
      </c>
      <c r="F358" s="8">
        <f>[8]Wages_Pre!E332</f>
        <v>0</v>
      </c>
      <c r="G358" s="8"/>
      <c r="H358" s="8"/>
      <c r="I358" s="8"/>
      <c r="J358" s="8" t="str">
        <f>[8]Wages_Post!A332</f>
        <v>_cons</v>
      </c>
      <c r="K358" s="8" t="str">
        <f>FIXED([8]Wages_Post!B332,3)</f>
        <v>3.052</v>
      </c>
      <c r="L358" s="8" t="str">
        <f>FIXED([8]Wages_Post!C332,3)</f>
        <v>1.332</v>
      </c>
      <c r="M358" s="8" t="str">
        <f t="shared" si="32"/>
        <v>**</v>
      </c>
      <c r="N358" s="8">
        <f>[8]Wages_Post!E332</f>
        <v>3.4000000000000002E-2</v>
      </c>
      <c r="O358" s="8"/>
    </row>
    <row r="359" spans="2:15">
      <c r="B359" s="8">
        <f>[8]Wages_Pre!A333</f>
        <v>0</v>
      </c>
      <c r="C359" s="8" t="str">
        <f>FIXED([8]Wages_Pre!B333,3)</f>
        <v>0.000</v>
      </c>
      <c r="D359" s="8" t="str">
        <f>FIXED([8]Wages_Pre!C333,3)</f>
        <v>0.000</v>
      </c>
      <c r="E359" s="8" t="str">
        <f t="shared" si="33"/>
        <v>***</v>
      </c>
      <c r="F359" s="8">
        <f>[8]Wages_Pre!E333</f>
        <v>0</v>
      </c>
      <c r="G359" s="8"/>
      <c r="H359" s="8"/>
      <c r="I359" s="8"/>
      <c r="J359" s="8">
        <f>[8]Wages_Post!A333</f>
        <v>0</v>
      </c>
      <c r="K359" s="8" t="str">
        <f>FIXED([8]Wages_Post!B333,3)</f>
        <v>0.000</v>
      </c>
      <c r="L359" s="8" t="str">
        <f>FIXED([8]Wages_Post!C333,3)</f>
        <v>0.000</v>
      </c>
      <c r="M359" s="8" t="str">
        <f t="shared" si="32"/>
        <v>***</v>
      </c>
      <c r="N359" s="8">
        <f>[8]Wages_Post!E333</f>
        <v>0</v>
      </c>
      <c r="O359" s="8"/>
    </row>
    <row r="360" spans="2:15">
      <c r="B360" s="8">
        <f>[8]Wages_Pre!A334</f>
        <v>0</v>
      </c>
      <c r="C360" s="8" t="str">
        <f>FIXED([8]Wages_Pre!B334,3)</f>
        <v>0.000</v>
      </c>
      <c r="D360" s="8" t="str">
        <f>FIXED([8]Wages_Pre!C334,3)</f>
        <v>0.000</v>
      </c>
      <c r="E360" s="8" t="str">
        <f t="shared" si="33"/>
        <v>***</v>
      </c>
      <c r="F360" s="8">
        <f>[8]Wages_Pre!E334</f>
        <v>0</v>
      </c>
      <c r="G360" s="8"/>
      <c r="H360" s="8"/>
      <c r="I360" s="8"/>
      <c r="J360" s="8">
        <f>[8]Wages_Post!A334</f>
        <v>0</v>
      </c>
      <c r="K360" s="8" t="str">
        <f>FIXED([8]Wages_Post!B334,3)</f>
        <v>0.000</v>
      </c>
      <c r="L360" s="8" t="str">
        <f>FIXED([8]Wages_Post!C334,3)</f>
        <v>0.000</v>
      </c>
      <c r="M360" s="8" t="str">
        <f t="shared" si="32"/>
        <v>***</v>
      </c>
      <c r="N360" s="8">
        <f>[8]Wages_Post!E334</f>
        <v>0</v>
      </c>
      <c r="O360" s="8"/>
    </row>
    <row r="361" spans="2:15">
      <c r="B361" s="8">
        <f>[8]Wages_Pre!A335</f>
        <v>0</v>
      </c>
      <c r="C361" s="8" t="str">
        <f>FIXED([8]Wages_Pre!B335,3)</f>
        <v>0.000</v>
      </c>
      <c r="D361" s="8" t="str">
        <f>FIXED([8]Wages_Pre!C335,3)</f>
        <v>0.000</v>
      </c>
      <c r="E361" s="8" t="str">
        <f t="shared" si="33"/>
        <v>***</v>
      </c>
      <c r="F361" s="8">
        <f>[8]Wages_Pre!E335</f>
        <v>0</v>
      </c>
      <c r="G361" s="8"/>
      <c r="H361" s="8"/>
      <c r="I361" s="8"/>
      <c r="J361" s="8">
        <f>[8]Wages_Post!A335</f>
        <v>0</v>
      </c>
      <c r="K361" s="8" t="str">
        <f>FIXED([8]Wages_Post!B335,3)</f>
        <v>0.000</v>
      </c>
      <c r="L361" s="8" t="str">
        <f>FIXED([8]Wages_Post!C335,3)</f>
        <v>0.000</v>
      </c>
      <c r="M361" s="8" t="str">
        <f t="shared" si="32"/>
        <v>***</v>
      </c>
      <c r="N361" s="8">
        <f>[8]Wages_Post!E335</f>
        <v>0</v>
      </c>
      <c r="O361" s="8"/>
    </row>
    <row r="362" spans="2:15">
      <c r="B362" s="8">
        <f>[8]Wages_Pre!A336</f>
        <v>0</v>
      </c>
      <c r="C362" s="8" t="str">
        <f>FIXED([8]Wages_Pre!B336,3)</f>
        <v>0.000</v>
      </c>
      <c r="D362" s="8" t="str">
        <f>FIXED([8]Wages_Pre!C336,3)</f>
        <v>0.000</v>
      </c>
      <c r="E362" s="8" t="str">
        <f t="shared" si="33"/>
        <v>***</v>
      </c>
      <c r="F362" s="8">
        <f>[8]Wages_Pre!E336</f>
        <v>0</v>
      </c>
      <c r="G362" s="8"/>
      <c r="H362" s="8"/>
      <c r="I362" s="8"/>
      <c r="J362" s="8">
        <f>[8]Wages_Post!A336</f>
        <v>0</v>
      </c>
      <c r="K362" s="8" t="str">
        <f>FIXED([8]Wages_Post!B336,3)</f>
        <v>0.000</v>
      </c>
      <c r="L362" s="8" t="str">
        <f>FIXED([8]Wages_Post!C336,3)</f>
        <v>0.000</v>
      </c>
      <c r="M362" s="8" t="str">
        <f t="shared" si="32"/>
        <v>***</v>
      </c>
      <c r="N362" s="8">
        <f>[8]Wages_Post!E336</f>
        <v>0</v>
      </c>
      <c r="O362" s="8"/>
    </row>
    <row r="363" spans="2:15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2:15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2:15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2:15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2:15">
      <c r="B367" s="7" t="str">
        <f>[8]Wages_Pre!A341</f>
        <v>ADD RESTRICT INFLATION COEFFS =1 - WAGES - PRE-CRISIS</v>
      </c>
      <c r="C367" s="8"/>
      <c r="D367" s="8"/>
      <c r="E367" s="8"/>
      <c r="F367" s="8"/>
      <c r="G367" s="8"/>
      <c r="H367" s="8"/>
      <c r="I367" s="8"/>
      <c r="J367" s="7" t="str">
        <f>[8]Wages_Post!A341</f>
        <v>ADD RESTRICT INFLATION COEFFS =1 - WAGES - POST-CRISIS</v>
      </c>
      <c r="K367" s="8"/>
      <c r="L367" s="8"/>
      <c r="M367" s="8"/>
      <c r="N367" s="8"/>
      <c r="O367" s="8"/>
    </row>
    <row r="368" spans="2:15">
      <c r="B368" s="8" t="str">
        <f>[8]Wages_Pre!A342</f>
        <v>R2_w</v>
      </c>
      <c r="C368" s="8">
        <f>[8]Wages_Pre!B342</f>
        <v>0</v>
      </c>
      <c r="D368" s="8">
        <f>[8]Wages_Pre!C342</f>
        <v>0</v>
      </c>
      <c r="E368" s="8">
        <f>[8]Wages_Pre!D342</f>
        <v>0</v>
      </c>
      <c r="F368" s="8"/>
      <c r="G368" s="8"/>
      <c r="H368" s="8"/>
      <c r="I368" s="8"/>
      <c r="J368" s="8" t="str">
        <f>[8]Wages_Post!A342</f>
        <v>R2_w</v>
      </c>
      <c r="K368" s="8">
        <f>[8]Wages_Post!B342</f>
        <v>0</v>
      </c>
      <c r="L368" s="8">
        <f>[8]Wages_Post!C342</f>
        <v>0</v>
      </c>
      <c r="M368" s="8">
        <f>[8]Wages_Post!D342</f>
        <v>0</v>
      </c>
      <c r="N368" s="8"/>
      <c r="O368" s="8"/>
    </row>
    <row r="369" spans="2:15">
      <c r="B369" s="8" t="str">
        <f>FIXED([8]Wages_Pre!A343,3)</f>
        <v>0.002</v>
      </c>
      <c r="C369" s="8">
        <f>[8]Wages_Pre!B343</f>
        <v>867</v>
      </c>
      <c r="D369" s="8" t="str">
        <f>FIXED([8]Wages_Pre!C343,1)</f>
        <v>3.3</v>
      </c>
      <c r="E369" s="8">
        <f>([8]Wages_Pre!D343)</f>
        <v>4.2458355667844831E-2</v>
      </c>
      <c r="F369" s="8" t="str">
        <f>IF(E369&lt;0.01,"***",IF(E369&lt;0.05,"**", IF(E369&lt;0.1,"*","")))</f>
        <v>**</v>
      </c>
      <c r="G369" s="8"/>
      <c r="H369" s="8"/>
      <c r="I369" s="8"/>
      <c r="J369" s="8" t="str">
        <f>FIXED([8]Wages_Post!A343,3)</f>
        <v>0.003</v>
      </c>
      <c r="K369" s="8">
        <f>[8]Wages_Post!B343</f>
        <v>782</v>
      </c>
      <c r="L369" s="8" t="str">
        <f>FIXED([8]Wages_Post!C343,1)</f>
        <v>0.1</v>
      </c>
      <c r="M369" s="8">
        <f>([8]Wages_Post!D343)</f>
        <v>0.95043706852470622</v>
      </c>
      <c r="N369" s="8" t="str">
        <f>IF(M369&lt;0.01,"***",IF(M369&lt;0.05,"**", IF(M369&lt;0.1,"*","")))</f>
        <v/>
      </c>
      <c r="O369" s="8"/>
    </row>
    <row r="370" spans="2:15">
      <c r="B370" s="8"/>
      <c r="C370" s="8"/>
      <c r="D370" s="8" t="str">
        <f>[8]Wages_Pre!C344</f>
        <v>Robust</v>
      </c>
      <c r="E370" s="8"/>
      <c r="F370" s="8"/>
      <c r="G370" s="8"/>
      <c r="H370" s="8"/>
      <c r="I370" s="8"/>
      <c r="J370" s="8"/>
      <c r="K370" s="8"/>
      <c r="L370" s="8" t="str">
        <f>[8]Wages_Post!C344</f>
        <v>Robust</v>
      </c>
      <c r="M370" s="8"/>
      <c r="N370" s="8"/>
      <c r="O370" s="8"/>
    </row>
    <row r="371" spans="2:15">
      <c r="B371" s="8" t="str">
        <f>[8]Wages_Pre!A345</f>
        <v>ch_inf_Wages</v>
      </c>
      <c r="C371" s="8" t="str">
        <f>[8]Wages_Pre!B345</f>
        <v>Coef.</v>
      </c>
      <c r="D371" s="8" t="str">
        <f>[8]Wages_Pre!C345</f>
        <v>Std. Err.</v>
      </c>
      <c r="E371" s="8" t="str">
        <f>[8]Wages_Pre!D345</f>
        <v>t</v>
      </c>
      <c r="F371" s="8" t="str">
        <f>[8]Wages_Pre!E345</f>
        <v>P&gt;|t|</v>
      </c>
      <c r="G371" s="8"/>
      <c r="H371" s="8"/>
      <c r="I371" s="8"/>
      <c r="J371" s="8" t="str">
        <f>[8]Wages_Post!A345</f>
        <v>ch_inf_Wages</v>
      </c>
      <c r="K371" s="8" t="str">
        <f>[8]Wages_Post!B345</f>
        <v>Coef.</v>
      </c>
      <c r="L371" s="8" t="str">
        <f>[8]Wages_Post!C345</f>
        <v>Std. Err.</v>
      </c>
      <c r="M371" s="8" t="str">
        <f>[8]Wages_Post!D345</f>
        <v>t</v>
      </c>
      <c r="N371" s="8" t="str">
        <f>[8]Wages_Post!E345</f>
        <v>P&gt;|t|</v>
      </c>
      <c r="O371" s="8"/>
    </row>
    <row r="372" spans="2:15">
      <c r="B372" s="8" t="str">
        <f>[8]Wages_Pre!A346</f>
        <v>infexp_trans_PCPI</v>
      </c>
      <c r="C372" s="8" t="str">
        <f>FIXED([8]Wages_Pre!B346,3)</f>
        <v>0.071</v>
      </c>
      <c r="D372" s="8" t="str">
        <f>FIXED([8]Wages_Pre!C346,3)</f>
        <v>0.067</v>
      </c>
      <c r="E372" s="8" t="str">
        <f>IF(F372&lt;0.01,"***",IF(F372&lt;0.05,"**", IF(F372&lt;0.1,"*","")))</f>
        <v/>
      </c>
      <c r="F372" s="8">
        <f>[8]Wages_Pre!E346</f>
        <v>0.30499999999999999</v>
      </c>
      <c r="G372" s="8"/>
      <c r="H372" s="8"/>
      <c r="I372" s="8"/>
      <c r="J372" s="8" t="str">
        <f>[8]Wages_Post!A346</f>
        <v>infexp_trans_PCPI</v>
      </c>
      <c r="K372" s="8" t="str">
        <f>FIXED([8]Wages_Post!B346,3)</f>
        <v>-0.078</v>
      </c>
      <c r="L372" s="8" t="str">
        <f>FIXED([8]Wages_Post!C346,3)</f>
        <v>0.137</v>
      </c>
      <c r="M372" s="8" t="str">
        <f t="shared" ref="M372:M382" si="34">IF(N372&lt;0.01,"***",IF(N372&lt;0.05,"**", IF(N372&lt;0.1,"*","")))</f>
        <v/>
      </c>
      <c r="N372" s="8">
        <f>[8]Wages_Post!E346</f>
        <v>0.57799999999999996</v>
      </c>
      <c r="O372" s="8"/>
    </row>
    <row r="373" spans="2:15">
      <c r="B373" s="8" t="str">
        <f>[8]Wages_Pre!A347</f>
        <v>PCPI_4lag</v>
      </c>
      <c r="C373" s="8" t="str">
        <f>FIXED([8]Wages_Pre!B347,3)</f>
        <v>0.075</v>
      </c>
      <c r="D373" s="8" t="str">
        <f>FIXED([8]Wages_Pre!C347,3)</f>
        <v>0.066</v>
      </c>
      <c r="E373" s="8" t="str">
        <f t="shared" ref="E373:E382" si="35">IF(F373&lt;0.01,"***",IF(F373&lt;0.05,"**", IF(F373&lt;0.1,"*","")))</f>
        <v/>
      </c>
      <c r="F373" s="8">
        <f>[8]Wages_Pre!E347</f>
        <v>0.26800000000000002</v>
      </c>
      <c r="G373" s="8"/>
      <c r="H373" s="8"/>
      <c r="I373" s="8"/>
      <c r="J373" s="8" t="str">
        <f>[8]Wages_Post!A347</f>
        <v>PCPI_4lag</v>
      </c>
      <c r="K373" s="8" t="str">
        <f>FIXED([8]Wages_Post!B347,3)</f>
        <v>-0.129</v>
      </c>
      <c r="L373" s="8" t="str">
        <f>FIXED([8]Wages_Post!C347,3)</f>
        <v>0.126</v>
      </c>
      <c r="M373" s="8" t="str">
        <f t="shared" si="34"/>
        <v/>
      </c>
      <c r="N373" s="8">
        <f>[8]Wages_Post!E347</f>
        <v>0.316</v>
      </c>
      <c r="O373" s="8"/>
    </row>
    <row r="374" spans="2:15">
      <c r="B374" s="8" t="str">
        <f>[8]Wages_Pre!A348</f>
        <v>slack_1</v>
      </c>
      <c r="C374" s="8" t="str">
        <f>FIXED([8]Wages_Pre!B348,3)</f>
        <v>0.048</v>
      </c>
      <c r="D374" s="8" t="str">
        <f>FIXED([8]Wages_Pre!C348,3)</f>
        <v>0.033</v>
      </c>
      <c r="E374" s="8" t="str">
        <f t="shared" si="35"/>
        <v/>
      </c>
      <c r="F374" s="8">
        <f>[8]Wages_Pre!E348</f>
        <v>0.159</v>
      </c>
      <c r="G374" s="8"/>
      <c r="H374" s="8"/>
      <c r="I374" s="8"/>
      <c r="J374" s="8" t="str">
        <f>[8]Wages_Post!A348</f>
        <v>slack_1</v>
      </c>
      <c r="K374" s="8" t="str">
        <f>FIXED([8]Wages_Post!B348,3)</f>
        <v>0.049</v>
      </c>
      <c r="L374" s="8" t="str">
        <f>FIXED([8]Wages_Post!C348,3)</f>
        <v>0.022</v>
      </c>
      <c r="M374" s="8" t="str">
        <f t="shared" si="34"/>
        <v>**</v>
      </c>
      <c r="N374" s="8">
        <f>[8]Wages_Post!E348</f>
        <v>3.6999999999999998E-2</v>
      </c>
      <c r="O374" s="8"/>
    </row>
    <row r="375" spans="2:15">
      <c r="B375" s="8" t="str">
        <f>[8]Wages_Pre!A349</f>
        <v>W_Slack</v>
      </c>
      <c r="C375" s="8" t="str">
        <f>FIXED([8]Wages_Pre!B349,3)</f>
        <v>-0.110</v>
      </c>
      <c r="D375" s="8" t="str">
        <f>FIXED([8]Wages_Pre!C349,3)</f>
        <v>0.047</v>
      </c>
      <c r="E375" s="8" t="str">
        <f t="shared" si="35"/>
        <v>**</v>
      </c>
      <c r="F375" s="8">
        <f>[8]Wages_Pre!E349</f>
        <v>3.1E-2</v>
      </c>
      <c r="G375" s="8"/>
      <c r="H375" s="8"/>
      <c r="I375" s="8"/>
      <c r="J375" s="8" t="str">
        <f>[8]Wages_Post!A349</f>
        <v>W_Slack</v>
      </c>
      <c r="K375" s="8" t="str">
        <f>FIXED([8]Wages_Post!B349,3)</f>
        <v>0.027</v>
      </c>
      <c r="L375" s="8" t="str">
        <f>FIXED([8]Wages_Post!C349,3)</f>
        <v>0.106</v>
      </c>
      <c r="M375" s="8" t="str">
        <f t="shared" si="34"/>
        <v/>
      </c>
      <c r="N375" s="8">
        <f>[8]Wages_Post!E349</f>
        <v>0.8</v>
      </c>
      <c r="O375" s="8"/>
    </row>
    <row r="376" spans="2:15">
      <c r="B376" s="8" t="str">
        <f>[8]Wages_Pre!A350</f>
        <v>WComm_relPCPI_lag</v>
      </c>
      <c r="C376" s="8" t="str">
        <f>FIXED([8]Wages_Pre!B350,3)</f>
        <v>0.009</v>
      </c>
      <c r="D376" s="8" t="str">
        <f>FIXED([8]Wages_Pre!C350,3)</f>
        <v>0.013</v>
      </c>
      <c r="E376" s="8" t="str">
        <f t="shared" si="35"/>
        <v/>
      </c>
      <c r="F376" s="8">
        <f>[8]Wages_Pre!E350</f>
        <v>0.5</v>
      </c>
      <c r="G376" s="8"/>
      <c r="H376" s="8"/>
      <c r="I376" s="8"/>
      <c r="J376" s="8" t="str">
        <f>[8]Wages_Post!A350</f>
        <v>WComm_relPCPI_lag</v>
      </c>
      <c r="K376" s="8" t="str">
        <f>FIXED([8]Wages_Post!B350,3)</f>
        <v>0.005</v>
      </c>
      <c r="L376" s="8" t="str">
        <f>FIXED([8]Wages_Post!C350,3)</f>
        <v>0.011</v>
      </c>
      <c r="M376" s="8" t="str">
        <f t="shared" si="34"/>
        <v/>
      </c>
      <c r="N376" s="8">
        <f>[8]Wages_Post!E350</f>
        <v>0.63900000000000001</v>
      </c>
      <c r="O376" s="8"/>
    </row>
    <row r="377" spans="2:15">
      <c r="B377" s="8" t="str">
        <f>[8]Wages_Pre!A351</f>
        <v>GVC_PC_lag</v>
      </c>
      <c r="C377" s="8" t="str">
        <f>FIXED([8]Wages_Pre!B351,3)</f>
        <v>-0.017</v>
      </c>
      <c r="D377" s="8" t="str">
        <f>FIXED([8]Wages_Pre!C351,3)</f>
        <v>0.043</v>
      </c>
      <c r="E377" s="8" t="str">
        <f t="shared" si="35"/>
        <v/>
      </c>
      <c r="F377" s="8">
        <f>[8]Wages_Pre!E351</f>
        <v>0.70499999999999996</v>
      </c>
      <c r="G377" s="8"/>
      <c r="H377" s="8"/>
      <c r="I377" s="8"/>
      <c r="J377" s="8" t="str">
        <f>[8]Wages_Post!A351</f>
        <v>GVC_PC_lag</v>
      </c>
      <c r="K377" s="8" t="str">
        <f>FIXED([8]Wages_Post!B351,3)</f>
        <v>0.047</v>
      </c>
      <c r="L377" s="8" t="str">
        <f>FIXED([8]Wages_Post!C351,3)</f>
        <v>0.103</v>
      </c>
      <c r="M377" s="8" t="str">
        <f t="shared" si="34"/>
        <v/>
      </c>
      <c r="N377" s="8">
        <f>[8]Wages_Post!E351</f>
        <v>0.65100000000000002</v>
      </c>
      <c r="O377" s="8"/>
    </row>
    <row r="378" spans="2:15">
      <c r="B378" s="8" t="str">
        <f>[8]Wages_Pre!A352</f>
        <v>_cons</v>
      </c>
      <c r="C378" s="8" t="str">
        <f>FIXED([8]Wages_Pre!B352,3)</f>
        <v>-0.204</v>
      </c>
      <c r="D378" s="8" t="str">
        <f>FIXED([8]Wages_Pre!C352,3)</f>
        <v>0.142</v>
      </c>
      <c r="E378" s="8" t="str">
        <f t="shared" si="35"/>
        <v/>
      </c>
      <c r="F378" s="8">
        <f>[8]Wages_Pre!E352</f>
        <v>0.16800000000000001</v>
      </c>
      <c r="G378" s="8"/>
      <c r="H378" s="8"/>
      <c r="I378" s="8"/>
      <c r="J378" s="8" t="str">
        <f>[8]Wages_Post!A352</f>
        <v>_cons</v>
      </c>
      <c r="K378" s="8" t="str">
        <f>FIXED([8]Wages_Post!B352,3)</f>
        <v>0.091</v>
      </c>
      <c r="L378" s="8" t="str">
        <f>FIXED([8]Wages_Post!C352,3)</f>
        <v>0.256</v>
      </c>
      <c r="M378" s="8" t="str">
        <f t="shared" si="34"/>
        <v/>
      </c>
      <c r="N378" s="8">
        <f>[8]Wages_Post!E352</f>
        <v>0.72699999999999998</v>
      </c>
      <c r="O378" s="8"/>
    </row>
    <row r="379" spans="2:15">
      <c r="B379" s="8">
        <f>[8]Wages_Pre!A353</f>
        <v>0</v>
      </c>
      <c r="C379" s="8" t="str">
        <f>FIXED([8]Wages_Pre!B353,3)</f>
        <v>0.000</v>
      </c>
      <c r="D379" s="8" t="str">
        <f>FIXED([8]Wages_Pre!C353,3)</f>
        <v>0.000</v>
      </c>
      <c r="E379" s="8" t="str">
        <f t="shared" si="35"/>
        <v>***</v>
      </c>
      <c r="F379" s="8">
        <f>[8]Wages_Pre!E353</f>
        <v>0</v>
      </c>
      <c r="G379" s="8"/>
      <c r="H379" s="8"/>
      <c r="I379" s="8"/>
      <c r="J379" s="8">
        <f>[8]Wages_Post!A353</f>
        <v>0</v>
      </c>
      <c r="K379" s="8" t="str">
        <f>FIXED([8]Wages_Post!B353,3)</f>
        <v>0.000</v>
      </c>
      <c r="L379" s="8" t="str">
        <f>FIXED([8]Wages_Post!C353,3)</f>
        <v>0.000</v>
      </c>
      <c r="M379" s="8" t="str">
        <f t="shared" si="34"/>
        <v>***</v>
      </c>
      <c r="N379" s="8">
        <f>[8]Wages_Post!E353</f>
        <v>0</v>
      </c>
      <c r="O379" s="8"/>
    </row>
    <row r="380" spans="2:15">
      <c r="B380" s="8">
        <f>[8]Wages_Pre!A354</f>
        <v>0</v>
      </c>
      <c r="C380" s="8" t="str">
        <f>FIXED([8]Wages_Pre!B354,3)</f>
        <v>0.000</v>
      </c>
      <c r="D380" s="8" t="str">
        <f>FIXED([8]Wages_Pre!C354,3)</f>
        <v>0.000</v>
      </c>
      <c r="E380" s="8" t="str">
        <f t="shared" si="35"/>
        <v>***</v>
      </c>
      <c r="F380" s="8">
        <f>[8]Wages_Pre!E354</f>
        <v>0</v>
      </c>
      <c r="G380" s="8"/>
      <c r="H380" s="8"/>
      <c r="I380" s="8"/>
      <c r="J380" s="8">
        <f>[8]Wages_Post!A354</f>
        <v>0</v>
      </c>
      <c r="K380" s="8" t="str">
        <f>FIXED([8]Wages_Post!B354,3)</f>
        <v>0.000</v>
      </c>
      <c r="L380" s="8" t="str">
        <f>FIXED([8]Wages_Post!C354,3)</f>
        <v>0.000</v>
      </c>
      <c r="M380" s="8" t="str">
        <f t="shared" si="34"/>
        <v>***</v>
      </c>
      <c r="N380" s="8">
        <f>[8]Wages_Post!E354</f>
        <v>0</v>
      </c>
      <c r="O380" s="8"/>
    </row>
    <row r="381" spans="2:15">
      <c r="B381" s="8">
        <f>[8]Wages_Pre!A355</f>
        <v>0</v>
      </c>
      <c r="C381" s="8" t="str">
        <f>FIXED([8]Wages_Pre!B355,3)</f>
        <v>0.000</v>
      </c>
      <c r="D381" s="8" t="str">
        <f>FIXED([8]Wages_Pre!C355,3)</f>
        <v>0.000</v>
      </c>
      <c r="E381" s="8" t="str">
        <f t="shared" si="35"/>
        <v>***</v>
      </c>
      <c r="F381" s="8">
        <f>[8]Wages_Pre!E355</f>
        <v>0</v>
      </c>
      <c r="G381" s="8"/>
      <c r="H381" s="8"/>
      <c r="I381" s="8"/>
      <c r="J381" s="8">
        <f>[8]Wages_Post!A355</f>
        <v>0</v>
      </c>
      <c r="K381" s="8" t="str">
        <f>FIXED([8]Wages_Post!B355,3)</f>
        <v>0.000</v>
      </c>
      <c r="L381" s="8" t="str">
        <f>FIXED([8]Wages_Post!C355,3)</f>
        <v>0.000</v>
      </c>
      <c r="M381" s="8" t="str">
        <f t="shared" si="34"/>
        <v>***</v>
      </c>
      <c r="N381" s="8">
        <f>[8]Wages_Post!E355</f>
        <v>0</v>
      </c>
      <c r="O381" s="8"/>
    </row>
    <row r="382" spans="2:15">
      <c r="B382" s="8">
        <f>[8]Wages_Pre!A356</f>
        <v>0</v>
      </c>
      <c r="C382" s="8" t="str">
        <f>FIXED([8]Wages_Pre!B356,3)</f>
        <v>0.000</v>
      </c>
      <c r="D382" s="8" t="str">
        <f>FIXED([8]Wages_Pre!C356,3)</f>
        <v>0.000</v>
      </c>
      <c r="E382" s="8" t="str">
        <f t="shared" si="35"/>
        <v>***</v>
      </c>
      <c r="F382" s="8">
        <f>[8]Wages_Pre!E356</f>
        <v>0</v>
      </c>
      <c r="G382" s="8"/>
      <c r="H382" s="8"/>
      <c r="I382" s="8"/>
      <c r="J382" s="8">
        <f>[8]Wages_Post!A356</f>
        <v>0</v>
      </c>
      <c r="K382" s="8" t="str">
        <f>FIXED([8]Wages_Post!B356,3)</f>
        <v>0.000</v>
      </c>
      <c r="L382" s="8" t="str">
        <f>FIXED([8]Wages_Post!C356,3)</f>
        <v>0.000</v>
      </c>
      <c r="M382" s="8" t="str">
        <f t="shared" si="34"/>
        <v>***</v>
      </c>
      <c r="N382" s="8">
        <f>[8]Wages_Post!E356</f>
        <v>0</v>
      </c>
      <c r="O382" s="8"/>
    </row>
    <row r="383" spans="2:15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2:15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2:15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2:15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2:15">
      <c r="B387" s="7" t="str">
        <f>[8]Wages_Pre!A361</f>
        <v xml:space="preserve"> EXCLUDE INFLATION EXPECTATIONS- WAGES - PRE-CRISIS</v>
      </c>
      <c r="C387" s="8"/>
      <c r="D387" s="8"/>
      <c r="E387" s="8"/>
      <c r="F387" s="8"/>
      <c r="G387" s="8"/>
      <c r="H387" s="8"/>
      <c r="I387" s="8"/>
      <c r="J387" s="7" t="str">
        <f>[8]Wages_Post!A361</f>
        <v xml:space="preserve"> EXCLUDE INFLATION EXPECTATIONS- WAGES - POST-CRISIS</v>
      </c>
      <c r="K387" s="8"/>
      <c r="L387" s="8"/>
      <c r="M387" s="8"/>
      <c r="N387" s="8"/>
      <c r="O387" s="8"/>
    </row>
    <row r="388" spans="2:15">
      <c r="B388" s="8" t="str">
        <f>[8]Wages_Pre!A362</f>
        <v>R2_w</v>
      </c>
      <c r="C388" s="8">
        <f>[8]Wages_Pre!B362</f>
        <v>0</v>
      </c>
      <c r="D388" s="8">
        <f>[8]Wages_Pre!C362</f>
        <v>0</v>
      </c>
      <c r="E388" s="8">
        <f>[8]Wages_Pre!D362</f>
        <v>0</v>
      </c>
      <c r="F388" s="8"/>
      <c r="G388" s="8"/>
      <c r="H388" s="8"/>
      <c r="I388" s="8"/>
      <c r="J388" s="8" t="str">
        <f>[8]Wages_Post!A362</f>
        <v>R2_w</v>
      </c>
      <c r="K388" s="8">
        <f>[8]Wages_Post!B362</f>
        <v>0</v>
      </c>
      <c r="L388" s="8">
        <f>[8]Wages_Post!C362</f>
        <v>0</v>
      </c>
      <c r="M388" s="8">
        <f>[8]Wages_Post!D362</f>
        <v>0</v>
      </c>
      <c r="N388" s="8"/>
      <c r="O388" s="8"/>
    </row>
    <row r="389" spans="2:15">
      <c r="B389" s="8" t="str">
        <f>FIXED([8]Wages_Pre!A363,3)</f>
        <v>0.064</v>
      </c>
      <c r="C389" s="8">
        <f>[8]Wages_Pre!B363</f>
        <v>878</v>
      </c>
      <c r="D389" s="8" t="str">
        <f>FIXED([8]Wages_Pre!C363,1)</f>
        <v>1.0</v>
      </c>
      <c r="E389" s="8">
        <f>([8]Wages_Pre!D363)</f>
        <v>0.40063520608921416</v>
      </c>
      <c r="F389" s="8" t="str">
        <f>IF(E389&lt;0.01,"***",IF(E389&lt;0.05,"**", IF(E389&lt;0.1,"*","")))</f>
        <v/>
      </c>
      <c r="G389" s="8"/>
      <c r="H389" s="8"/>
      <c r="I389" s="8"/>
      <c r="J389" s="8" t="str">
        <f>FIXED([8]Wages_Post!A363,3)</f>
        <v>0.059</v>
      </c>
      <c r="K389" s="8">
        <f>[8]Wages_Post!B363</f>
        <v>782</v>
      </c>
      <c r="L389" s="8" t="str">
        <f>FIXED([8]Wages_Post!C363,1)</f>
        <v>1.2</v>
      </c>
      <c r="M389" s="8">
        <f>([8]Wages_Post!D363)</f>
        <v>0.34955150691629278</v>
      </c>
      <c r="N389" s="8" t="str">
        <f>IF(M389&lt;0.01,"***",IF(M389&lt;0.05,"**", IF(M389&lt;0.1,"*","")))</f>
        <v/>
      </c>
      <c r="O389" s="8"/>
    </row>
    <row r="390" spans="2:15">
      <c r="B390" s="8"/>
      <c r="C390" s="8"/>
      <c r="D390" s="8" t="str">
        <f>[8]Wages_Pre!C364</f>
        <v>Robust</v>
      </c>
      <c r="E390" s="8"/>
      <c r="F390" s="8"/>
      <c r="G390" s="8"/>
      <c r="H390" s="8"/>
      <c r="I390" s="8"/>
      <c r="J390" s="8"/>
      <c r="K390" s="8"/>
      <c r="L390" s="8" t="str">
        <f>[8]Wages_Post!C364</f>
        <v>Robust</v>
      </c>
      <c r="M390" s="8"/>
      <c r="N390" s="8"/>
      <c r="O390" s="8"/>
    </row>
    <row r="391" spans="2:15">
      <c r="B391" s="8" t="str">
        <f>[8]Wages_Pre!A365</f>
        <v>Wage_qA</v>
      </c>
      <c r="C391" s="8" t="str">
        <f>[8]Wages_Pre!B365</f>
        <v>Coef.</v>
      </c>
      <c r="D391" s="8" t="str">
        <f>[8]Wages_Pre!C365</f>
        <v>Std. Err.</v>
      </c>
      <c r="E391" s="8" t="str">
        <f>[8]Wages_Pre!D365</f>
        <v>t</v>
      </c>
      <c r="F391" s="8" t="str">
        <f>[8]Wages_Pre!E365</f>
        <v>P&gt;|t|</v>
      </c>
      <c r="G391" s="8"/>
      <c r="H391" s="8"/>
      <c r="I391" s="8"/>
      <c r="J391" s="8" t="str">
        <f>[8]Wages_Post!A365</f>
        <v>Wage_qA</v>
      </c>
      <c r="K391" s="8" t="str">
        <f>[8]Wages_Post!B365</f>
        <v>Coef.</v>
      </c>
      <c r="L391" s="8" t="str">
        <f>[8]Wages_Post!C365</f>
        <v>Std. Err.</v>
      </c>
      <c r="M391" s="8" t="str">
        <f>[8]Wages_Post!D365</f>
        <v>t</v>
      </c>
      <c r="N391" s="8" t="str">
        <f>[8]Wages_Post!E365</f>
        <v>P&gt;|t|</v>
      </c>
      <c r="O391" s="8"/>
    </row>
    <row r="392" spans="2:15">
      <c r="B392" s="8" t="str">
        <f>[8]Wages_Pre!A366</f>
        <v>PCPI_4lag</v>
      </c>
      <c r="C392" s="8" t="str">
        <f>FIXED([8]Wages_Pre!B366,3)</f>
        <v>0.244</v>
      </c>
      <c r="D392" s="8" t="str">
        <f>FIXED([8]Wages_Pre!C366,3)</f>
        <v>0.052</v>
      </c>
      <c r="E392" s="8" t="str">
        <f>IF(F392&lt;0.01,"***",IF(F392&lt;0.05,"**", IF(F392&lt;0.1,"*","")))</f>
        <v>***</v>
      </c>
      <c r="F392" s="8">
        <f>[8]Wages_Pre!E366</f>
        <v>0</v>
      </c>
      <c r="G392" s="8"/>
      <c r="H392" s="8"/>
      <c r="I392" s="8"/>
      <c r="J392" s="8" t="str">
        <f>[8]Wages_Post!A366</f>
        <v>PCPI_4lag</v>
      </c>
      <c r="K392" s="8" t="str">
        <f>FIXED([8]Wages_Post!B366,3)</f>
        <v>-0.024</v>
      </c>
      <c r="L392" s="8" t="str">
        <f>FIXED([8]Wages_Post!C366,3)</f>
        <v>0.103</v>
      </c>
      <c r="M392" s="8" t="str">
        <f t="shared" ref="M392:M402" si="36">IF(N392&lt;0.01,"***",IF(N392&lt;0.05,"**", IF(N392&lt;0.1,"*","")))</f>
        <v/>
      </c>
      <c r="N392" s="8">
        <f>[8]Wages_Post!E366</f>
        <v>0.81599999999999995</v>
      </c>
      <c r="O392" s="8"/>
    </row>
    <row r="393" spans="2:15">
      <c r="B393" s="8" t="str">
        <f>[8]Wages_Pre!A367</f>
        <v>slack_1</v>
      </c>
      <c r="C393" s="8" t="str">
        <f>FIXED([8]Wages_Pre!B367,3)</f>
        <v>-0.196</v>
      </c>
      <c r="D393" s="8" t="str">
        <f>FIXED([8]Wages_Pre!C367,3)</f>
        <v>0.068</v>
      </c>
      <c r="E393" s="8" t="str">
        <f t="shared" ref="E393:E402" si="37">IF(F393&lt;0.01,"***",IF(F393&lt;0.05,"**", IF(F393&lt;0.1,"*","")))</f>
        <v>***</v>
      </c>
      <c r="F393" s="8">
        <f>[8]Wages_Pre!E367</f>
        <v>8.9999999999999993E-3</v>
      </c>
      <c r="G393" s="8"/>
      <c r="H393" s="8"/>
      <c r="I393" s="8"/>
      <c r="J393" s="8" t="str">
        <f>[8]Wages_Post!A367</f>
        <v>slack_1</v>
      </c>
      <c r="K393" s="8" t="str">
        <f>FIXED([8]Wages_Post!B367,3)</f>
        <v>-0.311</v>
      </c>
      <c r="L393" s="8" t="str">
        <f>FIXED([8]Wages_Post!C367,3)</f>
        <v>0.088</v>
      </c>
      <c r="M393" s="8" t="str">
        <f t="shared" si="36"/>
        <v>***</v>
      </c>
      <c r="N393" s="8">
        <f>[8]Wages_Post!E367</f>
        <v>2E-3</v>
      </c>
      <c r="O393" s="8"/>
    </row>
    <row r="394" spans="2:15">
      <c r="B394" s="8" t="str">
        <f>[8]Wages_Pre!A368</f>
        <v>W_Slack</v>
      </c>
      <c r="C394" s="8" t="str">
        <f>FIXED([8]Wages_Pre!B368,3)</f>
        <v>-0.228</v>
      </c>
      <c r="D394" s="8" t="str">
        <f>FIXED([8]Wages_Pre!C368,3)</f>
        <v>0.178</v>
      </c>
      <c r="E394" s="8" t="str">
        <f t="shared" si="37"/>
        <v/>
      </c>
      <c r="F394" s="8">
        <f>[8]Wages_Pre!E368</f>
        <v>0.217</v>
      </c>
      <c r="G394" s="8"/>
      <c r="H394" s="8"/>
      <c r="I394" s="8"/>
      <c r="J394" s="8" t="str">
        <f>[8]Wages_Post!A368</f>
        <v>W_Slack</v>
      </c>
      <c r="K394" s="8" t="str">
        <f>FIXED([8]Wages_Post!B368,3)</f>
        <v>-0.233</v>
      </c>
      <c r="L394" s="8" t="str">
        <f>FIXED([8]Wages_Post!C368,3)</f>
        <v>0.169</v>
      </c>
      <c r="M394" s="8" t="str">
        <f t="shared" si="36"/>
        <v/>
      </c>
      <c r="N394" s="8">
        <f>[8]Wages_Post!E368</f>
        <v>0.185</v>
      </c>
      <c r="O394" s="8"/>
    </row>
    <row r="395" spans="2:15">
      <c r="B395" s="8" t="str">
        <f>[8]Wages_Pre!A369</f>
        <v>WComm_relPCPI_lag</v>
      </c>
      <c r="C395" s="8" t="str">
        <f>FIXED([8]Wages_Pre!B369,3)</f>
        <v>0.005</v>
      </c>
      <c r="D395" s="8" t="str">
        <f>FIXED([8]Wages_Pre!C369,3)</f>
        <v>0.013</v>
      </c>
      <c r="E395" s="8" t="str">
        <f t="shared" si="37"/>
        <v/>
      </c>
      <c r="F395" s="8">
        <f>[8]Wages_Pre!E369</f>
        <v>0.71599999999999997</v>
      </c>
      <c r="G395" s="8"/>
      <c r="H395" s="8"/>
      <c r="I395" s="8"/>
      <c r="J395" s="8" t="str">
        <f>[8]Wages_Post!A369</f>
        <v>WComm_relPCPI_lag</v>
      </c>
      <c r="K395" s="8" t="str">
        <f>FIXED([8]Wages_Post!B369,3)</f>
        <v>0.006</v>
      </c>
      <c r="L395" s="8" t="str">
        <f>FIXED([8]Wages_Post!C369,3)</f>
        <v>0.008</v>
      </c>
      <c r="M395" s="8" t="str">
        <f t="shared" si="36"/>
        <v/>
      </c>
      <c r="N395" s="8">
        <f>[8]Wages_Post!E369</f>
        <v>0.45100000000000001</v>
      </c>
      <c r="O395" s="8"/>
    </row>
    <row r="396" spans="2:15">
      <c r="B396" s="8" t="str">
        <f>[8]Wages_Pre!A370</f>
        <v>GVC_PC_lag</v>
      </c>
      <c r="C396" s="8" t="str">
        <f>FIXED([8]Wages_Pre!B370,3)</f>
        <v>-0.128</v>
      </c>
      <c r="D396" s="8" t="str">
        <f>FIXED([8]Wages_Pre!C370,3)</f>
        <v>0.105</v>
      </c>
      <c r="E396" s="8" t="str">
        <f t="shared" si="37"/>
        <v/>
      </c>
      <c r="F396" s="8">
        <f>[8]Wages_Pre!E370</f>
        <v>0.23799999999999999</v>
      </c>
      <c r="G396" s="8"/>
      <c r="H396" s="8"/>
      <c r="I396" s="8"/>
      <c r="J396" s="8" t="str">
        <f>[8]Wages_Post!A370</f>
        <v>GVC_PC_lag</v>
      </c>
      <c r="K396" s="8" t="str">
        <f>FIXED([8]Wages_Post!B370,3)</f>
        <v>-0.071</v>
      </c>
      <c r="L396" s="8" t="str">
        <f>FIXED([8]Wages_Post!C370,3)</f>
        <v>0.097</v>
      </c>
      <c r="M396" s="8" t="str">
        <f t="shared" si="36"/>
        <v/>
      </c>
      <c r="N396" s="8">
        <f>[8]Wages_Post!E370</f>
        <v>0.47</v>
      </c>
      <c r="O396" s="8"/>
    </row>
    <row r="397" spans="2:15">
      <c r="B397" s="8" t="str">
        <f>[8]Wages_Pre!A371</f>
        <v>_cons</v>
      </c>
      <c r="C397" s="8" t="str">
        <f>FIXED([8]Wages_Pre!B371,3)</f>
        <v>3.195</v>
      </c>
      <c r="D397" s="8" t="str">
        <f>FIXED([8]Wages_Pre!C371,3)</f>
        <v>0.257</v>
      </c>
      <c r="E397" s="8" t="str">
        <f t="shared" si="37"/>
        <v>***</v>
      </c>
      <c r="F397" s="8">
        <f>[8]Wages_Pre!E371</f>
        <v>0</v>
      </c>
      <c r="G397" s="8"/>
      <c r="H397" s="8"/>
      <c r="I397" s="8"/>
      <c r="J397" s="8" t="str">
        <f>[8]Wages_Post!A371</f>
        <v>_cons</v>
      </c>
      <c r="K397" s="8" t="str">
        <f>FIXED([8]Wages_Post!B371,3)</f>
        <v>3.542</v>
      </c>
      <c r="L397" s="8" t="str">
        <f>FIXED([8]Wages_Post!C371,3)</f>
        <v>0.304</v>
      </c>
      <c r="M397" s="8" t="str">
        <f t="shared" si="36"/>
        <v>***</v>
      </c>
      <c r="N397" s="8">
        <f>[8]Wages_Post!E371</f>
        <v>0</v>
      </c>
      <c r="O397" s="8"/>
    </row>
    <row r="398" spans="2:15">
      <c r="B398" s="8">
        <f>[8]Wages_Pre!A372</f>
        <v>0</v>
      </c>
      <c r="C398" s="8" t="str">
        <f>FIXED([8]Wages_Pre!B372,3)</f>
        <v>0.000</v>
      </c>
      <c r="D398" s="8" t="str">
        <f>FIXED([8]Wages_Pre!C372,3)</f>
        <v>0.000</v>
      </c>
      <c r="E398" s="8" t="str">
        <f t="shared" si="37"/>
        <v>***</v>
      </c>
      <c r="F398" s="8">
        <f>[8]Wages_Pre!E372</f>
        <v>0</v>
      </c>
      <c r="G398" s="8"/>
      <c r="H398" s="8"/>
      <c r="I398" s="8"/>
      <c r="J398" s="8">
        <f>[8]Wages_Post!A372</f>
        <v>0</v>
      </c>
      <c r="K398" s="8" t="str">
        <f>FIXED([8]Wages_Post!B372,3)</f>
        <v>0.000</v>
      </c>
      <c r="L398" s="8" t="str">
        <f>FIXED([8]Wages_Post!C372,3)</f>
        <v>0.000</v>
      </c>
      <c r="M398" s="8" t="str">
        <f t="shared" si="36"/>
        <v>***</v>
      </c>
      <c r="N398" s="8">
        <f>[8]Wages_Post!E372</f>
        <v>0</v>
      </c>
      <c r="O398" s="8"/>
    </row>
    <row r="399" spans="2:15">
      <c r="B399" s="8">
        <f>[8]Wages_Pre!A373</f>
        <v>0</v>
      </c>
      <c r="C399" s="8" t="str">
        <f>FIXED([8]Wages_Pre!B373,3)</f>
        <v>0.000</v>
      </c>
      <c r="D399" s="8" t="str">
        <f>FIXED([8]Wages_Pre!C373,3)</f>
        <v>0.000</v>
      </c>
      <c r="E399" s="8" t="str">
        <f t="shared" si="37"/>
        <v>***</v>
      </c>
      <c r="F399" s="8">
        <f>[8]Wages_Pre!E373</f>
        <v>0</v>
      </c>
      <c r="G399" s="8"/>
      <c r="H399" s="8"/>
      <c r="I399" s="8"/>
      <c r="J399" s="8">
        <f>[8]Wages_Post!A373</f>
        <v>0</v>
      </c>
      <c r="K399" s="8" t="str">
        <f>FIXED([8]Wages_Post!B373,3)</f>
        <v>0.000</v>
      </c>
      <c r="L399" s="8" t="str">
        <f>FIXED([8]Wages_Post!C373,3)</f>
        <v>0.000</v>
      </c>
      <c r="M399" s="8" t="str">
        <f t="shared" si="36"/>
        <v>***</v>
      </c>
      <c r="N399" s="8">
        <f>[8]Wages_Post!E373</f>
        <v>0</v>
      </c>
      <c r="O399" s="8"/>
    </row>
    <row r="400" spans="2:15">
      <c r="B400" s="8">
        <f>[8]Wages_Pre!A374</f>
        <v>0</v>
      </c>
      <c r="C400" s="8" t="str">
        <f>FIXED([8]Wages_Pre!B374,3)</f>
        <v>0.000</v>
      </c>
      <c r="D400" s="8" t="str">
        <f>FIXED([8]Wages_Pre!C374,3)</f>
        <v>0.000</v>
      </c>
      <c r="E400" s="8" t="str">
        <f t="shared" si="37"/>
        <v>***</v>
      </c>
      <c r="F400" s="8">
        <f>[8]Wages_Pre!E374</f>
        <v>0</v>
      </c>
      <c r="G400" s="8"/>
      <c r="H400" s="8"/>
      <c r="I400" s="8"/>
      <c r="J400" s="8">
        <f>[8]Wages_Post!A374</f>
        <v>0</v>
      </c>
      <c r="K400" s="8" t="str">
        <f>FIXED([8]Wages_Post!B374,3)</f>
        <v>0.000</v>
      </c>
      <c r="L400" s="8" t="str">
        <f>FIXED([8]Wages_Post!C374,3)</f>
        <v>0.000</v>
      </c>
      <c r="M400" s="8" t="str">
        <f t="shared" si="36"/>
        <v>***</v>
      </c>
      <c r="N400" s="8">
        <f>[8]Wages_Post!E374</f>
        <v>0</v>
      </c>
      <c r="O400" s="8"/>
    </row>
    <row r="401" spans="2:15">
      <c r="B401" s="8">
        <f>[8]Wages_Pre!A375</f>
        <v>0</v>
      </c>
      <c r="C401" s="8" t="str">
        <f>FIXED([8]Wages_Pre!B375,3)</f>
        <v>0.000</v>
      </c>
      <c r="D401" s="8" t="str">
        <f>FIXED([8]Wages_Pre!C375,3)</f>
        <v>0.000</v>
      </c>
      <c r="E401" s="8" t="str">
        <f t="shared" si="37"/>
        <v>***</v>
      </c>
      <c r="F401" s="8">
        <f>[8]Wages_Pre!E375</f>
        <v>0</v>
      </c>
      <c r="G401" s="8"/>
      <c r="H401" s="8"/>
      <c r="I401" s="8"/>
      <c r="J401" s="8">
        <f>[8]Wages_Post!A375</f>
        <v>0</v>
      </c>
      <c r="K401" s="8" t="str">
        <f>FIXED([8]Wages_Post!B375,3)</f>
        <v>0.000</v>
      </c>
      <c r="L401" s="8" t="str">
        <f>FIXED([8]Wages_Post!C375,3)</f>
        <v>0.000</v>
      </c>
      <c r="M401" s="8" t="str">
        <f t="shared" si="36"/>
        <v>***</v>
      </c>
      <c r="N401" s="8">
        <f>[8]Wages_Post!E375</f>
        <v>0</v>
      </c>
      <c r="O401" s="8"/>
    </row>
    <row r="402" spans="2:15">
      <c r="B402" s="8">
        <f>[8]Wages_Pre!A376</f>
        <v>0</v>
      </c>
      <c r="C402" s="8" t="str">
        <f>FIXED([8]Wages_Pre!B376,3)</f>
        <v>0.000</v>
      </c>
      <c r="D402" s="8" t="str">
        <f>FIXED([8]Wages_Pre!C376,3)</f>
        <v>0.000</v>
      </c>
      <c r="E402" s="8" t="str">
        <f t="shared" si="37"/>
        <v>***</v>
      </c>
      <c r="F402" s="8">
        <f>[8]Wages_Pre!E376</f>
        <v>0</v>
      </c>
      <c r="G402" s="8"/>
      <c r="H402" s="8"/>
      <c r="I402" s="8"/>
      <c r="J402" s="8">
        <f>[8]Wages_Post!A376</f>
        <v>0</v>
      </c>
      <c r="K402" s="8" t="str">
        <f>FIXED([8]Wages_Post!B376,3)</f>
        <v>0.000</v>
      </c>
      <c r="L402" s="8" t="str">
        <f>FIXED([8]Wages_Post!C376,3)</f>
        <v>0.000</v>
      </c>
      <c r="M402" s="8" t="str">
        <f t="shared" si="36"/>
        <v>***</v>
      </c>
      <c r="N402" s="8">
        <f>[8]Wages_Post!E376</f>
        <v>0</v>
      </c>
      <c r="O402" s="8"/>
    </row>
    <row r="403" spans="2:15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2:15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2:15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2:15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2:15">
      <c r="B407" s="7" t="str">
        <f>[8]Wages_Pre!A381</f>
        <v>OIL &amp; COMM RELATIVE TO 1Y (NOT 1Q) - WAGES - PRE-CRISIS</v>
      </c>
      <c r="C407" s="8"/>
      <c r="D407" s="8"/>
      <c r="E407" s="8"/>
      <c r="F407" s="8"/>
      <c r="G407" s="8"/>
      <c r="H407" s="8"/>
      <c r="I407" s="8"/>
      <c r="J407" s="7" t="str">
        <f>[8]Wages_Post!A381</f>
        <v>OIL &amp; COMM RELATIVE TO 1Y (NOT 1Q) - WAGES - POST-CRISIS</v>
      </c>
      <c r="K407" s="8"/>
      <c r="L407" s="8"/>
      <c r="M407" s="8"/>
      <c r="N407" s="8"/>
      <c r="O407" s="8"/>
    </row>
    <row r="408" spans="2:15">
      <c r="B408" s="8" t="str">
        <f>[8]Wages_Pre!A382</f>
        <v>R2_w</v>
      </c>
      <c r="C408" s="8">
        <f>[8]Wages_Pre!B382</f>
        <v>0</v>
      </c>
      <c r="D408" s="8">
        <f>[8]Wages_Pre!C382</f>
        <v>0</v>
      </c>
      <c r="E408" s="8">
        <f>[8]Wages_Pre!D382</f>
        <v>0</v>
      </c>
      <c r="F408" s="8"/>
      <c r="G408" s="8"/>
      <c r="H408" s="8"/>
      <c r="I408" s="8"/>
      <c r="J408" s="8" t="str">
        <f>[8]Wages_Post!A382</f>
        <v>R2_w</v>
      </c>
      <c r="K408" s="8">
        <f>[8]Wages_Post!B382</f>
        <v>0</v>
      </c>
      <c r="L408" s="8">
        <f>[8]Wages_Post!C382</f>
        <v>0</v>
      </c>
      <c r="M408" s="8">
        <f>[8]Wages_Post!D382</f>
        <v>0</v>
      </c>
      <c r="N408" s="8"/>
      <c r="O408" s="8"/>
    </row>
    <row r="409" spans="2:15">
      <c r="B409" s="8" t="str">
        <f>FIXED([8]Wages_Pre!A383,3)</f>
        <v>0.064</v>
      </c>
      <c r="C409" s="8">
        <f>[8]Wages_Pre!B383</f>
        <v>878</v>
      </c>
      <c r="D409" s="8" t="str">
        <f>FIXED([8]Wages_Pre!C383,1)</f>
        <v>0.9</v>
      </c>
      <c r="E409" s="8" t="str">
        <f>FIXED([8]Wages_Pre!D383)</f>
        <v>0.44</v>
      </c>
      <c r="F409" s="8" t="str">
        <f>IF(E409&lt;0.01,"***",IF(E409&lt;0.05,"**", IF(E409&lt;0.1,"*","")))</f>
        <v/>
      </c>
      <c r="G409" s="8"/>
      <c r="H409" s="8"/>
      <c r="I409" s="8"/>
      <c r="J409" s="8" t="str">
        <f>FIXED([8]Wages_Post!A383,3)</f>
        <v>0.061</v>
      </c>
      <c r="K409" s="8">
        <f>[8]Wages_Post!B383</f>
        <v>782</v>
      </c>
      <c r="L409" s="8" t="str">
        <f>FIXED([8]Wages_Post!C383,1)</f>
        <v>1.1</v>
      </c>
      <c r="M409" s="8">
        <f>([8]Wages_Post!D383)</f>
        <v>0.35930595639154367</v>
      </c>
      <c r="N409" s="8" t="str">
        <f>IF(M409&lt;0.01,"***",IF(M409&lt;0.05,"**", IF(M409&lt;0.1,"*","")))</f>
        <v/>
      </c>
      <c r="O409" s="8"/>
    </row>
    <row r="410" spans="2:15">
      <c r="B410" s="8"/>
      <c r="C410" s="8"/>
      <c r="D410" s="8" t="str">
        <f>[8]Wages_Pre!C384</f>
        <v>Robust</v>
      </c>
      <c r="E410" s="8"/>
      <c r="F410" s="8"/>
      <c r="G410" s="8"/>
      <c r="H410" s="8"/>
      <c r="I410" s="8"/>
      <c r="J410" s="8"/>
      <c r="K410" s="8"/>
      <c r="L410" s="8" t="str">
        <f>[8]Wages_Post!C384</f>
        <v>Robust</v>
      </c>
      <c r="M410" s="8"/>
      <c r="N410" s="8"/>
      <c r="O410" s="8"/>
    </row>
    <row r="411" spans="2:15">
      <c r="B411" s="8" t="str">
        <f>[8]Wages_Pre!A385</f>
        <v>Wage_qA</v>
      </c>
      <c r="C411" s="8" t="str">
        <f>[8]Wages_Pre!B385</f>
        <v>Coef.</v>
      </c>
      <c r="D411" s="8" t="str">
        <f>[8]Wages_Pre!C385</f>
        <v>Std. Err.</v>
      </c>
      <c r="E411" s="8" t="str">
        <f>[8]Wages_Pre!D385</f>
        <v>t</v>
      </c>
      <c r="F411" s="8" t="str">
        <f>[8]Wages_Pre!E385</f>
        <v>P&gt;|t|</v>
      </c>
      <c r="G411" s="8"/>
      <c r="H411" s="8"/>
      <c r="I411" s="8"/>
      <c r="J411" s="8" t="str">
        <f>[8]Wages_Post!A385</f>
        <v>Wage_qA</v>
      </c>
      <c r="K411" s="8" t="str">
        <f>[8]Wages_Post!B385</f>
        <v>Coef.</v>
      </c>
      <c r="L411" s="8" t="str">
        <f>[8]Wages_Post!C385</f>
        <v>Std. Err.</v>
      </c>
      <c r="M411" s="8" t="str">
        <f>[8]Wages_Post!D385</f>
        <v>t</v>
      </c>
      <c r="N411" s="8" t="str">
        <f>[8]Wages_Post!E385</f>
        <v>P&gt;|t|</v>
      </c>
      <c r="O411" s="8"/>
    </row>
    <row r="412" spans="2:15">
      <c r="B412" s="8" t="str">
        <f>[8]Wages_Pre!A386</f>
        <v>InfExp</v>
      </c>
      <c r="C412" s="8" t="str">
        <f>FIXED([8]Wages_Pre!B386,3)</f>
        <v>0.051</v>
      </c>
      <c r="D412" s="8" t="str">
        <f>FIXED([8]Wages_Pre!C386,3)</f>
        <v>0.203</v>
      </c>
      <c r="E412" s="8" t="str">
        <f>IF(F412&lt;0.01,"***",IF(F412&lt;0.05,"**", IF(F412&lt;0.1,"*","")))</f>
        <v/>
      </c>
      <c r="F412" s="8">
        <f>[8]Wages_Pre!E386</f>
        <v>0.80600000000000005</v>
      </c>
      <c r="G412" s="8"/>
      <c r="H412" s="8"/>
      <c r="I412" s="8"/>
      <c r="J412" s="8" t="str">
        <f>[8]Wages_Post!A386</f>
        <v>InfExp</v>
      </c>
      <c r="K412" s="8" t="str">
        <f>FIXED([8]Wages_Post!B386,3)</f>
        <v>0.211</v>
      </c>
      <c r="L412" s="8" t="str">
        <f>FIXED([8]Wages_Post!C386,3)</f>
        <v>0.637</v>
      </c>
      <c r="M412" s="8" t="str">
        <f t="shared" ref="M412:M422" si="38">IF(N412&lt;0.01,"***",IF(N412&lt;0.05,"**", IF(N412&lt;0.1,"*","")))</f>
        <v/>
      </c>
      <c r="N412" s="8">
        <f>[8]Wages_Post!E386</f>
        <v>0.74399999999999999</v>
      </c>
      <c r="O412" s="8"/>
    </row>
    <row r="413" spans="2:15">
      <c r="B413" s="8" t="str">
        <f>[8]Wages_Pre!A387</f>
        <v>PCPI_4lag</v>
      </c>
      <c r="C413" s="8" t="str">
        <f>FIXED([8]Wages_Pre!B387,3)</f>
        <v>0.236</v>
      </c>
      <c r="D413" s="8" t="str">
        <f>FIXED([8]Wages_Pre!C387,3)</f>
        <v>0.057</v>
      </c>
      <c r="E413" s="8" t="str">
        <f t="shared" ref="E413:E422" si="39">IF(F413&lt;0.01,"***",IF(F413&lt;0.05,"**", IF(F413&lt;0.1,"*","")))</f>
        <v>***</v>
      </c>
      <c r="F413" s="8">
        <f>[8]Wages_Pre!E387</f>
        <v>1E-3</v>
      </c>
      <c r="G413" s="8"/>
      <c r="H413" s="8"/>
      <c r="I413" s="8"/>
      <c r="J413" s="8" t="str">
        <f>[8]Wages_Post!A387</f>
        <v>PCPI_4lag</v>
      </c>
      <c r="K413" s="8" t="str">
        <f>FIXED([8]Wages_Post!B387,3)</f>
        <v>-0.039</v>
      </c>
      <c r="L413" s="8" t="str">
        <f>FIXED([8]Wages_Post!C387,3)</f>
        <v>0.108</v>
      </c>
      <c r="M413" s="8" t="str">
        <f t="shared" si="38"/>
        <v/>
      </c>
      <c r="N413" s="8">
        <f>[8]Wages_Post!E387</f>
        <v>0.71899999999999997</v>
      </c>
      <c r="O413" s="8"/>
    </row>
    <row r="414" spans="2:15">
      <c r="B414" s="8" t="str">
        <f>[8]Wages_Pre!A388</f>
        <v>slack_1</v>
      </c>
      <c r="C414" s="8" t="str">
        <f>FIXED([8]Wages_Pre!B388,3)</f>
        <v>-0.197</v>
      </c>
      <c r="D414" s="8" t="str">
        <f>FIXED([8]Wages_Pre!C388,3)</f>
        <v>0.066</v>
      </c>
      <c r="E414" s="8" t="str">
        <f t="shared" si="39"/>
        <v>***</v>
      </c>
      <c r="F414" s="8">
        <f>[8]Wages_Pre!E388</f>
        <v>8.0000000000000002E-3</v>
      </c>
      <c r="G414" s="8"/>
      <c r="H414" s="8"/>
      <c r="I414" s="8"/>
      <c r="J414" s="8" t="str">
        <f>[8]Wages_Post!A388</f>
        <v>slack_1</v>
      </c>
      <c r="K414" s="8" t="str">
        <f>FIXED([8]Wages_Post!B388,3)</f>
        <v>-0.312</v>
      </c>
      <c r="L414" s="8" t="str">
        <f>FIXED([8]Wages_Post!C388,3)</f>
        <v>0.091</v>
      </c>
      <c r="M414" s="8" t="str">
        <f t="shared" si="38"/>
        <v>***</v>
      </c>
      <c r="N414" s="8">
        <f>[8]Wages_Post!E388</f>
        <v>3.0000000000000001E-3</v>
      </c>
      <c r="O414" s="8"/>
    </row>
    <row r="415" spans="2:15">
      <c r="B415" s="8" t="str">
        <f>[8]Wages_Pre!A389</f>
        <v>W_Slack</v>
      </c>
      <c r="C415" s="8" t="str">
        <f>FIXED([8]Wages_Pre!B389,3)</f>
        <v>-0.229</v>
      </c>
      <c r="D415" s="8" t="str">
        <f>FIXED([8]Wages_Pre!C389,3)</f>
        <v>0.189</v>
      </c>
      <c r="E415" s="8" t="str">
        <f t="shared" si="39"/>
        <v/>
      </c>
      <c r="F415" s="8">
        <f>[8]Wages_Pre!E389</f>
        <v>0.24099999999999999</v>
      </c>
      <c r="G415" s="8"/>
      <c r="H415" s="8"/>
      <c r="I415" s="8"/>
      <c r="J415" s="8" t="str">
        <f>[8]Wages_Post!A389</f>
        <v>W_Slack</v>
      </c>
      <c r="K415" s="8" t="str">
        <f>FIXED([8]Wages_Post!B389,3)</f>
        <v>-0.187</v>
      </c>
      <c r="L415" s="8" t="str">
        <f>FIXED([8]Wages_Post!C389,3)</f>
        <v>0.140</v>
      </c>
      <c r="M415" s="8" t="str">
        <f t="shared" si="38"/>
        <v/>
      </c>
      <c r="N415" s="8">
        <f>[8]Wages_Post!E389</f>
        <v>0.19800000000000001</v>
      </c>
      <c r="O415" s="8"/>
    </row>
    <row r="416" spans="2:15">
      <c r="B416" s="8" t="str">
        <f>[8]Wages_Pre!A390</f>
        <v>WComm_qoA</v>
      </c>
      <c r="C416" s="8" t="str">
        <f>FIXED([8]Wages_Pre!B390,3)</f>
        <v>0.001</v>
      </c>
      <c r="D416" s="8" t="str">
        <f>FIXED([8]Wages_Pre!C390,3)</f>
        <v>0.007</v>
      </c>
      <c r="E416" s="8" t="str">
        <f t="shared" si="39"/>
        <v/>
      </c>
      <c r="F416" s="8">
        <f>[8]Wages_Pre!E390</f>
        <v>0.89900000000000002</v>
      </c>
      <c r="G416" s="8"/>
      <c r="H416" s="8"/>
      <c r="I416" s="8"/>
      <c r="J416" s="8" t="str">
        <f>[8]Wages_Post!A390</f>
        <v>WComm_qoA</v>
      </c>
      <c r="K416" s="8" t="str">
        <f>FIXED([8]Wages_Post!B390,3)</f>
        <v>0.006</v>
      </c>
      <c r="L416" s="8" t="str">
        <f>FIXED([8]Wages_Post!C390,3)</f>
        <v>0.004</v>
      </c>
      <c r="M416" s="8" t="str">
        <f t="shared" si="38"/>
        <v/>
      </c>
      <c r="N416" s="8">
        <f>[8]Wages_Post!E390</f>
        <v>0.184</v>
      </c>
      <c r="O416" s="8"/>
    </row>
    <row r="417" spans="2:15">
      <c r="B417" s="8" t="str">
        <f>[8]Wages_Pre!A391</f>
        <v>GVC_PC_lag</v>
      </c>
      <c r="C417" s="8" t="str">
        <f>FIXED([8]Wages_Pre!B391,3)</f>
        <v>-0.122</v>
      </c>
      <c r="D417" s="8" t="str">
        <f>FIXED([8]Wages_Pre!C391,3)</f>
        <v>0.107</v>
      </c>
      <c r="E417" s="8" t="str">
        <f t="shared" si="39"/>
        <v/>
      </c>
      <c r="F417" s="8">
        <f>[8]Wages_Pre!E391</f>
        <v>0.26500000000000001</v>
      </c>
      <c r="G417" s="8"/>
      <c r="H417" s="8"/>
      <c r="I417" s="8"/>
      <c r="J417" s="8" t="str">
        <f>[8]Wages_Post!A391</f>
        <v>GVC_PC_lag</v>
      </c>
      <c r="K417" s="8" t="str">
        <f>FIXED([8]Wages_Post!B391,3)</f>
        <v>0.010</v>
      </c>
      <c r="L417" s="8" t="str">
        <f>FIXED([8]Wages_Post!C391,3)</f>
        <v>0.108</v>
      </c>
      <c r="M417" s="8" t="str">
        <f t="shared" si="38"/>
        <v/>
      </c>
      <c r="N417" s="8">
        <f>[8]Wages_Post!E391</f>
        <v>0.92500000000000004</v>
      </c>
      <c r="O417" s="8"/>
    </row>
    <row r="418" spans="2:15">
      <c r="B418" s="8" t="str">
        <f>[8]Wages_Pre!A392</f>
        <v>_cons</v>
      </c>
      <c r="C418" s="8" t="str">
        <f>FIXED([8]Wages_Pre!B392,3)</f>
        <v>3.112</v>
      </c>
      <c r="D418" s="8" t="str">
        <f>FIXED([8]Wages_Pre!C392,3)</f>
        <v>0.423</v>
      </c>
      <c r="E418" s="8" t="str">
        <f t="shared" si="39"/>
        <v>***</v>
      </c>
      <c r="F418" s="8">
        <f>[8]Wages_Pre!E392</f>
        <v>0</v>
      </c>
      <c r="G418" s="8"/>
      <c r="H418" s="8"/>
      <c r="I418" s="8"/>
      <c r="J418" s="8" t="str">
        <f>[8]Wages_Post!A392</f>
        <v>_cons</v>
      </c>
      <c r="K418" s="8" t="str">
        <f>FIXED([8]Wages_Post!B392,3)</f>
        <v>2.993</v>
      </c>
      <c r="L418" s="8" t="str">
        <f>FIXED([8]Wages_Post!C392,3)</f>
        <v>1.333</v>
      </c>
      <c r="M418" s="8" t="str">
        <f t="shared" si="38"/>
        <v>**</v>
      </c>
      <c r="N418" s="8">
        <f>[8]Wages_Post!E392</f>
        <v>3.6999999999999998E-2</v>
      </c>
      <c r="O418" s="8"/>
    </row>
    <row r="419" spans="2:15">
      <c r="B419" s="8">
        <f>[8]Wages_Pre!A393</f>
        <v>0</v>
      </c>
      <c r="C419" s="8" t="str">
        <f>FIXED([8]Wages_Pre!B393,3)</f>
        <v>0.000</v>
      </c>
      <c r="D419" s="8" t="str">
        <f>FIXED([8]Wages_Pre!C393,3)</f>
        <v>0.000</v>
      </c>
      <c r="E419" s="8" t="str">
        <f t="shared" si="39"/>
        <v>***</v>
      </c>
      <c r="F419" s="8">
        <f>[8]Wages_Pre!E393</f>
        <v>0</v>
      </c>
      <c r="G419" s="8"/>
      <c r="H419" s="8"/>
      <c r="I419" s="8"/>
      <c r="J419" s="8">
        <f>[8]Wages_Post!A393</f>
        <v>0</v>
      </c>
      <c r="K419" s="8" t="str">
        <f>FIXED([8]Wages_Post!B393,3)</f>
        <v>0.000</v>
      </c>
      <c r="L419" s="8" t="str">
        <f>FIXED([8]Wages_Post!C393,3)</f>
        <v>0.000</v>
      </c>
      <c r="M419" s="8" t="str">
        <f t="shared" si="38"/>
        <v>***</v>
      </c>
      <c r="N419" s="8">
        <f>[8]Wages_Post!E393</f>
        <v>0</v>
      </c>
      <c r="O419" s="8"/>
    </row>
    <row r="420" spans="2:15">
      <c r="B420" s="8">
        <f>[8]Wages_Pre!A394</f>
        <v>0</v>
      </c>
      <c r="C420" s="8" t="str">
        <f>FIXED([8]Wages_Pre!B394,3)</f>
        <v>0.000</v>
      </c>
      <c r="D420" s="8" t="str">
        <f>FIXED([8]Wages_Pre!C394,3)</f>
        <v>0.000</v>
      </c>
      <c r="E420" s="8" t="str">
        <f t="shared" si="39"/>
        <v>***</v>
      </c>
      <c r="F420" s="8">
        <f>[8]Wages_Pre!E394</f>
        <v>0</v>
      </c>
      <c r="G420" s="8"/>
      <c r="H420" s="8"/>
      <c r="I420" s="8"/>
      <c r="J420" s="8">
        <f>[8]Wages_Post!A394</f>
        <v>0</v>
      </c>
      <c r="K420" s="8" t="str">
        <f>FIXED([8]Wages_Post!B394,3)</f>
        <v>0.000</v>
      </c>
      <c r="L420" s="8" t="str">
        <f>FIXED([8]Wages_Post!C394,3)</f>
        <v>0.000</v>
      </c>
      <c r="M420" s="8" t="str">
        <f t="shared" si="38"/>
        <v>***</v>
      </c>
      <c r="N420" s="8">
        <f>[8]Wages_Post!E394</f>
        <v>0</v>
      </c>
      <c r="O420" s="8"/>
    </row>
    <row r="421" spans="2:15">
      <c r="B421" s="8">
        <f>[8]Wages_Pre!A395</f>
        <v>0</v>
      </c>
      <c r="C421" s="8" t="str">
        <f>FIXED([8]Wages_Pre!B395,3)</f>
        <v>0.000</v>
      </c>
      <c r="D421" s="8" t="str">
        <f>FIXED([8]Wages_Pre!C395,3)</f>
        <v>0.000</v>
      </c>
      <c r="E421" s="8" t="str">
        <f t="shared" si="39"/>
        <v>***</v>
      </c>
      <c r="F421" s="8">
        <f>[8]Wages_Pre!E395</f>
        <v>0</v>
      </c>
      <c r="G421" s="8"/>
      <c r="H421" s="8"/>
      <c r="I421" s="8"/>
      <c r="J421" s="8">
        <f>[8]Wages_Post!A395</f>
        <v>0</v>
      </c>
      <c r="K421" s="8" t="str">
        <f>FIXED([8]Wages_Post!B395,3)</f>
        <v>0.000</v>
      </c>
      <c r="L421" s="8" t="str">
        <f>FIXED([8]Wages_Post!C395,3)</f>
        <v>0.000</v>
      </c>
      <c r="M421" s="8" t="str">
        <f t="shared" si="38"/>
        <v>***</v>
      </c>
      <c r="N421" s="8">
        <f>[8]Wages_Post!E395</f>
        <v>0</v>
      </c>
      <c r="O421" s="8"/>
    </row>
    <row r="422" spans="2:15">
      <c r="B422" s="8">
        <f>[8]Wages_Pre!A396</f>
        <v>0</v>
      </c>
      <c r="C422" s="8" t="str">
        <f>FIXED([8]Wages_Pre!B396,3)</f>
        <v>0.000</v>
      </c>
      <c r="D422" s="8" t="str">
        <f>FIXED([8]Wages_Pre!C396,3)</f>
        <v>0.000</v>
      </c>
      <c r="E422" s="8" t="str">
        <f t="shared" si="39"/>
        <v>***</v>
      </c>
      <c r="F422" s="8">
        <f>[8]Wages_Pre!E396</f>
        <v>0</v>
      </c>
      <c r="G422" s="8"/>
      <c r="H422" s="8"/>
      <c r="I422" s="8"/>
      <c r="J422" s="8">
        <f>[8]Wages_Post!A396</f>
        <v>0</v>
      </c>
      <c r="K422" s="8" t="str">
        <f>FIXED([8]Wages_Post!B396,3)</f>
        <v>0.000</v>
      </c>
      <c r="L422" s="8" t="str">
        <f>FIXED([8]Wages_Post!C396,3)</f>
        <v>0.000</v>
      </c>
      <c r="M422" s="8" t="str">
        <f t="shared" si="38"/>
        <v>***</v>
      </c>
      <c r="N422" s="8">
        <f>[8]Wages_Post!E396</f>
        <v>0</v>
      </c>
      <c r="O422" s="8"/>
    </row>
    <row r="423" spans="2:15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2:15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2:15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2:15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2:15">
      <c r="B427" s="7" t="str">
        <f>[8]Wages_Pre!A401</f>
        <v>RANDOM EFFECTS- WAGES - PRE-CRISIS</v>
      </c>
      <c r="C427" s="8"/>
      <c r="D427" s="8"/>
      <c r="E427" s="8"/>
      <c r="F427" s="8"/>
      <c r="G427" s="8"/>
      <c r="H427" s="8"/>
      <c r="I427" s="8"/>
      <c r="J427" s="7" t="str">
        <f>[8]Wages_Post!A401</f>
        <v>RANDOM EFFECTS- WAGES - POST-CRISIS</v>
      </c>
      <c r="K427" s="8"/>
      <c r="L427" s="8"/>
      <c r="M427" s="8"/>
      <c r="N427" s="8"/>
      <c r="O427" s="8"/>
    </row>
    <row r="428" spans="2:15">
      <c r="B428" s="8" t="str">
        <f>[8]Wages_Pre!A402</f>
        <v>R2_o</v>
      </c>
      <c r="C428" s="8">
        <f>[8]Wages_Pre!B402</f>
        <v>0</v>
      </c>
      <c r="D428" s="8">
        <f>[8]Wages_Pre!C402</f>
        <v>0</v>
      </c>
      <c r="E428" s="8">
        <f>[8]Wages_Pre!D402</f>
        <v>0</v>
      </c>
      <c r="F428" s="8"/>
      <c r="G428" s="8"/>
      <c r="H428" s="8"/>
      <c r="I428" s="8"/>
      <c r="J428" s="8" t="str">
        <f>[8]Wages_Post!A402</f>
        <v>R2_o</v>
      </c>
      <c r="K428" s="8">
        <f>[8]Wages_Post!B402</f>
        <v>0</v>
      </c>
      <c r="L428" s="8">
        <f>[8]Wages_Post!C402</f>
        <v>0</v>
      </c>
      <c r="M428" s="8">
        <f>[8]Wages_Post!D402</f>
        <v>0</v>
      </c>
      <c r="N428" s="8"/>
      <c r="O428" s="8"/>
    </row>
    <row r="429" spans="2:15">
      <c r="B429" s="8" t="str">
        <f>FIXED([8]Wages_Pre!A403,3)</f>
        <v>0.365</v>
      </c>
      <c r="C429" s="8">
        <f>[8]Wages_Pre!B403</f>
        <v>878</v>
      </c>
      <c r="D429" s="8" t="str">
        <f>FIXED([8]Wages_Pre!C403,1)</f>
        <v>9.4</v>
      </c>
      <c r="E429" s="8">
        <f>([8]Wages_Pre!D403)</f>
        <v>2.4018336994379053E-2</v>
      </c>
      <c r="F429" s="8" t="str">
        <f>IF(E429&lt;0.01,"***",IF(E429&lt;0.05,"**", IF(E429&lt;0.1,"*","")))</f>
        <v>**</v>
      </c>
      <c r="G429" s="8"/>
      <c r="H429" s="8"/>
      <c r="I429" s="8"/>
      <c r="J429" s="8" t="str">
        <f>FIXED([8]Wages_Post!A403,3)</f>
        <v>0.197</v>
      </c>
      <c r="K429" s="8">
        <f>[8]Wages_Post!B403</f>
        <v>782</v>
      </c>
      <c r="L429" s="8" t="str">
        <f>FIXED([8]Wages_Post!C403,1)</f>
        <v>5.2</v>
      </c>
      <c r="M429" s="8">
        <f>([8]Wages_Post!D403)</f>
        <v>0.15554371739358197</v>
      </c>
      <c r="N429" s="8" t="str">
        <f>IF(M429&lt;0.01,"***",IF(M429&lt;0.05,"**", IF(M429&lt;0.1,"*","")))</f>
        <v/>
      </c>
      <c r="O429" s="8"/>
    </row>
    <row r="430" spans="2:15">
      <c r="B430" s="8"/>
      <c r="C430" s="8"/>
      <c r="D430" s="8" t="str">
        <f>[8]Wages_Pre!C404</f>
        <v>Robust</v>
      </c>
      <c r="E430" s="8"/>
      <c r="F430" s="8"/>
      <c r="G430" s="8"/>
      <c r="H430" s="8"/>
      <c r="I430" s="8"/>
      <c r="J430" s="8"/>
      <c r="K430" s="8"/>
      <c r="L430" s="8" t="str">
        <f>[8]Wages_Post!C404</f>
        <v>Robust</v>
      </c>
      <c r="M430" s="8"/>
      <c r="N430" s="8"/>
      <c r="O430" s="8"/>
    </row>
    <row r="431" spans="2:15">
      <c r="B431" s="8" t="str">
        <f>[8]Wages_Pre!A405</f>
        <v>Wage_qA</v>
      </c>
      <c r="C431" s="8" t="str">
        <f>[8]Wages_Pre!B405</f>
        <v>Coef.</v>
      </c>
      <c r="D431" s="8" t="str">
        <f>[8]Wages_Pre!C405</f>
        <v>Std. Err.</v>
      </c>
      <c r="E431" s="8" t="str">
        <f>[8]Wages_Pre!D405</f>
        <v>z</v>
      </c>
      <c r="F431" s="8" t="str">
        <f>[8]Wages_Pre!E405</f>
        <v>P&gt;|z|</v>
      </c>
      <c r="G431" s="8"/>
      <c r="H431" s="8"/>
      <c r="I431" s="8"/>
      <c r="J431" s="8" t="str">
        <f>[8]Wages_Post!A405</f>
        <v>Wage_qA</v>
      </c>
      <c r="K431" s="8" t="str">
        <f>[8]Wages_Post!B405</f>
        <v>Coef.</v>
      </c>
      <c r="L431" s="8" t="str">
        <f>[8]Wages_Post!C405</f>
        <v>Std. Err.</v>
      </c>
      <c r="M431" s="8" t="str">
        <f>[8]Wages_Post!D405</f>
        <v>z</v>
      </c>
      <c r="N431" s="8" t="str">
        <f>[8]Wages_Post!E405</f>
        <v>P&gt;|z|</v>
      </c>
      <c r="O431" s="8"/>
    </row>
    <row r="432" spans="2:15">
      <c r="B432" s="8" t="str">
        <f>[8]Wages_Pre!A406</f>
        <v>InfExp</v>
      </c>
      <c r="C432" s="8" t="str">
        <f>FIXED([8]Wages_Pre!B406,3)</f>
        <v>0.528</v>
      </c>
      <c r="D432" s="8" t="str">
        <f>FIXED([8]Wages_Pre!C406,3)</f>
        <v>0.182</v>
      </c>
      <c r="E432" s="8" t="str">
        <f>IF(F432&lt;0.01,"***",IF(F432&lt;0.05,"**", IF(F432&lt;0.1,"*","")))</f>
        <v>***</v>
      </c>
      <c r="F432" s="8">
        <f>[8]Wages_Pre!E406</f>
        <v>4.0000000000000001E-3</v>
      </c>
      <c r="G432" s="8"/>
      <c r="H432" s="8"/>
      <c r="I432" s="8"/>
      <c r="J432" s="8" t="str">
        <f>[8]Wages_Post!A406</f>
        <v>InfExp</v>
      </c>
      <c r="K432" s="8" t="str">
        <f>FIXED([8]Wages_Post!B406,3)</f>
        <v>1.939</v>
      </c>
      <c r="L432" s="8" t="str">
        <f>FIXED([8]Wages_Post!C406,3)</f>
        <v>0.508</v>
      </c>
      <c r="M432" s="8" t="str">
        <f t="shared" ref="M432:M442" si="40">IF(N432&lt;0.01,"***",IF(N432&lt;0.05,"**", IF(N432&lt;0.1,"*","")))</f>
        <v>***</v>
      </c>
      <c r="N432" s="8">
        <f>[8]Wages_Post!E406</f>
        <v>0</v>
      </c>
      <c r="O432" s="8"/>
    </row>
    <row r="433" spans="2:15">
      <c r="B433" s="8" t="str">
        <f>[8]Wages_Pre!A407</f>
        <v>PCPI_4lag</v>
      </c>
      <c r="C433" s="8" t="str">
        <f>FIXED([8]Wages_Pre!B407,3)</f>
        <v>0.330</v>
      </c>
      <c r="D433" s="8" t="str">
        <f>FIXED([8]Wages_Pre!C407,3)</f>
        <v>0.039</v>
      </c>
      <c r="E433" s="8" t="str">
        <f t="shared" ref="E433:E442" si="41">IF(F433&lt;0.01,"***",IF(F433&lt;0.05,"**", IF(F433&lt;0.1,"*","")))</f>
        <v>***</v>
      </c>
      <c r="F433" s="8">
        <f>[8]Wages_Pre!E407</f>
        <v>0</v>
      </c>
      <c r="G433" s="8"/>
      <c r="H433" s="8"/>
      <c r="I433" s="8"/>
      <c r="J433" s="8" t="str">
        <f>[8]Wages_Post!A407</f>
        <v>PCPI_4lag</v>
      </c>
      <c r="K433" s="8" t="str">
        <f>FIXED([8]Wages_Post!B407,3)</f>
        <v>0.113</v>
      </c>
      <c r="L433" s="8" t="str">
        <f>FIXED([8]Wages_Post!C407,3)</f>
        <v>0.083</v>
      </c>
      <c r="M433" s="8" t="str">
        <f t="shared" si="40"/>
        <v/>
      </c>
      <c r="N433" s="8">
        <f>[8]Wages_Post!E407</f>
        <v>0.17299999999999999</v>
      </c>
      <c r="O433" s="8"/>
    </row>
    <row r="434" spans="2:15">
      <c r="B434" s="8" t="str">
        <f>[8]Wages_Pre!A408</f>
        <v>slack_1</v>
      </c>
      <c r="C434" s="8" t="str">
        <f>FIXED([8]Wages_Pre!B408,3)</f>
        <v>-0.135</v>
      </c>
      <c r="D434" s="8" t="str">
        <f>FIXED([8]Wages_Pre!C408,3)</f>
        <v>0.055</v>
      </c>
      <c r="E434" s="8" t="str">
        <f t="shared" si="41"/>
        <v>**</v>
      </c>
      <c r="F434" s="8">
        <f>[8]Wages_Pre!E408</f>
        <v>1.4E-2</v>
      </c>
      <c r="G434" s="8"/>
      <c r="H434" s="8"/>
      <c r="I434" s="8"/>
      <c r="J434" s="8" t="str">
        <f>[8]Wages_Post!A408</f>
        <v>slack_1</v>
      </c>
      <c r="K434" s="8" t="str">
        <f>FIXED([8]Wages_Post!B408,3)</f>
        <v>-0.137</v>
      </c>
      <c r="L434" s="8" t="str">
        <f>FIXED([8]Wages_Post!C408,3)</f>
        <v>0.094</v>
      </c>
      <c r="M434" s="8" t="str">
        <f t="shared" si="40"/>
        <v/>
      </c>
      <c r="N434" s="8">
        <f>[8]Wages_Post!E408</f>
        <v>0.14199999999999999</v>
      </c>
      <c r="O434" s="8"/>
    </row>
    <row r="435" spans="2:15">
      <c r="B435" s="8" t="str">
        <f>[8]Wages_Pre!A409</f>
        <v>W_Slack</v>
      </c>
      <c r="C435" s="8" t="str">
        <f>FIXED([8]Wages_Pre!B409,3)</f>
        <v>-0.246</v>
      </c>
      <c r="D435" s="8" t="str">
        <f>FIXED([8]Wages_Pre!C409,3)</f>
        <v>0.188</v>
      </c>
      <c r="E435" s="8" t="str">
        <f t="shared" si="41"/>
        <v/>
      </c>
      <c r="F435" s="8">
        <f>[8]Wages_Pre!E409</f>
        <v>0.192</v>
      </c>
      <c r="G435" s="8"/>
      <c r="H435" s="8"/>
      <c r="I435" s="8"/>
      <c r="J435" s="8" t="str">
        <f>[8]Wages_Post!A409</f>
        <v>W_Slack</v>
      </c>
      <c r="K435" s="8" t="str">
        <f>FIXED([8]Wages_Post!B409,3)</f>
        <v>-0.345</v>
      </c>
      <c r="L435" s="8" t="str">
        <f>FIXED([8]Wages_Post!C409,3)</f>
        <v>0.168</v>
      </c>
      <c r="M435" s="8" t="str">
        <f t="shared" si="40"/>
        <v>**</v>
      </c>
      <c r="N435" s="8">
        <f>[8]Wages_Post!E409</f>
        <v>0.04</v>
      </c>
      <c r="O435" s="8"/>
    </row>
    <row r="436" spans="2:15">
      <c r="B436" s="8" t="str">
        <f>[8]Wages_Pre!A410</f>
        <v>WComm_relPCPI_lag</v>
      </c>
      <c r="C436" s="8" t="str">
        <f>FIXED([8]Wages_Pre!B410,3)</f>
        <v>0.008</v>
      </c>
      <c r="D436" s="8" t="str">
        <f>FIXED([8]Wages_Pre!C410,3)</f>
        <v>0.013</v>
      </c>
      <c r="E436" s="8" t="str">
        <f t="shared" si="41"/>
        <v/>
      </c>
      <c r="F436" s="8">
        <f>[8]Wages_Pre!E410</f>
        <v>0.53</v>
      </c>
      <c r="G436" s="8"/>
      <c r="H436" s="8"/>
      <c r="I436" s="8"/>
      <c r="J436" s="8" t="str">
        <f>[8]Wages_Post!A410</f>
        <v>WComm_relPCPI_lag</v>
      </c>
      <c r="K436" s="8" t="str">
        <f>FIXED([8]Wages_Post!B410,3)</f>
        <v>0.001</v>
      </c>
      <c r="L436" s="8" t="str">
        <f>FIXED([8]Wages_Post!C410,3)</f>
        <v>0.008</v>
      </c>
      <c r="M436" s="8" t="str">
        <f t="shared" si="40"/>
        <v/>
      </c>
      <c r="N436" s="8">
        <f>[8]Wages_Post!E410</f>
        <v>0.86799999999999999</v>
      </c>
      <c r="O436" s="8"/>
    </row>
    <row r="437" spans="2:15">
      <c r="B437" s="8" t="str">
        <f>[8]Wages_Pre!A411</f>
        <v>GVC_PC_lag</v>
      </c>
      <c r="C437" s="8" t="str">
        <f>FIXED([8]Wages_Pre!B411,3)</f>
        <v>-0.060</v>
      </c>
      <c r="D437" s="8" t="str">
        <f>FIXED([8]Wages_Pre!C411,3)</f>
        <v>0.116</v>
      </c>
      <c r="E437" s="8" t="str">
        <f t="shared" si="41"/>
        <v/>
      </c>
      <c r="F437" s="8">
        <f>[8]Wages_Pre!E411</f>
        <v>0.60399999999999998</v>
      </c>
      <c r="G437" s="8"/>
      <c r="H437" s="8"/>
      <c r="I437" s="8"/>
      <c r="J437" s="8" t="str">
        <f>[8]Wages_Post!A411</f>
        <v>GVC_PC_lag</v>
      </c>
      <c r="K437" s="8" t="str">
        <f>FIXED([8]Wages_Post!B411,3)</f>
        <v>-0.105</v>
      </c>
      <c r="L437" s="8" t="str">
        <f>FIXED([8]Wages_Post!C411,3)</f>
        <v>0.112</v>
      </c>
      <c r="M437" s="8" t="str">
        <f t="shared" si="40"/>
        <v/>
      </c>
      <c r="N437" s="8">
        <f>[8]Wages_Post!E411</f>
        <v>0.34599999999999997</v>
      </c>
      <c r="O437" s="8"/>
    </row>
    <row r="438" spans="2:15">
      <c r="B438" s="8" t="str">
        <f>[8]Wages_Pre!A412</f>
        <v>_cons</v>
      </c>
      <c r="C438" s="8" t="str">
        <f>FIXED([8]Wages_Pre!B412,3)</f>
        <v>1.823</v>
      </c>
      <c r="D438" s="8" t="str">
        <f>FIXED([8]Wages_Pre!C412,3)</f>
        <v>0.496</v>
      </c>
      <c r="E438" s="8" t="str">
        <f t="shared" si="41"/>
        <v>***</v>
      </c>
      <c r="F438" s="8">
        <f>[8]Wages_Pre!E412</f>
        <v>0</v>
      </c>
      <c r="G438" s="8"/>
      <c r="H438" s="8"/>
      <c r="I438" s="8"/>
      <c r="J438" s="8" t="str">
        <f>[8]Wages_Post!A412</f>
        <v>_cons</v>
      </c>
      <c r="K438" s="8" t="str">
        <f>FIXED([8]Wages_Post!B412,3)</f>
        <v>-0.748</v>
      </c>
      <c r="L438" s="8" t="str">
        <f>FIXED([8]Wages_Post!C412,3)</f>
        <v>0.914</v>
      </c>
      <c r="M438" s="8" t="str">
        <f t="shared" si="40"/>
        <v/>
      </c>
      <c r="N438" s="8">
        <f>[8]Wages_Post!E412</f>
        <v>0.41299999999999998</v>
      </c>
      <c r="O438" s="8"/>
    </row>
    <row r="439" spans="2:15">
      <c r="B439" s="8">
        <f>[8]Wages_Pre!A413</f>
        <v>0</v>
      </c>
      <c r="C439" s="8" t="str">
        <f>FIXED([8]Wages_Pre!B413,3)</f>
        <v>0.000</v>
      </c>
      <c r="D439" s="8" t="str">
        <f>FIXED([8]Wages_Pre!C413,3)</f>
        <v>0.000</v>
      </c>
      <c r="E439" s="8" t="str">
        <f t="shared" si="41"/>
        <v>***</v>
      </c>
      <c r="F439" s="8">
        <f>[8]Wages_Pre!E413</f>
        <v>0</v>
      </c>
      <c r="G439" s="8"/>
      <c r="H439" s="8"/>
      <c r="I439" s="8"/>
      <c r="J439" s="8">
        <f>[8]Wages_Post!A413</f>
        <v>0</v>
      </c>
      <c r="K439" s="8" t="str">
        <f>FIXED([8]Wages_Post!B413,3)</f>
        <v>0.000</v>
      </c>
      <c r="L439" s="8" t="str">
        <f>FIXED([8]Wages_Post!C413,3)</f>
        <v>0.000</v>
      </c>
      <c r="M439" s="8" t="str">
        <f t="shared" si="40"/>
        <v>***</v>
      </c>
      <c r="N439" s="8">
        <f>[8]Wages_Post!E413</f>
        <v>0</v>
      </c>
      <c r="O439" s="8"/>
    </row>
    <row r="440" spans="2:15">
      <c r="B440" s="8">
        <f>[8]Wages_Pre!A414</f>
        <v>0</v>
      </c>
      <c r="C440" s="8" t="str">
        <f>FIXED([8]Wages_Pre!B414,3)</f>
        <v>0.000</v>
      </c>
      <c r="D440" s="8" t="str">
        <f>FIXED([8]Wages_Pre!C414,3)</f>
        <v>0.000</v>
      </c>
      <c r="E440" s="8" t="str">
        <f t="shared" si="41"/>
        <v>***</v>
      </c>
      <c r="F440" s="8">
        <f>[8]Wages_Pre!E414</f>
        <v>0</v>
      </c>
      <c r="G440" s="8"/>
      <c r="H440" s="8"/>
      <c r="I440" s="8"/>
      <c r="J440" s="8">
        <f>[8]Wages_Post!A414</f>
        <v>0</v>
      </c>
      <c r="K440" s="8" t="str">
        <f>FIXED([8]Wages_Post!B414,3)</f>
        <v>0.000</v>
      </c>
      <c r="L440" s="8" t="str">
        <f>FIXED([8]Wages_Post!C414,3)</f>
        <v>0.000</v>
      </c>
      <c r="M440" s="8" t="str">
        <f t="shared" si="40"/>
        <v>***</v>
      </c>
      <c r="N440" s="8">
        <f>[8]Wages_Post!E414</f>
        <v>0</v>
      </c>
      <c r="O440" s="8"/>
    </row>
    <row r="441" spans="2:15">
      <c r="B441" s="8">
        <f>[8]Wages_Pre!A415</f>
        <v>0</v>
      </c>
      <c r="C441" s="8" t="str">
        <f>FIXED([8]Wages_Pre!B415,3)</f>
        <v>0.000</v>
      </c>
      <c r="D441" s="8" t="str">
        <f>FIXED([8]Wages_Pre!C415,3)</f>
        <v>0.000</v>
      </c>
      <c r="E441" s="8" t="str">
        <f t="shared" si="41"/>
        <v>***</v>
      </c>
      <c r="F441" s="8">
        <f>[8]Wages_Pre!E415</f>
        <v>0</v>
      </c>
      <c r="G441" s="8"/>
      <c r="H441" s="8"/>
      <c r="I441" s="8"/>
      <c r="J441" s="8">
        <f>[8]Wages_Post!A415</f>
        <v>0</v>
      </c>
      <c r="K441" s="8" t="str">
        <f>FIXED([8]Wages_Post!B415,3)</f>
        <v>0.000</v>
      </c>
      <c r="L441" s="8" t="str">
        <f>FIXED([8]Wages_Post!C415,3)</f>
        <v>0.000</v>
      </c>
      <c r="M441" s="8" t="str">
        <f t="shared" si="40"/>
        <v>***</v>
      </c>
      <c r="N441" s="8">
        <f>[8]Wages_Post!E415</f>
        <v>0</v>
      </c>
      <c r="O441" s="8"/>
    </row>
    <row r="442" spans="2:15">
      <c r="B442" s="8">
        <f>[8]Wages_Pre!A416</f>
        <v>0</v>
      </c>
      <c r="C442" s="8" t="str">
        <f>FIXED([8]Wages_Pre!B416,3)</f>
        <v>0.000</v>
      </c>
      <c r="D442" s="8" t="str">
        <f>FIXED([8]Wages_Pre!C416,3)</f>
        <v>0.000</v>
      </c>
      <c r="E442" s="8" t="str">
        <f t="shared" si="41"/>
        <v>***</v>
      </c>
      <c r="F442" s="8">
        <f>[8]Wages_Pre!E416</f>
        <v>0</v>
      </c>
      <c r="G442" s="8"/>
      <c r="H442" s="8"/>
      <c r="I442" s="8"/>
      <c r="J442" s="8">
        <f>[8]Wages_Post!A416</f>
        <v>0</v>
      </c>
      <c r="K442" s="8" t="str">
        <f>FIXED([8]Wages_Post!B416,3)</f>
        <v>0.000</v>
      </c>
      <c r="L442" s="8" t="str">
        <f>FIXED([8]Wages_Post!C416,3)</f>
        <v>0.000</v>
      </c>
      <c r="M442" s="8" t="str">
        <f t="shared" si="40"/>
        <v>***</v>
      </c>
      <c r="N442" s="8">
        <f>[8]Wages_Post!E416</f>
        <v>0</v>
      </c>
      <c r="O442" s="8"/>
    </row>
    <row r="443" spans="2:15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2:15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2:15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2:15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2:15">
      <c r="B447" s="7" t="str">
        <f>[8]Wages_Pre!A421</f>
        <v xml:space="preserve"> RER LAGGED 4Q (NOT 8Q)- WAGES - PRE-CRISIS</v>
      </c>
      <c r="C447" s="8"/>
      <c r="D447" s="8"/>
      <c r="E447" s="8"/>
      <c r="F447" s="8"/>
      <c r="G447" s="8"/>
      <c r="H447" s="8"/>
      <c r="I447" s="8"/>
      <c r="J447" s="7" t="str">
        <f>[8]Wages_Post!A421</f>
        <v xml:space="preserve"> RER LAGGED 4Q (NOT 8Q)- WAGES - POST-CRISIS</v>
      </c>
      <c r="K447" s="8"/>
      <c r="L447" s="8"/>
      <c r="M447" s="8"/>
      <c r="N447" s="8"/>
      <c r="O447" s="8"/>
    </row>
    <row r="448" spans="2:15">
      <c r="B448" s="8" t="str">
        <f>[8]Wages_Pre!A422</f>
        <v>R2_w</v>
      </c>
      <c r="C448" s="8">
        <f>[8]Wages_Pre!B422</f>
        <v>0</v>
      </c>
      <c r="D448" s="8">
        <f>[8]Wages_Pre!C422</f>
        <v>0</v>
      </c>
      <c r="E448" s="8">
        <f>[8]Wages_Pre!D422</f>
        <v>0</v>
      </c>
      <c r="F448" s="8"/>
      <c r="G448" s="8"/>
      <c r="H448" s="8"/>
      <c r="I448" s="8"/>
      <c r="J448" s="8" t="str">
        <f>[8]Wages_Post!A422</f>
        <v>R2_w</v>
      </c>
      <c r="K448" s="8">
        <f>[8]Wages_Post!B422</f>
        <v>0</v>
      </c>
      <c r="L448" s="8">
        <f>[8]Wages_Post!C422</f>
        <v>0</v>
      </c>
      <c r="M448" s="8">
        <f>[8]Wages_Post!D422</f>
        <v>0</v>
      </c>
      <c r="N448" s="8"/>
      <c r="O448" s="8"/>
    </row>
    <row r="449" spans="2:15">
      <c r="B449" s="8" t="str">
        <f>FIXED([8]Wages_Pre!A423,3)</f>
        <v>0.083</v>
      </c>
      <c r="C449" s="8">
        <f>[8]Wages_Pre!B423</f>
        <v>831</v>
      </c>
      <c r="D449" s="8" t="str">
        <f>FIXED([8]Wages_Pre!C423,1)</f>
        <v>1.1</v>
      </c>
      <c r="E449" s="8">
        <f>([8]Wages_Pre!D423)</f>
        <v>0.39952500973064003</v>
      </c>
      <c r="F449" s="8" t="str">
        <f>IF(E449&lt;0.01,"***",IF(E449&lt;0.05,"**", IF(E449&lt;0.1,"*","")))</f>
        <v/>
      </c>
      <c r="G449" s="8"/>
      <c r="H449" s="8"/>
      <c r="I449" s="8"/>
      <c r="J449" s="8" t="str">
        <f>FIXED([8]Wages_Post!A423,3)</f>
        <v>0.078</v>
      </c>
      <c r="K449" s="8">
        <f>[8]Wages_Post!B423</f>
        <v>743</v>
      </c>
      <c r="L449" s="8" t="str">
        <f>FIXED([8]Wages_Post!C423,1)</f>
        <v>2.5</v>
      </c>
      <c r="M449" s="8">
        <f>([8]Wages_Post!D423)</f>
        <v>7.5124097710964788E-2</v>
      </c>
      <c r="N449" s="8" t="str">
        <f>IF(M449&lt;0.01,"***",IF(M449&lt;0.05,"**", IF(M449&lt;0.1,"*","")))</f>
        <v>*</v>
      </c>
      <c r="O449" s="8"/>
    </row>
    <row r="450" spans="2:15">
      <c r="B450" s="8"/>
      <c r="C450" s="8"/>
      <c r="D450" s="8" t="str">
        <f>[8]Wages_Pre!C424</f>
        <v>Robust</v>
      </c>
      <c r="E450" s="8"/>
      <c r="F450" s="8"/>
      <c r="G450" s="8"/>
      <c r="H450" s="8"/>
      <c r="I450" s="8"/>
      <c r="J450" s="8"/>
      <c r="K450" s="8"/>
      <c r="L450" s="8" t="str">
        <f>[8]Wages_Post!C424</f>
        <v>Robust</v>
      </c>
      <c r="M450" s="8"/>
      <c r="N450" s="8"/>
      <c r="O450" s="8"/>
    </row>
    <row r="451" spans="2:15">
      <c r="B451" s="8" t="str">
        <f>[8]Wages_Pre!A425</f>
        <v>Wage_qA</v>
      </c>
      <c r="C451" s="8" t="str">
        <f>[8]Wages_Pre!B425</f>
        <v>Coef.</v>
      </c>
      <c r="D451" s="8" t="str">
        <f>[8]Wages_Pre!C425</f>
        <v>Std. Err.</v>
      </c>
      <c r="E451" s="8" t="str">
        <f>[8]Wages_Pre!D425</f>
        <v>t</v>
      </c>
      <c r="F451" s="8" t="str">
        <f>[8]Wages_Pre!E425</f>
        <v>P&gt;|t|</v>
      </c>
      <c r="G451" s="8"/>
      <c r="H451" s="8"/>
      <c r="I451" s="8"/>
      <c r="J451" s="8" t="str">
        <f>[8]Wages_Post!A425</f>
        <v>Wage_qA</v>
      </c>
      <c r="K451" s="8" t="str">
        <f>[8]Wages_Post!B425</f>
        <v>Coef.</v>
      </c>
      <c r="L451" s="8" t="str">
        <f>[8]Wages_Post!C425</f>
        <v>Std. Err.</v>
      </c>
      <c r="M451" s="8" t="str">
        <f>[8]Wages_Post!D425</f>
        <v>t</v>
      </c>
      <c r="N451" s="8" t="str">
        <f>[8]Wages_Post!E425</f>
        <v>P&gt;|t|</v>
      </c>
      <c r="O451" s="8"/>
    </row>
    <row r="452" spans="2:15">
      <c r="B452" s="8" t="str">
        <f>[8]Wages_Pre!A426</f>
        <v>InfExp</v>
      </c>
      <c r="C452" s="8" t="str">
        <f>FIXED([8]Wages_Pre!B426,3)</f>
        <v>0.194</v>
      </c>
      <c r="D452" s="8" t="str">
        <f>FIXED([8]Wages_Pre!C426,3)</f>
        <v>0.123</v>
      </c>
      <c r="E452" s="8" t="str">
        <f>IF(F452&lt;0.01,"***",IF(F452&lt;0.05,"**", IF(F452&lt;0.1,"*","")))</f>
        <v/>
      </c>
      <c r="F452" s="8">
        <f>[8]Wages_Pre!E426</f>
        <v>0.13400000000000001</v>
      </c>
      <c r="G452" s="8"/>
      <c r="H452" s="8"/>
      <c r="I452" s="8"/>
      <c r="J452" s="8" t="str">
        <f>[8]Wages_Post!A426</f>
        <v>InfExp</v>
      </c>
      <c r="K452" s="8" t="str">
        <f>FIXED([8]Wages_Post!B426,3)</f>
        <v>-0.289</v>
      </c>
      <c r="L452" s="8" t="str">
        <f>FIXED([8]Wages_Post!C426,3)</f>
        <v>0.614</v>
      </c>
      <c r="M452" s="8" t="str">
        <f t="shared" ref="M452:M462" si="42">IF(N452&lt;0.01,"***",IF(N452&lt;0.05,"**", IF(N452&lt;0.1,"*","")))</f>
        <v/>
      </c>
      <c r="N452" s="8">
        <f>[8]Wages_Post!E426</f>
        <v>0.64300000000000002</v>
      </c>
      <c r="O452" s="8"/>
    </row>
    <row r="453" spans="2:15">
      <c r="B453" s="8" t="str">
        <f>[8]Wages_Pre!A427</f>
        <v>PCPI_4lag</v>
      </c>
      <c r="C453" s="8" t="str">
        <f>FIXED([8]Wages_Pre!B427,3)</f>
        <v>0.235</v>
      </c>
      <c r="D453" s="8" t="str">
        <f>FIXED([8]Wages_Pre!C427,3)</f>
        <v>0.052</v>
      </c>
      <c r="E453" s="8" t="str">
        <f t="shared" ref="E453:E462" si="43">IF(F453&lt;0.01,"***",IF(F453&lt;0.05,"**", IF(F453&lt;0.1,"*","")))</f>
        <v>***</v>
      </c>
      <c r="F453" s="8">
        <f>[8]Wages_Pre!E427</f>
        <v>0</v>
      </c>
      <c r="G453" s="8"/>
      <c r="H453" s="8"/>
      <c r="I453" s="8"/>
      <c r="J453" s="8" t="str">
        <f>[8]Wages_Post!A427</f>
        <v>PCPI_4lag</v>
      </c>
      <c r="K453" s="8" t="str">
        <f>FIXED([8]Wages_Post!B427,3)</f>
        <v>-0.011</v>
      </c>
      <c r="L453" s="8" t="str">
        <f>FIXED([8]Wages_Post!C427,3)</f>
        <v>0.106</v>
      </c>
      <c r="M453" s="8" t="str">
        <f t="shared" si="42"/>
        <v/>
      </c>
      <c r="N453" s="8">
        <f>[8]Wages_Post!E427</f>
        <v>0.92</v>
      </c>
      <c r="O453" s="8"/>
    </row>
    <row r="454" spans="2:15">
      <c r="B454" s="8" t="str">
        <f>[8]Wages_Pre!A428</f>
        <v>slack_1</v>
      </c>
      <c r="C454" s="8" t="str">
        <f>FIXED([8]Wages_Pre!B428,3)</f>
        <v>-0.186</v>
      </c>
      <c r="D454" s="8" t="str">
        <f>FIXED([8]Wages_Pre!C428,3)</f>
        <v>0.070</v>
      </c>
      <c r="E454" s="8" t="str">
        <f t="shared" si="43"/>
        <v>**</v>
      </c>
      <c r="F454" s="8">
        <f>[8]Wages_Pre!E428</f>
        <v>1.6E-2</v>
      </c>
      <c r="G454" s="8"/>
      <c r="H454" s="8"/>
      <c r="I454" s="8"/>
      <c r="J454" s="8" t="str">
        <f>[8]Wages_Post!A428</f>
        <v>slack_1</v>
      </c>
      <c r="K454" s="8" t="str">
        <f>FIXED([8]Wages_Post!B428,3)</f>
        <v>-0.313</v>
      </c>
      <c r="L454" s="8" t="str">
        <f>FIXED([8]Wages_Post!C428,3)</f>
        <v>0.095</v>
      </c>
      <c r="M454" s="8" t="str">
        <f t="shared" si="42"/>
        <v>***</v>
      </c>
      <c r="N454" s="8">
        <f>[8]Wages_Post!E428</f>
        <v>4.0000000000000001E-3</v>
      </c>
      <c r="O454" s="8"/>
    </row>
    <row r="455" spans="2:15">
      <c r="B455" s="8" t="str">
        <f>[8]Wages_Pre!A429</f>
        <v>RER_qoA</v>
      </c>
      <c r="C455" s="8" t="str">
        <f>FIXED([8]Wages_Pre!B429,3)</f>
        <v>0.011</v>
      </c>
      <c r="D455" s="8" t="str">
        <f>FIXED([8]Wages_Pre!C429,3)</f>
        <v>0.019</v>
      </c>
      <c r="E455" s="8" t="str">
        <f t="shared" si="43"/>
        <v/>
      </c>
      <c r="F455" s="8">
        <f>[8]Wages_Pre!E429</f>
        <v>0.56999999999999995</v>
      </c>
      <c r="G455" s="8"/>
      <c r="H455" s="8"/>
      <c r="I455" s="8"/>
      <c r="J455" s="8" t="str">
        <f>[8]Wages_Post!A429</f>
        <v>RER_qoA</v>
      </c>
      <c r="K455" s="8" t="str">
        <f>FIXED([8]Wages_Post!B429,3)</f>
        <v>0.010</v>
      </c>
      <c r="L455" s="8" t="str">
        <f>FIXED([8]Wages_Post!C429,3)</f>
        <v>0.030</v>
      </c>
      <c r="M455" s="8" t="str">
        <f t="shared" si="42"/>
        <v/>
      </c>
      <c r="N455" s="8">
        <f>[8]Wages_Post!E429</f>
        <v>0.74299999999999999</v>
      </c>
      <c r="O455" s="8"/>
    </row>
    <row r="456" spans="2:15">
      <c r="B456" s="8" t="str">
        <f>[8]Wages_Pre!A430</f>
        <v>W_Slack</v>
      </c>
      <c r="C456" s="8" t="str">
        <f>FIXED([8]Wages_Pre!B430,3)</f>
        <v>-0.323</v>
      </c>
      <c r="D456" s="8" t="str">
        <f>FIXED([8]Wages_Pre!C430,3)</f>
        <v>0.176</v>
      </c>
      <c r="E456" s="8" t="str">
        <f t="shared" si="43"/>
        <v>*</v>
      </c>
      <c r="F456" s="8">
        <f>[8]Wages_Pre!E430</f>
        <v>8.4000000000000005E-2</v>
      </c>
      <c r="G456" s="8"/>
      <c r="H456" s="8"/>
      <c r="I456" s="8"/>
      <c r="J456" s="8" t="str">
        <f>[8]Wages_Post!A430</f>
        <v>W_Slack</v>
      </c>
      <c r="K456" s="8" t="str">
        <f>FIXED([8]Wages_Post!B430,3)</f>
        <v>-0.313</v>
      </c>
      <c r="L456" s="8" t="str">
        <f>FIXED([8]Wages_Post!C430,3)</f>
        <v>0.158</v>
      </c>
      <c r="M456" s="8" t="str">
        <f t="shared" si="42"/>
        <v>*</v>
      </c>
      <c r="N456" s="8">
        <f>[8]Wages_Post!E430</f>
        <v>6.3E-2</v>
      </c>
      <c r="O456" s="8"/>
    </row>
    <row r="457" spans="2:15">
      <c r="B457" s="8" t="str">
        <f>[8]Wages_Pre!A431</f>
        <v>WComm_relPCPI_lag</v>
      </c>
      <c r="C457" s="8" t="str">
        <f>FIXED([8]Wages_Pre!B431,3)</f>
        <v>-0.002</v>
      </c>
      <c r="D457" s="8" t="str">
        <f>FIXED([8]Wages_Pre!C431,3)</f>
        <v>0.012</v>
      </c>
      <c r="E457" s="8" t="str">
        <f t="shared" si="43"/>
        <v/>
      </c>
      <c r="F457" s="8">
        <f>[8]Wages_Pre!E431</f>
        <v>0.86299999999999999</v>
      </c>
      <c r="G457" s="8"/>
      <c r="H457" s="8"/>
      <c r="I457" s="8"/>
      <c r="J457" s="8" t="str">
        <f>[8]Wages_Post!A431</f>
        <v>WComm_relPCPI_lag</v>
      </c>
      <c r="K457" s="8" t="str">
        <f>FIXED([8]Wages_Post!B431,3)</f>
        <v>0.008</v>
      </c>
      <c r="L457" s="8" t="str">
        <f>FIXED([8]Wages_Post!C431,3)</f>
        <v>0.008</v>
      </c>
      <c r="M457" s="8" t="str">
        <f t="shared" si="42"/>
        <v/>
      </c>
      <c r="N457" s="8">
        <f>[8]Wages_Post!E431</f>
        <v>0.36199999999999999</v>
      </c>
      <c r="O457" s="8"/>
    </row>
    <row r="458" spans="2:15">
      <c r="B458" s="8" t="str">
        <f>[8]Wages_Pre!A432</f>
        <v>GVC_PC_lag</v>
      </c>
      <c r="C458" s="8" t="str">
        <f>FIXED([8]Wages_Pre!B432,3)</f>
        <v>-0.155</v>
      </c>
      <c r="D458" s="8" t="str">
        <f>FIXED([8]Wages_Pre!C432,3)</f>
        <v>0.114</v>
      </c>
      <c r="E458" s="8" t="str">
        <f t="shared" si="43"/>
        <v/>
      </c>
      <c r="F458" s="8">
        <f>[8]Wages_Pre!E432</f>
        <v>0.191</v>
      </c>
      <c r="G458" s="8"/>
      <c r="H458" s="8"/>
      <c r="I458" s="8"/>
      <c r="J458" s="8" t="str">
        <f>[8]Wages_Post!A432</f>
        <v>GVC_PC_lag</v>
      </c>
      <c r="K458" s="8" t="str">
        <f>FIXED([8]Wages_Post!B432,3)</f>
        <v>-0.062</v>
      </c>
      <c r="L458" s="8" t="str">
        <f>FIXED([8]Wages_Post!C432,3)</f>
        <v>0.091</v>
      </c>
      <c r="M458" s="8" t="str">
        <f t="shared" si="42"/>
        <v/>
      </c>
      <c r="N458" s="8">
        <f>[8]Wages_Post!E432</f>
        <v>0.505</v>
      </c>
      <c r="O458" s="8"/>
    </row>
    <row r="459" spans="2:15">
      <c r="B459" s="8" t="str">
        <f>[8]Wages_Pre!A433</f>
        <v>_cons</v>
      </c>
      <c r="C459" s="8" t="str">
        <f>FIXED([8]Wages_Pre!B433,3)</f>
        <v>2.660</v>
      </c>
      <c r="D459" s="8" t="str">
        <f>FIXED([8]Wages_Pre!C433,3)</f>
        <v>0.268</v>
      </c>
      <c r="E459" s="8" t="str">
        <f t="shared" si="43"/>
        <v>***</v>
      </c>
      <c r="F459" s="8">
        <f>[8]Wages_Pre!E433</f>
        <v>0</v>
      </c>
      <c r="G459" s="8"/>
      <c r="H459" s="8"/>
      <c r="I459" s="8"/>
      <c r="J459" s="8" t="str">
        <f>[8]Wages_Post!A433</f>
        <v>_cons</v>
      </c>
      <c r="K459" s="8" t="str">
        <f>FIXED([8]Wages_Post!B433,3)</f>
        <v>4.148</v>
      </c>
      <c r="L459" s="8" t="str">
        <f>FIXED([8]Wages_Post!C433,3)</f>
        <v>1.261</v>
      </c>
      <c r="M459" s="8" t="str">
        <f t="shared" si="42"/>
        <v>***</v>
      </c>
      <c r="N459" s="8">
        <f>[8]Wages_Post!E433</f>
        <v>4.0000000000000001E-3</v>
      </c>
      <c r="O459" s="8"/>
    </row>
    <row r="460" spans="2:15">
      <c r="B460" s="8">
        <f>[8]Wages_Pre!A434</f>
        <v>0</v>
      </c>
      <c r="C460" s="8" t="str">
        <f>FIXED([8]Wages_Pre!B434,3)</f>
        <v>0.000</v>
      </c>
      <c r="D460" s="8" t="str">
        <f>FIXED([8]Wages_Pre!C434,3)</f>
        <v>0.000</v>
      </c>
      <c r="E460" s="8" t="str">
        <f t="shared" si="43"/>
        <v>***</v>
      </c>
      <c r="F460" s="8">
        <f>[8]Wages_Pre!E434</f>
        <v>0</v>
      </c>
      <c r="G460" s="8"/>
      <c r="H460" s="8"/>
      <c r="I460" s="8"/>
      <c r="J460" s="8">
        <f>[8]Wages_Post!A434</f>
        <v>0</v>
      </c>
      <c r="K460" s="8" t="str">
        <f>FIXED([8]Wages_Post!B434,3)</f>
        <v>0.000</v>
      </c>
      <c r="L460" s="8" t="str">
        <f>FIXED([8]Wages_Post!C434,3)</f>
        <v>0.000</v>
      </c>
      <c r="M460" s="8" t="str">
        <f t="shared" si="42"/>
        <v>***</v>
      </c>
      <c r="N460" s="8">
        <f>[8]Wages_Post!E434</f>
        <v>0</v>
      </c>
      <c r="O460" s="8"/>
    </row>
    <row r="461" spans="2:15">
      <c r="B461" s="8">
        <f>[8]Wages_Pre!A435</f>
        <v>0</v>
      </c>
      <c r="C461" s="8" t="str">
        <f>FIXED([8]Wages_Pre!B435,3)</f>
        <v>0.000</v>
      </c>
      <c r="D461" s="8" t="str">
        <f>FIXED([8]Wages_Pre!C435,3)</f>
        <v>0.000</v>
      </c>
      <c r="E461" s="8" t="str">
        <f t="shared" si="43"/>
        <v>***</v>
      </c>
      <c r="F461" s="8">
        <f>[8]Wages_Pre!E435</f>
        <v>0</v>
      </c>
      <c r="G461" s="8"/>
      <c r="H461" s="8"/>
      <c r="I461" s="8"/>
      <c r="J461" s="8">
        <f>[8]Wages_Post!A435</f>
        <v>0</v>
      </c>
      <c r="K461" s="8" t="str">
        <f>FIXED([8]Wages_Post!B435,3)</f>
        <v>0.000</v>
      </c>
      <c r="L461" s="8" t="str">
        <f>FIXED([8]Wages_Post!C435,3)</f>
        <v>0.000</v>
      </c>
      <c r="M461" s="8" t="str">
        <f t="shared" si="42"/>
        <v>***</v>
      </c>
      <c r="N461" s="8">
        <f>[8]Wages_Post!E435</f>
        <v>0</v>
      </c>
      <c r="O461" s="8"/>
    </row>
    <row r="462" spans="2:15">
      <c r="B462" s="8">
        <f>[8]Wages_Pre!A436</f>
        <v>0</v>
      </c>
      <c r="C462" s="8" t="str">
        <f>FIXED([8]Wages_Pre!B436,3)</f>
        <v>0.000</v>
      </c>
      <c r="D462" s="8" t="str">
        <f>FIXED([8]Wages_Pre!C436,3)</f>
        <v>0.000</v>
      </c>
      <c r="E462" s="8" t="str">
        <f t="shared" si="43"/>
        <v>***</v>
      </c>
      <c r="F462" s="8">
        <f>[8]Wages_Pre!E436</f>
        <v>0</v>
      </c>
      <c r="G462" s="8"/>
      <c r="H462" s="8"/>
      <c r="I462" s="8"/>
      <c r="J462" s="8">
        <f>[8]Wages_Post!A436</f>
        <v>0</v>
      </c>
      <c r="K462" s="8" t="str">
        <f>FIXED([8]Wages_Post!B436,3)</f>
        <v>0.000</v>
      </c>
      <c r="L462" s="8" t="str">
        <f>FIXED([8]Wages_Post!C436,3)</f>
        <v>0.000</v>
      </c>
      <c r="M462" s="8" t="str">
        <f t="shared" si="42"/>
        <v>***</v>
      </c>
      <c r="N462" s="8">
        <f>[8]Wages_Post!E436</f>
        <v>0</v>
      </c>
      <c r="O462" s="8"/>
    </row>
    <row r="463" spans="2:15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2:15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2:15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2:15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2:15">
      <c r="B467" s="7" t="str">
        <f>[8]Wages_Pre!A441</f>
        <v>ONLY W SLACK FOR GLOBAL VARS  - WAGES - PRE-CRISIS</v>
      </c>
      <c r="C467" s="8"/>
      <c r="D467" s="8"/>
      <c r="E467" s="8"/>
      <c r="F467" s="8"/>
      <c r="G467" s="8"/>
      <c r="H467" s="8"/>
      <c r="I467" s="8"/>
      <c r="J467" s="7" t="str">
        <f>[8]Wages_Post!A441</f>
        <v>ONLY W SLACK FOR GLOBAL VARS  - WAGES - POST-CRISIS</v>
      </c>
      <c r="K467" s="8"/>
      <c r="L467" s="8"/>
      <c r="M467" s="8"/>
      <c r="N467" s="8"/>
      <c r="O467" s="8"/>
    </row>
    <row r="468" spans="2:15">
      <c r="B468" s="8" t="str">
        <f>[8]Wages_Pre!A442</f>
        <v>R2_w</v>
      </c>
      <c r="C468" s="8">
        <f>[8]Wages_Pre!B442</f>
        <v>0</v>
      </c>
      <c r="D468" s="8">
        <f>[8]Wages_Pre!C442</f>
        <v>0</v>
      </c>
      <c r="E468" s="8">
        <f>[8]Wages_Pre!D442</f>
        <v>0</v>
      </c>
      <c r="F468" s="8"/>
      <c r="G468" s="8"/>
      <c r="H468" s="8"/>
      <c r="I468" s="8"/>
      <c r="J468" s="8" t="str">
        <f>[8]Wages_Post!A442</f>
        <v>R2_w</v>
      </c>
      <c r="K468" s="8">
        <f>[8]Wages_Post!B442</f>
        <v>0</v>
      </c>
      <c r="L468" s="8">
        <f>[8]Wages_Post!C442</f>
        <v>0</v>
      </c>
      <c r="M468" s="8">
        <f>[8]Wages_Post!D442</f>
        <v>0</v>
      </c>
      <c r="N468" s="8"/>
      <c r="O468" s="8"/>
    </row>
    <row r="469" spans="2:15">
      <c r="B469" s="8" t="str">
        <f>FIXED([8]Wages_Pre!A443,3)</f>
        <v>0.062</v>
      </c>
      <c r="C469" s="8">
        <f>[8]Wages_Pre!B443</f>
        <v>878</v>
      </c>
      <c r="D469" s="8" t="str">
        <f>FIXED([8]Wages_Pre!C443,1)</f>
        <v>1.0</v>
      </c>
      <c r="E469" s="8">
        <f>([8]Wages_Pre!D443)</f>
        <v>0.33805209601618613</v>
      </c>
      <c r="F469" s="8" t="str">
        <f>IF(E469&lt;0.01,"***",IF(E469&lt;0.05,"**", IF(E469&lt;0.1,"*","")))</f>
        <v/>
      </c>
      <c r="G469" s="8"/>
      <c r="H469" s="8"/>
      <c r="I469" s="8"/>
      <c r="J469" s="8" t="str">
        <f>FIXED([8]Wages_Post!A443,3)</f>
        <v>0.057</v>
      </c>
      <c r="K469" s="8">
        <f>[8]Wages_Post!B443</f>
        <v>782</v>
      </c>
      <c r="L469" s="8" t="str">
        <f>FIXED([8]Wages_Post!C443,1)</f>
        <v>1.7</v>
      </c>
      <c r="M469" s="8">
        <f>([8]Wages_Post!D443)</f>
        <v>0.20270757366636522</v>
      </c>
      <c r="N469" s="8" t="str">
        <f>IF(M469&lt;0.01,"***",IF(M469&lt;0.05,"**", IF(M469&lt;0.1,"*","")))</f>
        <v/>
      </c>
      <c r="O469" s="8"/>
    </row>
    <row r="470" spans="2:15">
      <c r="B470" s="8"/>
      <c r="C470" s="8"/>
      <c r="D470" s="8" t="str">
        <f>[8]Wages_Pre!C444</f>
        <v>Robust</v>
      </c>
      <c r="E470" s="8"/>
      <c r="F470" s="8"/>
      <c r="G470" s="8"/>
      <c r="H470" s="8"/>
      <c r="I470" s="8"/>
      <c r="J470" s="8"/>
      <c r="K470" s="8"/>
      <c r="L470" s="8" t="str">
        <f>[8]Wages_Post!C444</f>
        <v>Robust</v>
      </c>
      <c r="M470" s="8"/>
      <c r="N470" s="8"/>
      <c r="O470" s="8"/>
    </row>
    <row r="471" spans="2:15">
      <c r="B471" s="8" t="str">
        <f>[8]Wages_Pre!A445</f>
        <v>Wage_qA</v>
      </c>
      <c r="C471" s="8" t="str">
        <f>[8]Wages_Pre!B445</f>
        <v>Coef.</v>
      </c>
      <c r="D471" s="8" t="str">
        <f>[8]Wages_Pre!C445</f>
        <v>Std. Err.</v>
      </c>
      <c r="E471" s="8" t="str">
        <f>[8]Wages_Pre!D445</f>
        <v>t</v>
      </c>
      <c r="F471" s="8" t="str">
        <f>[8]Wages_Pre!E445</f>
        <v>P&gt;|t|</v>
      </c>
      <c r="G471" s="8"/>
      <c r="H471" s="8"/>
      <c r="I471" s="8"/>
      <c r="J471" s="8" t="str">
        <f>[8]Wages_Post!A445</f>
        <v>Wage_qA</v>
      </c>
      <c r="K471" s="8" t="str">
        <f>[8]Wages_Post!B445</f>
        <v>Coef.</v>
      </c>
      <c r="L471" s="8" t="str">
        <f>[8]Wages_Post!C445</f>
        <v>Std. Err.</v>
      </c>
      <c r="M471" s="8" t="str">
        <f>[8]Wages_Post!D445</f>
        <v>t</v>
      </c>
      <c r="N471" s="8" t="str">
        <f>[8]Wages_Post!E445</f>
        <v>P&gt;|t|</v>
      </c>
      <c r="O471" s="8"/>
    </row>
    <row r="472" spans="2:15">
      <c r="B472" s="8" t="str">
        <f>[8]Wages_Pre!A446</f>
        <v>InfExp</v>
      </c>
      <c r="C472" s="8" t="str">
        <f>FIXED([8]Wages_Pre!B446,3)</f>
        <v>0.075</v>
      </c>
      <c r="D472" s="8" t="str">
        <f>FIXED([8]Wages_Pre!C446,3)</f>
        <v>0.205</v>
      </c>
      <c r="E472" s="8" t="str">
        <f>IF(F472&lt;0.01,"***",IF(F472&lt;0.05,"**", IF(F472&lt;0.1,"*","")))</f>
        <v/>
      </c>
      <c r="F472" s="8">
        <f>[8]Wages_Pre!E446</f>
        <v>0.71799999999999997</v>
      </c>
      <c r="G472" s="8"/>
      <c r="H472" s="8"/>
      <c r="I472" s="8"/>
      <c r="J472" s="8" t="str">
        <f>[8]Wages_Post!A446</f>
        <v>InfExp</v>
      </c>
      <c r="K472" s="8" t="str">
        <f>FIXED([8]Wages_Post!B446,3)</f>
        <v>0.296</v>
      </c>
      <c r="L472" s="8" t="str">
        <f>FIXED([8]Wages_Post!C446,3)</f>
        <v>0.628</v>
      </c>
      <c r="M472" s="8" t="str">
        <f t="shared" ref="M472:M482" si="44">IF(N472&lt;0.01,"***",IF(N472&lt;0.05,"**", IF(N472&lt;0.1,"*","")))</f>
        <v/>
      </c>
      <c r="N472" s="8">
        <f>[8]Wages_Post!E446</f>
        <v>0.64300000000000002</v>
      </c>
      <c r="O472" s="8"/>
    </row>
    <row r="473" spans="2:15">
      <c r="B473" s="8" t="str">
        <f>[8]Wages_Pre!A447</f>
        <v>PCPI_4lag</v>
      </c>
      <c r="C473" s="8" t="str">
        <f>FIXED([8]Wages_Pre!B447,3)</f>
        <v>0.241</v>
      </c>
      <c r="D473" s="8" t="str">
        <f>FIXED([8]Wages_Pre!C447,3)</f>
        <v>0.065</v>
      </c>
      <c r="E473" s="8" t="str">
        <f t="shared" ref="E473:E482" si="45">IF(F473&lt;0.01,"***",IF(F473&lt;0.05,"**", IF(F473&lt;0.1,"*","")))</f>
        <v>***</v>
      </c>
      <c r="F473" s="8">
        <f>[8]Wages_Pre!E447</f>
        <v>2E-3</v>
      </c>
      <c r="G473" s="8"/>
      <c r="H473" s="8"/>
      <c r="I473" s="8"/>
      <c r="J473" s="8" t="str">
        <f>[8]Wages_Post!A447</f>
        <v>PCPI_4lag</v>
      </c>
      <c r="K473" s="8" t="str">
        <f>FIXED([8]Wages_Post!B447,3)</f>
        <v>-0.027</v>
      </c>
      <c r="L473" s="8" t="str">
        <f>FIXED([8]Wages_Post!C447,3)</f>
        <v>0.102</v>
      </c>
      <c r="M473" s="8" t="str">
        <f t="shared" si="44"/>
        <v/>
      </c>
      <c r="N473" s="8">
        <f>[8]Wages_Post!E447</f>
        <v>0.79700000000000004</v>
      </c>
      <c r="O473" s="8"/>
    </row>
    <row r="474" spans="2:15">
      <c r="B474" s="8" t="str">
        <f>[8]Wages_Pre!A448</f>
        <v>slack_1</v>
      </c>
      <c r="C474" s="8" t="str">
        <f>FIXED([8]Wages_Pre!B448,3)</f>
        <v>-0.192</v>
      </c>
      <c r="D474" s="8" t="str">
        <f>FIXED([8]Wages_Pre!C448,3)</f>
        <v>0.067</v>
      </c>
      <c r="E474" s="8" t="str">
        <f t="shared" si="45"/>
        <v>**</v>
      </c>
      <c r="F474" s="8">
        <f>[8]Wages_Pre!E448</f>
        <v>0.01</v>
      </c>
      <c r="G474" s="8"/>
      <c r="H474" s="8"/>
      <c r="I474" s="8"/>
      <c r="J474" s="8" t="str">
        <f>[8]Wages_Post!A448</f>
        <v>slack_1</v>
      </c>
      <c r="K474" s="8" t="str">
        <f>FIXED([8]Wages_Post!B448,3)</f>
        <v>-0.308</v>
      </c>
      <c r="L474" s="8" t="str">
        <f>FIXED([8]Wages_Post!C448,3)</f>
        <v>0.091</v>
      </c>
      <c r="M474" s="8" t="str">
        <f t="shared" si="44"/>
        <v>***</v>
      </c>
      <c r="N474" s="8">
        <f>[8]Wages_Post!E448</f>
        <v>3.0000000000000001E-3</v>
      </c>
      <c r="O474" s="8"/>
    </row>
    <row r="475" spans="2:15">
      <c r="B475" s="8" t="str">
        <f>[8]Wages_Pre!A449</f>
        <v>W_Slack</v>
      </c>
      <c r="C475" s="8" t="str">
        <f>FIXED([8]Wages_Pre!B449,3)</f>
        <v>-0.102</v>
      </c>
      <c r="D475" s="8" t="str">
        <f>FIXED([8]Wages_Pre!C449,3)</f>
        <v>0.104</v>
      </c>
      <c r="E475" s="8" t="str">
        <f t="shared" si="45"/>
        <v/>
      </c>
      <c r="F475" s="8">
        <f>[8]Wages_Pre!E449</f>
        <v>0.33800000000000002</v>
      </c>
      <c r="G475" s="8"/>
      <c r="H475" s="8"/>
      <c r="I475" s="8"/>
      <c r="J475" s="8" t="str">
        <f>[8]Wages_Post!A449</f>
        <v>W_Slack</v>
      </c>
      <c r="K475" s="8" t="str">
        <f>FIXED([8]Wages_Post!B449,3)</f>
        <v>-0.203</v>
      </c>
      <c r="L475" s="8" t="str">
        <f>FIXED([8]Wages_Post!C449,3)</f>
        <v>0.154</v>
      </c>
      <c r="M475" s="8" t="str">
        <f t="shared" si="44"/>
        <v/>
      </c>
      <c r="N475" s="8">
        <f>[8]Wages_Post!E449</f>
        <v>0.20300000000000001</v>
      </c>
      <c r="O475" s="8"/>
    </row>
    <row r="476" spans="2:15">
      <c r="B476" s="8" t="str">
        <f>[8]Wages_Pre!A450</f>
        <v>_cons</v>
      </c>
      <c r="C476" s="8" t="str">
        <f>FIXED([8]Wages_Pre!B450,3)</f>
        <v>3.184</v>
      </c>
      <c r="D476" s="8" t="str">
        <f>FIXED([8]Wages_Pre!C450,3)</f>
        <v>0.457</v>
      </c>
      <c r="E476" s="8" t="str">
        <f t="shared" si="45"/>
        <v>***</v>
      </c>
      <c r="F476" s="8">
        <f>[8]Wages_Pre!E450</f>
        <v>0</v>
      </c>
      <c r="G476" s="8"/>
      <c r="H476" s="8"/>
      <c r="I476" s="8"/>
      <c r="J476" s="8" t="str">
        <f>[8]Wages_Post!A450</f>
        <v>_cons</v>
      </c>
      <c r="K476" s="8" t="str">
        <f>FIXED([8]Wages_Post!B450,3)</f>
        <v>2.823</v>
      </c>
      <c r="L476" s="8" t="str">
        <f>FIXED([8]Wages_Post!C450,3)</f>
        <v>1.338</v>
      </c>
      <c r="M476" s="8" t="str">
        <f t="shared" si="44"/>
        <v>**</v>
      </c>
      <c r="N476" s="8">
        <f>[8]Wages_Post!E450</f>
        <v>4.8000000000000001E-2</v>
      </c>
      <c r="O476" s="8"/>
    </row>
    <row r="477" spans="2:15">
      <c r="B477" s="8">
        <f>[8]Wages_Pre!A451</f>
        <v>0</v>
      </c>
      <c r="C477" s="8" t="str">
        <f>FIXED([8]Wages_Pre!B451,3)</f>
        <v>0.000</v>
      </c>
      <c r="D477" s="8" t="str">
        <f>FIXED([8]Wages_Pre!C451,3)</f>
        <v>0.000</v>
      </c>
      <c r="E477" s="8" t="str">
        <f t="shared" si="45"/>
        <v>***</v>
      </c>
      <c r="F477" s="8">
        <f>[8]Wages_Pre!E451</f>
        <v>0</v>
      </c>
      <c r="G477" s="8"/>
      <c r="H477" s="8"/>
      <c r="I477" s="8"/>
      <c r="J477" s="8">
        <f>[8]Wages_Post!A451</f>
        <v>0</v>
      </c>
      <c r="K477" s="8" t="str">
        <f>FIXED([8]Wages_Post!B451,3)</f>
        <v>0.000</v>
      </c>
      <c r="L477" s="8" t="str">
        <f>FIXED([8]Wages_Post!C451,3)</f>
        <v>0.000</v>
      </c>
      <c r="M477" s="8" t="str">
        <f t="shared" si="44"/>
        <v>***</v>
      </c>
      <c r="N477" s="8">
        <f>[8]Wages_Post!E451</f>
        <v>0</v>
      </c>
      <c r="O477" s="8"/>
    </row>
    <row r="478" spans="2:15">
      <c r="B478" s="8">
        <f>[8]Wages_Pre!A452</f>
        <v>0</v>
      </c>
      <c r="C478" s="8" t="str">
        <f>FIXED([8]Wages_Pre!B452,3)</f>
        <v>0.000</v>
      </c>
      <c r="D478" s="8" t="str">
        <f>FIXED([8]Wages_Pre!C452,3)</f>
        <v>0.000</v>
      </c>
      <c r="E478" s="8" t="str">
        <f t="shared" si="45"/>
        <v>***</v>
      </c>
      <c r="F478" s="8">
        <f>[8]Wages_Pre!E452</f>
        <v>0</v>
      </c>
      <c r="G478" s="8"/>
      <c r="H478" s="8"/>
      <c r="I478" s="8"/>
      <c r="J478" s="8">
        <f>[8]Wages_Post!A452</f>
        <v>0</v>
      </c>
      <c r="K478" s="8" t="str">
        <f>FIXED([8]Wages_Post!B452,3)</f>
        <v>0.000</v>
      </c>
      <c r="L478" s="8" t="str">
        <f>FIXED([8]Wages_Post!C452,3)</f>
        <v>0.000</v>
      </c>
      <c r="M478" s="8" t="str">
        <f t="shared" si="44"/>
        <v>***</v>
      </c>
      <c r="N478" s="8">
        <f>[8]Wages_Post!E452</f>
        <v>0</v>
      </c>
      <c r="O478" s="8"/>
    </row>
    <row r="479" spans="2:15">
      <c r="B479" s="8">
        <f>[8]Wages_Pre!A453</f>
        <v>0</v>
      </c>
      <c r="C479" s="8" t="str">
        <f>FIXED([8]Wages_Pre!B453,3)</f>
        <v>0.000</v>
      </c>
      <c r="D479" s="8" t="str">
        <f>FIXED([8]Wages_Pre!C453,3)</f>
        <v>0.000</v>
      </c>
      <c r="E479" s="8" t="str">
        <f t="shared" si="45"/>
        <v>***</v>
      </c>
      <c r="F479" s="8">
        <f>[8]Wages_Pre!E453</f>
        <v>0</v>
      </c>
      <c r="G479" s="8"/>
      <c r="H479" s="8"/>
      <c r="I479" s="8"/>
      <c r="J479" s="8">
        <f>[8]Wages_Post!A453</f>
        <v>0</v>
      </c>
      <c r="K479" s="8" t="str">
        <f>FIXED([8]Wages_Post!B453,3)</f>
        <v>0.000</v>
      </c>
      <c r="L479" s="8" t="str">
        <f>FIXED([8]Wages_Post!C453,3)</f>
        <v>0.000</v>
      </c>
      <c r="M479" s="8" t="str">
        <f t="shared" si="44"/>
        <v>***</v>
      </c>
      <c r="N479" s="8">
        <f>[8]Wages_Post!E453</f>
        <v>0</v>
      </c>
      <c r="O479" s="8"/>
    </row>
    <row r="480" spans="2:15">
      <c r="B480" s="8">
        <f>[8]Wages_Pre!A454</f>
        <v>0</v>
      </c>
      <c r="C480" s="8" t="str">
        <f>FIXED([8]Wages_Pre!B454,3)</f>
        <v>0.000</v>
      </c>
      <c r="D480" s="8" t="str">
        <f>FIXED([8]Wages_Pre!C454,3)</f>
        <v>0.000</v>
      </c>
      <c r="E480" s="8" t="str">
        <f t="shared" si="45"/>
        <v>***</v>
      </c>
      <c r="F480" s="8">
        <f>[8]Wages_Pre!E454</f>
        <v>0</v>
      </c>
      <c r="G480" s="8"/>
      <c r="H480" s="8"/>
      <c r="I480" s="8"/>
      <c r="J480" s="8">
        <f>[8]Wages_Post!A454</f>
        <v>0</v>
      </c>
      <c r="K480" s="8" t="str">
        <f>FIXED([8]Wages_Post!B454,3)</f>
        <v>0.000</v>
      </c>
      <c r="L480" s="8" t="str">
        <f>FIXED([8]Wages_Post!C454,3)</f>
        <v>0.000</v>
      </c>
      <c r="M480" s="8" t="str">
        <f t="shared" si="44"/>
        <v>***</v>
      </c>
      <c r="N480" s="8">
        <f>[8]Wages_Post!E454</f>
        <v>0</v>
      </c>
      <c r="O480" s="8"/>
    </row>
    <row r="481" spans="2:15">
      <c r="B481" s="8">
        <f>[8]Wages_Pre!A455</f>
        <v>0</v>
      </c>
      <c r="C481" s="8" t="str">
        <f>FIXED([8]Wages_Pre!B455,3)</f>
        <v>0.000</v>
      </c>
      <c r="D481" s="8" t="str">
        <f>FIXED([8]Wages_Pre!C455,3)</f>
        <v>0.000</v>
      </c>
      <c r="E481" s="8" t="str">
        <f t="shared" si="45"/>
        <v>***</v>
      </c>
      <c r="F481" s="8">
        <f>[8]Wages_Pre!E455</f>
        <v>0</v>
      </c>
      <c r="G481" s="8"/>
      <c r="H481" s="8"/>
      <c r="I481" s="8"/>
      <c r="J481" s="8">
        <f>[8]Wages_Post!A455</f>
        <v>0</v>
      </c>
      <c r="K481" s="8" t="str">
        <f>FIXED([8]Wages_Post!B455,3)</f>
        <v>0.000</v>
      </c>
      <c r="L481" s="8" t="str">
        <f>FIXED([8]Wages_Post!C455,3)</f>
        <v>0.000</v>
      </c>
      <c r="M481" s="8" t="str">
        <f t="shared" si="44"/>
        <v>***</v>
      </c>
      <c r="N481" s="8">
        <f>[8]Wages_Post!E455</f>
        <v>0</v>
      </c>
      <c r="O481" s="8"/>
    </row>
    <row r="482" spans="2:15">
      <c r="B482" s="8">
        <f>[8]Wages_Pre!A456</f>
        <v>0</v>
      </c>
      <c r="C482" s="8" t="str">
        <f>FIXED([8]Wages_Pre!B456,3)</f>
        <v>0.000</v>
      </c>
      <c r="D482" s="8" t="str">
        <f>FIXED([8]Wages_Pre!C456,3)</f>
        <v>0.000</v>
      </c>
      <c r="E482" s="8" t="str">
        <f t="shared" si="45"/>
        <v>***</v>
      </c>
      <c r="F482" s="8">
        <f>[8]Wages_Pre!E456</f>
        <v>0</v>
      </c>
      <c r="G482" s="8"/>
      <c r="H482" s="8"/>
      <c r="I482" s="8"/>
      <c r="J482" s="8">
        <f>[8]Wages_Post!A456</f>
        <v>0</v>
      </c>
      <c r="K482" s="8" t="str">
        <f>FIXED([8]Wages_Post!B456,3)</f>
        <v>0.000</v>
      </c>
      <c r="L482" s="8" t="str">
        <f>FIXED([8]Wages_Post!C456,3)</f>
        <v>0.000</v>
      </c>
      <c r="M482" s="8" t="str">
        <f t="shared" si="44"/>
        <v>***</v>
      </c>
      <c r="N482" s="8">
        <f>[8]Wages_Post!E456</f>
        <v>0</v>
      </c>
      <c r="O482" s="8"/>
    </row>
  </sheetData>
  <mergeCells count="8">
    <mergeCell ref="B3:H3"/>
    <mergeCell ref="J3:P3"/>
    <mergeCell ref="B4:D4"/>
    <mergeCell ref="E4:F4"/>
    <mergeCell ref="G4:H4"/>
    <mergeCell ref="J4:L4"/>
    <mergeCell ref="M4:N4"/>
    <mergeCell ref="O4:P4"/>
  </mergeCells>
  <pageMargins left="0.7" right="0.7" top="0.75" bottom="0.75" header="0.3" footer="0.3"/>
  <ignoredErrors>
    <ignoredError sqref="B6:H6 J6:P6" numberStoredAsText="1"/>
    <ignoredError sqref="B12:B13 C12:H12 J12:P12 C13:H13 J13:P13 B16:H16 J16:P16 B17:H17 J17:P17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selection activeCell="E11" sqref="E11"/>
    </sheetView>
  </sheetViews>
  <sheetFormatPr baseColWidth="10" defaultColWidth="8.83203125" defaultRowHeight="14" x14ac:dyDescent="0"/>
  <cols>
    <col min="1" max="1" width="12.1640625" customWidth="1"/>
    <col min="5" max="5" width="11" customWidth="1"/>
    <col min="6" max="6" width="2.6640625" customWidth="1"/>
    <col min="7" max="8" width="11" customWidth="1"/>
    <col min="9" max="9" width="11.5" bestFit="1" customWidth="1"/>
    <col min="10" max="10" width="11" customWidth="1"/>
    <col min="12" max="12" width="2.83203125" customWidth="1"/>
    <col min="14" max="14" width="16.5" customWidth="1"/>
    <col min="18" max="18" width="13.6640625" customWidth="1"/>
  </cols>
  <sheetData>
    <row r="1" spans="1:18">
      <c r="A1" s="144" t="s">
        <v>33</v>
      </c>
      <c r="B1" s="145"/>
      <c r="C1" s="145"/>
      <c r="D1" s="145"/>
      <c r="E1" s="145"/>
      <c r="F1" s="145"/>
      <c r="G1" s="145"/>
      <c r="H1" s="145"/>
      <c r="I1" s="145"/>
      <c r="J1" s="145"/>
    </row>
    <row r="3" spans="1:18" ht="15" thickBot="1">
      <c r="C3" s="1"/>
      <c r="D3" s="1"/>
      <c r="E3" s="1"/>
      <c r="F3" s="1"/>
      <c r="G3" s="1"/>
      <c r="H3" s="1"/>
      <c r="I3" s="1"/>
      <c r="J3" s="1"/>
      <c r="K3" s="1"/>
    </row>
    <row r="4" spans="1:18" ht="16" thickTop="1" thickBot="1">
      <c r="A4" s="34"/>
      <c r="B4" s="172" t="s">
        <v>34</v>
      </c>
      <c r="C4" s="172"/>
      <c r="D4" s="172"/>
      <c r="E4" s="172"/>
      <c r="F4" s="34"/>
      <c r="G4" s="173" t="s">
        <v>35</v>
      </c>
      <c r="H4" s="173"/>
      <c r="I4" s="173"/>
      <c r="J4" s="173"/>
      <c r="K4" s="32"/>
      <c r="N4" s="153" t="s">
        <v>36</v>
      </c>
      <c r="O4" s="146"/>
      <c r="P4" s="146"/>
      <c r="Q4" s="146"/>
      <c r="R4" s="146"/>
    </row>
    <row r="5" spans="1:18" ht="32" customHeight="1">
      <c r="A5" s="39"/>
      <c r="B5" s="58" t="s">
        <v>37</v>
      </c>
      <c r="C5" s="59" t="s">
        <v>38</v>
      </c>
      <c r="D5" s="59" t="s">
        <v>39</v>
      </c>
      <c r="E5" s="59" t="s">
        <v>40</v>
      </c>
      <c r="F5" s="67"/>
      <c r="G5" s="136" t="s">
        <v>41</v>
      </c>
      <c r="H5" s="60" t="s">
        <v>42</v>
      </c>
      <c r="I5" s="58" t="s">
        <v>43</v>
      </c>
      <c r="J5" s="60" t="s">
        <v>44</v>
      </c>
      <c r="K5" s="68"/>
      <c r="N5" s="146"/>
      <c r="O5" s="146"/>
      <c r="P5" s="146"/>
      <c r="Q5" s="146"/>
      <c r="R5" s="146"/>
    </row>
    <row r="6" spans="1:18" ht="15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9"/>
      <c r="G6" s="35" t="s">
        <v>49</v>
      </c>
      <c r="H6" s="35" t="s">
        <v>50</v>
      </c>
      <c r="I6" s="35" t="s">
        <v>51</v>
      </c>
      <c r="J6" s="35" t="s">
        <v>52</v>
      </c>
      <c r="K6" s="32"/>
      <c r="N6" s="146" t="s">
        <v>53</v>
      </c>
      <c r="O6" s="147"/>
      <c r="P6" s="147"/>
      <c r="Q6" s="147"/>
      <c r="R6" s="147"/>
    </row>
    <row r="7" spans="1:18">
      <c r="A7" s="36" t="s">
        <v>54</v>
      </c>
      <c r="B7" s="37" t="str">
        <f>CONCATENATE(F35,G35)</f>
        <v>0.685***</v>
      </c>
      <c r="C7" s="37" t="str">
        <f>CONCATENATE(F37,G37)</f>
        <v>0.717***</v>
      </c>
      <c r="D7" s="37" t="str">
        <f>CONCATENATE(F39,G39)</f>
        <v>0.656***</v>
      </c>
      <c r="E7" s="37" t="str">
        <f>CONCATENATE(F41,G41)</f>
        <v>0.654***</v>
      </c>
      <c r="F7" s="39"/>
      <c r="G7" s="37" t="str">
        <f>CONCATENATE(F53,G53)</f>
        <v>0.631***</v>
      </c>
      <c r="I7" s="37" t="str">
        <f>CONCATENATE(F49,G49)</f>
        <v>0.708***</v>
      </c>
      <c r="J7" s="37" t="str">
        <f>CONCATENATE(F51,G51)</f>
        <v>0.257***</v>
      </c>
      <c r="N7" s="147"/>
      <c r="O7" s="147"/>
      <c r="P7" s="147"/>
      <c r="Q7" s="147"/>
      <c r="R7" s="147"/>
    </row>
    <row r="8" spans="1:18">
      <c r="A8" s="36" t="s">
        <v>55</v>
      </c>
      <c r="B8" s="38" t="str">
        <f>CONCATENATE("(",F36,")")</f>
        <v>(0.105)</v>
      </c>
      <c r="C8" s="38" t="str">
        <f>CONCATENATE("(",F38,")")</f>
        <v>(0.161)</v>
      </c>
      <c r="D8" s="38" t="str">
        <f>CONCATENATE("(",F40,")")</f>
        <v>(0.108)</v>
      </c>
      <c r="E8" s="38" t="str">
        <f>CONCATENATE("(",F42,")")</f>
        <v>(0.101)</v>
      </c>
      <c r="F8" s="39"/>
      <c r="G8" s="38" t="str">
        <f>CONCATENATE("(",F54,")")</f>
        <v>(0.104)</v>
      </c>
      <c r="H8" s="32"/>
      <c r="I8" s="38" t="str">
        <f>CONCATENATE("(",F50,")")</f>
        <v>(0.065)</v>
      </c>
      <c r="J8" s="38" t="str">
        <f>CONCATENATE("(",F52,")")</f>
        <v>(0.036)</v>
      </c>
      <c r="N8" s="146" t="s">
        <v>56</v>
      </c>
      <c r="O8" s="148" t="str">
        <f>K53</f>
        <v>-0.231</v>
      </c>
      <c r="P8" s="147"/>
      <c r="Q8" s="147"/>
      <c r="R8" s="147"/>
    </row>
    <row r="9" spans="1:18">
      <c r="A9" s="36" t="s">
        <v>57</v>
      </c>
      <c r="B9" s="37" t="str">
        <f>CONCATENATE(I35,J35)</f>
        <v>0.599***</v>
      </c>
      <c r="C9" s="37" t="str">
        <f>CONCATENATE(I37,J37)</f>
        <v>0.679***</v>
      </c>
      <c r="D9" s="37" t="str">
        <f>CONCATENATE(I39,J39)</f>
        <v>0.626***</v>
      </c>
      <c r="E9" s="37" t="str">
        <f>CONCATENATE(I41,J41)</f>
        <v>0.641***</v>
      </c>
      <c r="F9" s="39"/>
      <c r="G9" s="37" t="str">
        <f>CONCATENATE(I53,J53)</f>
        <v>0.612***</v>
      </c>
      <c r="H9" s="37" t="str">
        <f>CONCATENATE(I47,J47)</f>
        <v>0.716***</v>
      </c>
      <c r="I9" s="37" t="str">
        <f>CONCATENATE(I49,J49)</f>
        <v>0.684***</v>
      </c>
      <c r="J9" s="37" t="str">
        <f>CONCATENATE(I51,J51)</f>
        <v>0.743***</v>
      </c>
      <c r="N9" s="147" t="s">
        <v>58</v>
      </c>
      <c r="O9" s="149">
        <v>0.41055779999999997</v>
      </c>
      <c r="P9" s="147"/>
      <c r="Q9" s="149" t="s">
        <v>59</v>
      </c>
      <c r="R9" s="147"/>
    </row>
    <row r="10" spans="1:18">
      <c r="A10" s="36" t="s">
        <v>60</v>
      </c>
      <c r="B10" s="38" t="str">
        <f>CONCATENATE("(",I36,")")</f>
        <v>(0.041)</v>
      </c>
      <c r="C10" s="38" t="str">
        <f>CONCATENATE("(",I38,")")</f>
        <v>(0.030)</v>
      </c>
      <c r="D10" s="38" t="str">
        <f>CONCATENATE("(",I40,")")</f>
        <v>(0.037)</v>
      </c>
      <c r="E10" s="38" t="str">
        <f>CONCATENATE("(",I42,")")</f>
        <v>(0.039)</v>
      </c>
      <c r="F10" s="39"/>
      <c r="G10" s="38" t="str">
        <f>CONCATENATE("(",I54,")")</f>
        <v>(0.047)</v>
      </c>
      <c r="H10" s="38" t="str">
        <f>CONCATENATE("(",I48,")")</f>
        <v>(0.037)</v>
      </c>
      <c r="I10" s="38" t="str">
        <f>CONCATENATE("(",I50,")")</f>
        <v>(0.029)</v>
      </c>
      <c r="J10" s="38" t="str">
        <f>CONCATENATE("(",I52,")")</f>
        <v>(0.036)</v>
      </c>
      <c r="N10" s="147" t="s">
        <v>61</v>
      </c>
      <c r="O10" s="149">
        <v>0.16652169999999999</v>
      </c>
      <c r="P10" s="147"/>
      <c r="Q10" s="149" t="s">
        <v>59</v>
      </c>
      <c r="R10" s="147"/>
    </row>
    <row r="11" spans="1:18">
      <c r="A11" s="36" t="s">
        <v>62</v>
      </c>
      <c r="B11" s="37" t="str">
        <f>CONCATENATE(K35,L35)</f>
        <v>-0.144***</v>
      </c>
      <c r="C11" s="37" t="str">
        <f>CONCATENATE(K37,L37)</f>
        <v>-0.103***</v>
      </c>
      <c r="D11" s="37" t="str">
        <f>CONCATENATE(K39,L39)</f>
        <v>-0.126***</v>
      </c>
      <c r="E11" s="37" t="str">
        <f>CONCATENATE(K41,L41)</f>
        <v>-0.090***</v>
      </c>
      <c r="F11" s="39"/>
      <c r="G11" s="37" t="str">
        <f>CONCATENATE(K53,L53)</f>
        <v>-0.231***</v>
      </c>
      <c r="H11" s="37" t="str">
        <f>CONCATENATE(K47,L47)</f>
        <v>-0.086**</v>
      </c>
      <c r="I11" s="37" t="str">
        <f>CONCATENATE(K49,L49)</f>
        <v>-0.065***</v>
      </c>
      <c r="J11" s="37" t="str">
        <f>CONCATENATE(K51,L51)</f>
        <v>-0.052**</v>
      </c>
      <c r="N11" s="147" t="s">
        <v>63</v>
      </c>
      <c r="O11" s="147">
        <f>O9+O10</f>
        <v>0.57707949999999997</v>
      </c>
      <c r="P11" s="147"/>
      <c r="Q11" s="147"/>
      <c r="R11" s="147"/>
    </row>
    <row r="12" spans="1:18">
      <c r="A12" s="36" t="s">
        <v>64</v>
      </c>
      <c r="B12" s="38" t="str">
        <f>CONCATENATE("(",K36,")")</f>
        <v>(0.027)</v>
      </c>
      <c r="C12" s="38" t="str">
        <f>CONCATENATE("(",K38,")")</f>
        <v>(0.021)</v>
      </c>
      <c r="D12" s="38" t="str">
        <f>CONCATENATE("(",K40,")")</f>
        <v>(0.026)</v>
      </c>
      <c r="E12" s="38" t="str">
        <f>CONCATENATE("(",K42,")")</f>
        <v>(0.030)</v>
      </c>
      <c r="F12" s="39"/>
      <c r="G12" s="38" t="str">
        <f>CONCATENATE("(",K54,")")</f>
        <v>(0.069)</v>
      </c>
      <c r="H12" s="38" t="str">
        <f>CONCATENATE("(",K48,")")</f>
        <v>(0.031)</v>
      </c>
      <c r="I12" s="38" t="str">
        <f>CONCATENATE("(",K50,")")</f>
        <v>(0.023)</v>
      </c>
      <c r="J12" s="38" t="str">
        <f>CONCATENATE("(",K52,")")</f>
        <v>(0.024)</v>
      </c>
      <c r="N12" s="147" t="s">
        <v>65</v>
      </c>
      <c r="O12" s="147">
        <f>O9-O10</f>
        <v>0.24403609999999998</v>
      </c>
      <c r="P12" s="147"/>
      <c r="Q12" s="147"/>
      <c r="R12" s="147"/>
    </row>
    <row r="13" spans="1:18">
      <c r="A13" s="46" t="s">
        <v>66</v>
      </c>
      <c r="B13" s="47"/>
      <c r="C13" s="48" t="str">
        <f>CONCATENATE(M37,N37)</f>
        <v>0.091</v>
      </c>
      <c r="D13" s="44"/>
      <c r="E13" s="47"/>
      <c r="F13" s="123"/>
      <c r="G13" s="47"/>
      <c r="H13" s="44"/>
      <c r="I13" s="47"/>
      <c r="J13" s="47"/>
      <c r="N13" s="147"/>
      <c r="O13" s="147"/>
      <c r="P13" s="147"/>
      <c r="Q13" s="147"/>
      <c r="R13" s="147"/>
    </row>
    <row r="14" spans="1:18">
      <c r="A14" s="46" t="s">
        <v>67</v>
      </c>
      <c r="B14" s="47"/>
      <c r="C14" s="47" t="str">
        <f>CONCATENATE("(",M38,")")</f>
        <v>(0.054)</v>
      </c>
      <c r="D14" s="44"/>
      <c r="E14" s="47"/>
      <c r="F14" s="123"/>
      <c r="G14" s="47"/>
      <c r="H14" s="44"/>
      <c r="I14" s="47"/>
      <c r="J14" s="47"/>
      <c r="N14" s="146" t="s">
        <v>68</v>
      </c>
      <c r="O14" s="147"/>
      <c r="P14" s="147"/>
      <c r="Q14" s="147"/>
      <c r="R14" s="147"/>
    </row>
    <row r="15" spans="1:18">
      <c r="A15" s="46" t="s">
        <v>69</v>
      </c>
      <c r="B15" s="47"/>
      <c r="C15" s="44"/>
      <c r="D15" s="48" t="str">
        <f>CONCATENATE(M39,N39)</f>
        <v>0.033***</v>
      </c>
      <c r="E15" s="48" t="str">
        <f>CONCATENATE(Q41,R41)</f>
        <v>0.029***</v>
      </c>
      <c r="F15" s="123"/>
      <c r="G15" s="48" t="str">
        <f>CONCATENATE(Q53,R53)</f>
        <v>0.030***</v>
      </c>
      <c r="H15" s="48" t="str">
        <f>CONCATENATE(Q47,R47)</f>
        <v>0.029***</v>
      </c>
      <c r="I15" s="48" t="str">
        <f>CONCATENATE(Q49,R49)</f>
        <v>0.030***</v>
      </c>
      <c r="J15" s="48" t="str">
        <f>CONCATENATE(Q51,R51)</f>
        <v>0.029***</v>
      </c>
      <c r="N15" s="147" t="s">
        <v>70</v>
      </c>
      <c r="O15" s="147">
        <f>$O8/O9</f>
        <v>-0.56264915683004935</v>
      </c>
      <c r="P15" s="147"/>
      <c r="Q15" s="147"/>
      <c r="R15" s="147"/>
    </row>
    <row r="16" spans="1:18">
      <c r="A16" s="46" t="s">
        <v>67</v>
      </c>
      <c r="B16" s="47"/>
      <c r="C16" s="44"/>
      <c r="D16" s="47" t="str">
        <f>CONCATENATE("(",M40,")")</f>
        <v>(0.003)</v>
      </c>
      <c r="E16" s="47" t="str">
        <f>CONCATENATE("(",Q42,")")</f>
        <v>(0.003)</v>
      </c>
      <c r="F16" s="123"/>
      <c r="G16" s="47" t="str">
        <f>CONCATENATE("(",Q54,")")</f>
        <v>(0.003)</v>
      </c>
      <c r="H16" s="47" t="str">
        <f>CONCATENATE("(",Q48,")")</f>
        <v>(0.003)</v>
      </c>
      <c r="I16" s="47" t="str">
        <f>CONCATENATE("(",Q50,")")</f>
        <v>(0.003)</v>
      </c>
      <c r="J16" s="47" t="str">
        <f>CONCATENATE("(",Q52,")")</f>
        <v>(0.003)</v>
      </c>
      <c r="N16" s="147" t="s">
        <v>71</v>
      </c>
      <c r="O16" s="147">
        <f>$O8/O11</f>
        <v>-0.40029146764007389</v>
      </c>
      <c r="P16" s="147"/>
      <c r="Q16" s="147"/>
      <c r="R16" s="147"/>
    </row>
    <row r="17" spans="1:22">
      <c r="A17" s="46" t="s">
        <v>72</v>
      </c>
      <c r="B17" s="47"/>
      <c r="C17" s="47"/>
      <c r="D17" s="47"/>
      <c r="E17" s="48" t="str">
        <f>CONCATENATE(S41,T41)</f>
        <v>0.030***</v>
      </c>
      <c r="F17" s="123"/>
      <c r="G17" s="48" t="str">
        <f>CONCATENATE(S53,T53)</f>
        <v>0.030***</v>
      </c>
      <c r="H17" s="48" t="str">
        <f>CONCATENATE(S47,T47)</f>
        <v>0.028***</v>
      </c>
      <c r="I17" s="48" t="str">
        <f>CONCATENATE(S49,T49)</f>
        <v>0.031***</v>
      </c>
      <c r="J17" s="48" t="str">
        <f>CONCATENATE(S51,T51)</f>
        <v>0.028***</v>
      </c>
      <c r="N17" s="147" t="s">
        <v>73</v>
      </c>
      <c r="O17" s="147">
        <f>$O8/O12</f>
        <v>-0.94658126400151466</v>
      </c>
      <c r="P17" s="147"/>
      <c r="Q17" s="147"/>
      <c r="R17" s="147"/>
    </row>
    <row r="18" spans="1:22">
      <c r="A18" s="46" t="s">
        <v>67</v>
      </c>
      <c r="B18" s="47"/>
      <c r="C18" s="47"/>
      <c r="D18" s="47"/>
      <c r="E18" s="47" t="str">
        <f>CONCATENATE("(",S42,")")</f>
        <v>(0.005)</v>
      </c>
      <c r="F18" s="123"/>
      <c r="G18" s="47" t="str">
        <f>CONCATENATE("(",S54,")")</f>
        <v>(0.006)</v>
      </c>
      <c r="H18" s="47" t="str">
        <f>CONCATENATE("(",S48,")")</f>
        <v>(0.005)</v>
      </c>
      <c r="I18" s="47" t="str">
        <f>CONCATENATE("(",S50,")")</f>
        <v>(0.005)</v>
      </c>
      <c r="J18" s="47" t="str">
        <f>CONCATENATE("(",S52,")")</f>
        <v>(0.005)</v>
      </c>
    </row>
    <row r="19" spans="1:22">
      <c r="A19" s="46" t="s">
        <v>74</v>
      </c>
      <c r="B19" s="47"/>
      <c r="C19" s="47"/>
      <c r="D19" s="47"/>
      <c r="E19" s="48" t="str">
        <f>CONCATENATE(M41,N41)</f>
        <v>-0.029***</v>
      </c>
      <c r="F19" s="123"/>
      <c r="G19" s="48" t="str">
        <f>CONCATENATE(M53,N53)</f>
        <v>-0.031***</v>
      </c>
      <c r="H19" s="48" t="str">
        <f>CONCATENATE(M47,N47)</f>
        <v>-0.025***</v>
      </c>
      <c r="I19" s="48" t="str">
        <f>CONCATENATE(M49,N49)</f>
        <v>-0.028***</v>
      </c>
      <c r="J19" s="48" t="str">
        <f>CONCATENATE(M51,N51)</f>
        <v>-0.022***</v>
      </c>
    </row>
    <row r="20" spans="1:22">
      <c r="A20" s="46" t="s">
        <v>75</v>
      </c>
      <c r="B20" s="47"/>
      <c r="C20" s="47"/>
      <c r="D20" s="47"/>
      <c r="E20" s="47" t="str">
        <f>CONCATENATE("(",M42,")")</f>
        <v>(0.007)</v>
      </c>
      <c r="F20" s="123"/>
      <c r="G20" s="47" t="str">
        <f>CONCATENATE("(",M54,")")</f>
        <v>(0.007)</v>
      </c>
      <c r="H20" s="47" t="str">
        <f>CONCATENATE("(",M48,")")</f>
        <v>(0.006)</v>
      </c>
      <c r="I20" s="47" t="str">
        <f>CONCATENATE("(",M50,")")</f>
        <v>(0.006)</v>
      </c>
      <c r="J20" s="47" t="str">
        <f>CONCATENATE("(",M52,")")</f>
        <v>(0.006)</v>
      </c>
      <c r="N20" s="146" t="s">
        <v>76</v>
      </c>
      <c r="O20" s="147"/>
    </row>
    <row r="21" spans="1:22">
      <c r="A21" s="46" t="s">
        <v>77</v>
      </c>
      <c r="B21" s="47"/>
      <c r="C21" s="47"/>
      <c r="D21" s="47"/>
      <c r="E21" s="48" t="str">
        <f>CONCATENATE(O41,P41)</f>
        <v>-0.153***</v>
      </c>
      <c r="F21" s="123"/>
      <c r="G21" s="48" t="str">
        <f>CONCATENATE(O53,P53)</f>
        <v>-0.160***</v>
      </c>
      <c r="H21" s="48" t="str">
        <f>CONCATENATE(O47,P47)</f>
        <v>-0.149***</v>
      </c>
      <c r="I21" s="48" t="str">
        <f>CONCATENATE(O49,P49)</f>
        <v>-0.158***</v>
      </c>
      <c r="J21" s="48" t="str">
        <f>CONCATENATE(O51,P51)</f>
        <v>-0.158***</v>
      </c>
      <c r="N21" s="147">
        <f>M41*8</f>
        <v>-0.23200000000000001</v>
      </c>
      <c r="O21" s="147"/>
    </row>
    <row r="22" spans="1:22">
      <c r="A22" s="46" t="s">
        <v>64</v>
      </c>
      <c r="B22" s="47"/>
      <c r="C22" s="47"/>
      <c r="D22" s="47"/>
      <c r="E22" s="47" t="str">
        <f>CONCATENATE("(",O42,")")</f>
        <v>(0.036)</v>
      </c>
      <c r="F22" s="123"/>
      <c r="G22" s="47" t="str">
        <f>CONCATENATE("(",O54,")")</f>
        <v>(0.034)</v>
      </c>
      <c r="H22" s="47" t="str">
        <f>CONCATENATE("(",O48,")")</f>
        <v>(0.036)</v>
      </c>
      <c r="I22" s="47" t="str">
        <f>CONCATENATE("(",O50,")")</f>
        <v>(0.037)</v>
      </c>
      <c r="J22" s="47" t="str">
        <f>CONCATENATE("(",O52,")")</f>
        <v>(0.039)</v>
      </c>
    </row>
    <row r="23" spans="1:22">
      <c r="A23" s="46" t="s">
        <v>78</v>
      </c>
      <c r="B23" s="47"/>
      <c r="C23" s="47"/>
      <c r="D23" s="47"/>
      <c r="E23" s="48" t="str">
        <f>CONCATENATE(U41,V41)</f>
        <v>-0.055**</v>
      </c>
      <c r="F23" s="123"/>
      <c r="G23" s="48" t="str">
        <f>CONCATENATE(U53,V53)</f>
        <v>-0.052*</v>
      </c>
      <c r="H23" s="48" t="str">
        <f>CONCATENATE(U47,V47)</f>
        <v>-0.108***</v>
      </c>
      <c r="I23" s="48" t="str">
        <f>CONCATENATE(U49,V49)</f>
        <v>-0.037</v>
      </c>
      <c r="J23" s="48" t="str">
        <f>CONCATENATE(U51,V51)</f>
        <v>-0.068***</v>
      </c>
    </row>
    <row r="24" spans="1:22">
      <c r="A24" s="46" t="s">
        <v>79</v>
      </c>
      <c r="B24" s="47"/>
      <c r="C24" s="47"/>
      <c r="D24" s="47"/>
      <c r="E24" s="47" t="str">
        <f>CONCATENATE("(",U42,")")</f>
        <v>(0.026)</v>
      </c>
      <c r="F24" s="123"/>
      <c r="G24" s="47" t="str">
        <f>CONCATENATE("(",U54,")")</f>
        <v>(0.028)</v>
      </c>
      <c r="H24" s="47" t="str">
        <f>CONCATENATE("(",U48,")")</f>
        <v>(0.030)</v>
      </c>
      <c r="I24" s="47" t="str">
        <f>CONCATENATE("(",U50,")")</f>
        <v>(0.024)</v>
      </c>
      <c r="J24" s="47" t="str">
        <f>CONCATENATE("(",U52,")")</f>
        <v>(0.025)</v>
      </c>
    </row>
    <row r="25" spans="1:22">
      <c r="A25" s="36" t="s">
        <v>80</v>
      </c>
      <c r="B25" s="37" t="str">
        <f>CONCATENATE(D35,E35)</f>
        <v>-0.514*</v>
      </c>
      <c r="C25" s="37" t="str">
        <f>CONCATENATE(D37,E37)</f>
        <v>-0.772*</v>
      </c>
      <c r="D25" s="37" t="str">
        <f>CONCATENATE(D39,E39)</f>
        <v>-0.587**</v>
      </c>
      <c r="E25" s="37" t="str">
        <f>CONCATENATE(D41,E41)</f>
        <v>-0.541**</v>
      </c>
      <c r="F25" s="39"/>
      <c r="G25" s="37" t="str">
        <f>CONCATENATE(D53,E53)</f>
        <v>-0.418*</v>
      </c>
      <c r="H25" s="37" t="str">
        <f>CONCATENATE(D47,E47)</f>
        <v>0.710***</v>
      </c>
      <c r="I25" s="37" t="str">
        <f>CONCATENATE(D49,E49)</f>
        <v>-0.776***</v>
      </c>
      <c r="J25" s="37" t="str">
        <f>CONCATENATE(D51,E51)</f>
        <v>0.062</v>
      </c>
    </row>
    <row r="26" spans="1:22" ht="15" thickBot="1">
      <c r="A26" s="39"/>
      <c r="B26" s="40" t="str">
        <f>CONCATENATE("(",D36,")")</f>
        <v>(0.260)</v>
      </c>
      <c r="C26" s="40" t="str">
        <f>CONCATENATE("(",D38,")")</f>
        <v>(0.374)</v>
      </c>
      <c r="D26" s="40" t="str">
        <f>CONCATENATE("(",D40,")")</f>
        <v>(0.263)</v>
      </c>
      <c r="E26" s="40" t="str">
        <f>CONCATENATE("(",D42,")")</f>
        <v>(0.227)</v>
      </c>
      <c r="F26" s="32"/>
      <c r="G26" s="40" t="str">
        <f>CONCATENATE("(",D54,")")</f>
        <v>(0.218)</v>
      </c>
      <c r="H26" s="38" t="str">
        <f>CONCATENATE("(",D48,")")</f>
        <v>(0.102)</v>
      </c>
      <c r="I26" s="40" t="str">
        <f>CONCATENATE("(",D50,")")</f>
        <v>(0.129)</v>
      </c>
      <c r="J26" s="40" t="str">
        <f>CONCATENATE("(",D52,")")</f>
        <v>(0.049)</v>
      </c>
    </row>
    <row r="27" spans="1:22">
      <c r="A27" s="49" t="s">
        <v>81</v>
      </c>
      <c r="B27" s="55" t="str">
        <f>B35</f>
        <v>0.418</v>
      </c>
      <c r="C27" s="55" t="str">
        <f>B37</f>
        <v>0.498</v>
      </c>
      <c r="D27" s="55" t="str">
        <f>B39</f>
        <v>0.470</v>
      </c>
      <c r="E27" s="55" t="str">
        <f>B41</f>
        <v>0.487</v>
      </c>
      <c r="F27" s="53"/>
      <c r="G27" s="55" t="str">
        <f>B53</f>
        <v>0.458</v>
      </c>
      <c r="H27" s="55" t="str">
        <f>B47</f>
        <v>0.476</v>
      </c>
      <c r="I27" s="55" t="str">
        <f>B49</f>
        <v>0.610</v>
      </c>
      <c r="J27" s="55"/>
    </row>
    <row r="28" spans="1:22" ht="15" thickBot="1">
      <c r="A28" s="51" t="s">
        <v>82</v>
      </c>
      <c r="B28" s="52" t="str">
        <f>C35</f>
        <v>2,635</v>
      </c>
      <c r="C28" s="52" t="str">
        <f>C37</f>
        <v>1,366</v>
      </c>
      <c r="D28" s="52" t="str">
        <f>C39</f>
        <v>2,635</v>
      </c>
      <c r="E28" s="52" t="str">
        <f>C41</f>
        <v>2,635</v>
      </c>
      <c r="F28" s="54"/>
      <c r="G28" s="52" t="str">
        <f>C53</f>
        <v>2,531</v>
      </c>
      <c r="H28" s="52" t="str">
        <f>C47</f>
        <v>2,635</v>
      </c>
      <c r="I28" s="52" t="str">
        <f>C49</f>
        <v>2,635</v>
      </c>
      <c r="J28" s="52" t="str">
        <f>C51</f>
        <v>2,635</v>
      </c>
    </row>
    <row r="29" spans="1:22" ht="16" thickTop="1" thickBot="1"/>
    <row r="30" spans="1:22" ht="15" thickBot="1">
      <c r="A30" s="150" t="s">
        <v>83</v>
      </c>
      <c r="B30" s="151"/>
      <c r="C30" s="151"/>
      <c r="D30" s="151"/>
      <c r="E30" s="152">
        <f>E27-B27</f>
        <v>6.9000000000000006E-2</v>
      </c>
    </row>
    <row r="32" spans="1:22">
      <c r="A32" s="78" t="s">
        <v>84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8"/>
      <c r="M32" s="7"/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11" t="s">
        <v>85</v>
      </c>
      <c r="B33" s="12"/>
      <c r="C33" s="12"/>
      <c r="D33" s="12"/>
      <c r="E33" s="8"/>
      <c r="F33" s="8"/>
      <c r="G33" s="8"/>
      <c r="H33" s="8"/>
      <c r="I33" s="8"/>
      <c r="J33" s="8"/>
      <c r="K33" s="8"/>
      <c r="L33" s="8"/>
      <c r="M33" s="7" t="str">
        <f>[2]Full_Sample_Both!$A$30</f>
        <v>WOil_relPCPI</v>
      </c>
      <c r="N33" s="8"/>
      <c r="O33" s="8"/>
      <c r="P33" s="8"/>
      <c r="Q33" s="8"/>
      <c r="R33" s="8"/>
      <c r="S33" s="8"/>
      <c r="T33" s="8"/>
      <c r="U33" s="8"/>
      <c r="V33" s="8"/>
    </row>
    <row r="34" spans="1:22">
      <c r="A34" s="11" t="s">
        <v>86</v>
      </c>
      <c r="B34" s="9" t="str">
        <f>[2]Full_Sample_Both!A48</f>
        <v>r2_w</v>
      </c>
      <c r="C34" s="9" t="str">
        <f>[2]Full_Sample_Both!A49</f>
        <v>N</v>
      </c>
      <c r="D34" s="9" t="str">
        <f>[2]Full_Sample_Both!A47</f>
        <v>_cons</v>
      </c>
      <c r="E34" s="9"/>
      <c r="F34" s="9" t="str">
        <f>[2]Full_Sample_Both!A39</f>
        <v>InfExp</v>
      </c>
      <c r="G34" s="9"/>
      <c r="H34" s="9"/>
      <c r="I34" s="9" t="str">
        <f>[2]Full_Sample_Both!A40</f>
        <v>PCPI_4lag</v>
      </c>
      <c r="J34" s="9"/>
      <c r="K34" s="9" t="str">
        <f>[2]Full_Sample_Both!A41</f>
        <v>slack_1</v>
      </c>
      <c r="L34" s="9"/>
      <c r="M34" s="9" t="str">
        <f>[2]Full_Sample_Both!A42</f>
        <v>RER_qo8q</v>
      </c>
      <c r="N34" s="9"/>
      <c r="O34" s="9" t="str">
        <f>[2]Full_Sample_Both!A43</f>
        <v>W_Slack</v>
      </c>
      <c r="P34" s="9"/>
      <c r="Q34" s="9" t="str">
        <f>[2]Full_Sample_Both!A44</f>
        <v>WOil_relPCPI</v>
      </c>
      <c r="R34" s="9"/>
      <c r="S34" s="9" t="str">
        <f>[2]Full_Sample_Both!A45</f>
        <v>WComXEn_relPCPI~g</v>
      </c>
      <c r="T34" s="9"/>
      <c r="U34" s="9" t="str">
        <f>[2]Full_Sample_Both!A46</f>
        <v>GVC_PC_lag</v>
      </c>
      <c r="V34" s="8"/>
    </row>
    <row r="35" spans="1:22">
      <c r="A35" s="7" t="s">
        <v>87</v>
      </c>
      <c r="B35" s="8" t="str">
        <f>FIXED([2]Full_Sample_Both!B8,3)</f>
        <v>0.418</v>
      </c>
      <c r="C35" s="8" t="str">
        <f>FIXED([2]Full_Sample_Both!B9,0)</f>
        <v>2,635</v>
      </c>
      <c r="D35" s="10" t="str">
        <f>FIXED([2]Full_Sample_Both!B7, 3)</f>
        <v>-0.514</v>
      </c>
      <c r="E35" s="8" t="str">
        <f>IF([2]Full_Sample_Both!E7&lt;0.01,"***",IF([2]Full_Sample_Both!E7&lt;0.05,"**",IF([2]Full_Sample_Both!E7&lt;0.1,"*","")))</f>
        <v>*</v>
      </c>
      <c r="F35" s="10" t="str">
        <f>FIXED([2]Full_Sample_Both!B4, 3)</f>
        <v>0.685</v>
      </c>
      <c r="G35" s="8" t="str">
        <f>IF([2]Full_Sample_Both!E4&lt;0.01,"***",IF([2]Full_Sample_Both!E4&lt;0.05,"**",IF([2]Full_Sample_Both!E4&lt;0.1,"*","")))</f>
        <v>***</v>
      </c>
      <c r="H35" s="8"/>
      <c r="I35" s="10" t="str">
        <f>FIXED([2]Full_Sample_Both!B5, 3)</f>
        <v>0.599</v>
      </c>
      <c r="J35" s="8" t="str">
        <f>IF([2]Full_Sample_Both!E5&lt;0.01,"***",IF([2]Full_Sample_Both!E5&lt;0.05,"**",IF([2]Full_Sample_Both!E5&lt;0.1,"*","")))</f>
        <v>***</v>
      </c>
      <c r="K35" s="10" t="str">
        <f>FIXED([2]Full_Sample_Both!B6, 3)</f>
        <v>-0.144</v>
      </c>
      <c r="L35" s="8" t="str">
        <f>IF([2]Full_Sample_Both!E6&lt;0.01,"***",IF([2]Full_Sample_Both!E6&lt;0.05,"**",IF([2]Full_Sample_Both!E6&lt;0.1,"*","")))</f>
        <v>***</v>
      </c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>
      <c r="A36" s="7"/>
      <c r="B36" s="8"/>
      <c r="C36" s="8"/>
      <c r="D36" s="10" t="str">
        <f>FIXED([2]Full_Sample_Both!C7, 3)</f>
        <v>0.260</v>
      </c>
      <c r="E36" s="8"/>
      <c r="F36" s="10" t="str">
        <f>FIXED([2]Full_Sample_Both!C4, 3)</f>
        <v>0.105</v>
      </c>
      <c r="G36" s="8"/>
      <c r="H36" s="8"/>
      <c r="I36" s="10" t="str">
        <f>FIXED([2]Full_Sample_Both!C5, 3)</f>
        <v>0.041</v>
      </c>
      <c r="J36" s="8"/>
      <c r="K36" s="10" t="str">
        <f>FIXED([2]Full_Sample_Both!C6, 3)</f>
        <v>0.027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>
      <c r="A37" s="7" t="s">
        <v>88</v>
      </c>
      <c r="B37" s="8" t="str">
        <f>FIXED([2]Full_Sample_Both!B20,3)</f>
        <v>0.498</v>
      </c>
      <c r="C37" s="8" t="str">
        <f>FIXED([2]Full_Sample_Both!B21,0)</f>
        <v>1,366</v>
      </c>
      <c r="D37" s="10" t="str">
        <f>FIXED([2]Full_Sample_Both!B19, 3)</f>
        <v>-0.772</v>
      </c>
      <c r="E37" s="8" t="str">
        <f>IF([2]Full_Sample_Both!E19&lt;0.01,"***",IF([2]Full_Sample_Both!E19&lt;0.05,"**",IF([2]Full_Sample_Both!E19&lt;0.1,"*","")))</f>
        <v>*</v>
      </c>
      <c r="F37" s="10" t="str">
        <f>FIXED([2]Full_Sample_Both!B15, 3)</f>
        <v>0.717</v>
      </c>
      <c r="G37" s="8" t="str">
        <f>IF([2]Full_Sample_Both!E15&lt;0.01,"***",IF([2]Full_Sample_Both!E15&lt;0.05,"**",IF([2]Full_Sample_Both!E15&lt;0.1,"*","")))</f>
        <v>***</v>
      </c>
      <c r="H37" s="8"/>
      <c r="I37" s="10" t="str">
        <f>FIXED([2]Full_Sample_Both!B16, 3)</f>
        <v>0.679</v>
      </c>
      <c r="J37" s="8" t="str">
        <f>IF([2]Full_Sample_Both!E16&lt;0.01,"***",IF([2]Full_Sample_Both!E16&lt;0.05,"**",IF([2]Full_Sample_Both!E16&lt;0.1,"*","")))</f>
        <v>***</v>
      </c>
      <c r="K37" s="10" t="str">
        <f>FIXED([2]Full_Sample_Both!B17, 3)</f>
        <v>-0.103</v>
      </c>
      <c r="L37" s="8" t="str">
        <f>IF([2]Full_Sample_Both!E17&lt;0.01,"***",IF([2]Full_Sample_Both!E17&lt;0.05,"**",IF([2]Full_Sample_Both!E17&lt;0.1,"*","")))</f>
        <v>***</v>
      </c>
      <c r="M37" s="10" t="str">
        <f>FIXED([2]Full_Sample_Both!B18, 3)</f>
        <v>0.091</v>
      </c>
      <c r="N37" s="8" t="str">
        <f>IF([2]Full_Sample_Both!E18&lt;0.01,"***",IF([2]Full_Sample_Both!E18&lt;0.05,"**",IF([2]Full_Sample_Both!E18&lt;0.1,"*","")))</f>
        <v/>
      </c>
      <c r="O37" s="8"/>
      <c r="P37" s="8"/>
      <c r="Q37" s="8"/>
      <c r="R37" s="8"/>
      <c r="S37" s="8"/>
      <c r="T37" s="8"/>
      <c r="U37" s="8"/>
      <c r="V37" s="8"/>
    </row>
    <row r="38" spans="1:22">
      <c r="A38" s="7"/>
      <c r="B38" s="8"/>
      <c r="C38" s="8"/>
      <c r="D38" s="10" t="str">
        <f>FIXED([2]Full_Sample_Both!C19, 3)</f>
        <v>0.374</v>
      </c>
      <c r="E38" s="8"/>
      <c r="F38" s="10" t="str">
        <f>FIXED([2]Full_Sample_Both!C15, 3)</f>
        <v>0.161</v>
      </c>
      <c r="G38" s="8"/>
      <c r="H38" s="8"/>
      <c r="I38" s="10" t="str">
        <f>FIXED([2]Full_Sample_Both!C16, 3)</f>
        <v>0.030</v>
      </c>
      <c r="J38" s="8"/>
      <c r="K38" s="10" t="str">
        <f>FIXED([2]Full_Sample_Both!C17, 3)</f>
        <v>0.021</v>
      </c>
      <c r="L38" s="8"/>
      <c r="M38" s="10" t="str">
        <f>FIXED([2]Full_Sample_Both!C18, 3)</f>
        <v>0.054</v>
      </c>
      <c r="N38" s="8"/>
      <c r="O38" s="8"/>
      <c r="P38" s="8"/>
      <c r="Q38" s="8"/>
      <c r="R38" s="8"/>
      <c r="S38" s="8"/>
      <c r="T38" s="8"/>
      <c r="U38" s="8"/>
      <c r="V38" s="8"/>
    </row>
    <row r="39" spans="1:22">
      <c r="A39" s="7" t="s">
        <v>89</v>
      </c>
      <c r="B39" s="8" t="str">
        <f>FIXED([2]Full_Sample_Both!B32,3)</f>
        <v>0.470</v>
      </c>
      <c r="C39" s="8" t="str">
        <f>FIXED([2]Full_Sample_Both!B33,0)</f>
        <v>2,635</v>
      </c>
      <c r="D39" s="10" t="str">
        <f>FIXED([2]Full_Sample_Both!B31, 3)</f>
        <v>-0.587</v>
      </c>
      <c r="E39" s="8" t="str">
        <f>IF([2]Full_Sample_Both!E31&lt;0.01,"***",IF([2]Full_Sample_Both!E31&lt;0.05,"**",IF([2]Full_Sample_Both!E31&lt;0.1,"*","")))</f>
        <v>**</v>
      </c>
      <c r="F39" s="10" t="str">
        <f>FIXED([2]Full_Sample_Both!B27, 3)</f>
        <v>0.656</v>
      </c>
      <c r="G39" s="8" t="str">
        <f>IF([2]Full_Sample_Both!E27&lt;0.01,"***",IF([2]Full_Sample_Both!E27&lt;0.05,"**",IF([2]Full_Sample_Both!E27&lt;0.1,"*","")))</f>
        <v>***</v>
      </c>
      <c r="H39" s="8"/>
      <c r="I39" s="10" t="str">
        <f>FIXED([2]Full_Sample_Both!B28, 3)</f>
        <v>0.626</v>
      </c>
      <c r="J39" s="8" t="str">
        <f>IF([2]Full_Sample_Both!E28&lt;0.01,"***",IF([2]Full_Sample_Both!E28&lt;0.05,"**",IF([2]Full_Sample_Both!E28&lt;0.1,"*","")))</f>
        <v>***</v>
      </c>
      <c r="K39" s="10" t="str">
        <f>FIXED([2]Full_Sample_Both!B29, 3)</f>
        <v>-0.126</v>
      </c>
      <c r="L39" s="8" t="str">
        <f>IF([2]Full_Sample_Both!E29&lt;0.01,"***",IF([2]Full_Sample_Both!E29&lt;0.05,"**",IF([2]Full_Sample_Both!E29&lt;0.1,"*","")))</f>
        <v>***</v>
      </c>
      <c r="M39" s="10" t="str">
        <f>FIXED([2]Full_Sample_Both!B30, 3)</f>
        <v>0.033</v>
      </c>
      <c r="N39" s="8" t="str">
        <f>IF([2]Full_Sample_Both!E30&lt;0.01,"***",IF([2]Full_Sample_Both!E30&lt;0.05,"**",IF([2]Full_Sample_Both!E30&lt;0.1,"*","")))</f>
        <v>***</v>
      </c>
      <c r="O39" s="8"/>
      <c r="P39" s="8"/>
      <c r="Q39" s="8"/>
      <c r="R39" s="8"/>
      <c r="S39" s="8"/>
      <c r="T39" s="8"/>
      <c r="U39" s="8"/>
      <c r="V39" s="8"/>
    </row>
    <row r="40" spans="1:22">
      <c r="A40" s="7"/>
      <c r="B40" s="8"/>
      <c r="C40" s="8"/>
      <c r="D40" s="10" t="str">
        <f>FIXED([2]Full_Sample_Both!C31, 3)</f>
        <v>0.263</v>
      </c>
      <c r="E40" s="8"/>
      <c r="F40" s="10" t="str">
        <f>FIXED([2]Full_Sample_Both!C27, 3)</f>
        <v>0.108</v>
      </c>
      <c r="G40" s="8"/>
      <c r="H40" s="8"/>
      <c r="I40" s="10" t="str">
        <f>FIXED([2]Full_Sample_Both!C28, 3)</f>
        <v>0.037</v>
      </c>
      <c r="J40" s="8"/>
      <c r="K40" s="10" t="str">
        <f>FIXED([2]Full_Sample_Both!C29, 3)</f>
        <v>0.026</v>
      </c>
      <c r="L40" s="8"/>
      <c r="M40" s="10" t="str">
        <f>FIXED([2]Full_Sample_Both!C30, 3)</f>
        <v>0.003</v>
      </c>
      <c r="N40" s="8"/>
      <c r="O40" s="8"/>
      <c r="P40" s="8"/>
      <c r="Q40" s="8"/>
      <c r="R40" s="8"/>
      <c r="S40" s="8"/>
      <c r="T40" s="8"/>
      <c r="U40" s="8"/>
      <c r="V40" s="8"/>
    </row>
    <row r="41" spans="1:22">
      <c r="A41" s="7" t="s">
        <v>90</v>
      </c>
      <c r="B41" s="8" t="str">
        <f>FIXED([2]Full_Sample_Both!B48,3)</f>
        <v>0.487</v>
      </c>
      <c r="C41" s="8" t="str">
        <f>FIXED([2]Full_Sample_Both!B49,0)</f>
        <v>2,635</v>
      </c>
      <c r="D41" s="10" t="str">
        <f>FIXED([2]Full_Sample_Both!B47, 3)</f>
        <v>-0.541</v>
      </c>
      <c r="E41" s="8" t="str">
        <f>IF([2]Full_Sample_Both!E47&lt;0.01,"***",IF([2]Full_Sample_Both!E47&lt;0.05,"**",IF([2]Full_Sample_Both!E47&lt;0.1,"*","")))</f>
        <v>**</v>
      </c>
      <c r="F41" s="10" t="str">
        <f>FIXED([2]Full_Sample_Both!B39, 3)</f>
        <v>0.654</v>
      </c>
      <c r="G41" s="8" t="str">
        <f>IF([2]Full_Sample_Both!E39&lt;0.01,"***",IF([2]Full_Sample_Both!E39&lt;0.05,"**",IF([2]Full_Sample_Both!E39&lt;0.1,"*","")))</f>
        <v>***</v>
      </c>
      <c r="H41" s="8"/>
      <c r="I41" s="10" t="str">
        <f>FIXED([2]Full_Sample_Both!B40, 3)</f>
        <v>0.641</v>
      </c>
      <c r="J41" s="8" t="str">
        <f>IF([2]Full_Sample_Both!E40&lt;0.01,"***",IF([2]Full_Sample_Both!E40&lt;0.05,"**",IF([2]Full_Sample_Both!E40&lt;0.1,"*","")))</f>
        <v>***</v>
      </c>
      <c r="K41" s="10" t="str">
        <f>FIXED([2]Full_Sample_Both!B41, 3)</f>
        <v>-0.090</v>
      </c>
      <c r="L41" s="8" t="str">
        <f>IF([2]Full_Sample_Both!E41&lt;0.01,"***",IF([2]Full_Sample_Both!E41&lt;0.05,"**",IF([2]Full_Sample_Both!E41&lt;0.1,"*","")))</f>
        <v>***</v>
      </c>
      <c r="M41" s="10" t="str">
        <f>FIXED([2]Full_Sample_Both!B42, 3)</f>
        <v>-0.029</v>
      </c>
      <c r="N41" s="8" t="str">
        <f>IF([2]Full_Sample_Both!E42&lt;0.01,"***",IF([2]Full_Sample_Both!E42&lt;0.05,"**",IF([2]Full_Sample_Both!E42&lt;0.1,"*","")))</f>
        <v>***</v>
      </c>
      <c r="O41" s="10" t="str">
        <f>FIXED([2]Full_Sample_Both!B43, 3)</f>
        <v>-0.153</v>
      </c>
      <c r="P41" s="8" t="str">
        <f>IF([2]Full_Sample_Both!E43&lt;0.01,"***",IF([2]Full_Sample_Both!E43&lt;0.05,"**",IF([2]Full_Sample_Both!E43&lt;0.1,"*","")))</f>
        <v>***</v>
      </c>
      <c r="Q41" s="10" t="str">
        <f>FIXED([2]Full_Sample_Both!B44, 3)</f>
        <v>0.029</v>
      </c>
      <c r="R41" s="8" t="str">
        <f>IF([2]Full_Sample_Both!E44&lt;0.01,"***",IF([2]Full_Sample_Both!E44&lt;0.05,"**",IF([2]Full_Sample_Both!E44&lt;0.1,"*","")))</f>
        <v>***</v>
      </c>
      <c r="S41" s="10" t="str">
        <f>FIXED([2]Full_Sample_Both!B45, 3)</f>
        <v>0.030</v>
      </c>
      <c r="T41" s="8" t="str">
        <f>IF([2]Full_Sample_Both!E45&lt;0.01,"***",IF([2]Full_Sample_Both!E45&lt;0.05,"**",IF([2]Full_Sample_Both!E45&lt;0.1,"*","")))</f>
        <v>***</v>
      </c>
      <c r="U41" s="10" t="str">
        <f>FIXED([2]Full_Sample_Both!B46, 3)</f>
        <v>-0.055</v>
      </c>
      <c r="V41" s="8" t="str">
        <f>IF([2]Full_Sample_Both!E46&lt;0.01,"***",IF([2]Full_Sample_Both!E46&lt;0.05,"**",IF([2]Full_Sample_Both!E46&lt;0.1,"*","")))</f>
        <v>**</v>
      </c>
    </row>
    <row r="42" spans="1:22">
      <c r="A42" s="8"/>
      <c r="B42" s="8"/>
      <c r="C42" s="8"/>
      <c r="D42" s="10" t="str">
        <f>FIXED([2]Full_Sample_Both!C47, 3)</f>
        <v>0.227</v>
      </c>
      <c r="E42" s="8"/>
      <c r="F42" s="10" t="str">
        <f>FIXED([2]Full_Sample_Both!C39, 3)</f>
        <v>0.101</v>
      </c>
      <c r="G42" s="8"/>
      <c r="H42" s="8"/>
      <c r="I42" s="10" t="str">
        <f>FIXED([2]Full_Sample_Both!C40, 3)</f>
        <v>0.039</v>
      </c>
      <c r="J42" s="8"/>
      <c r="K42" s="10" t="str">
        <f>FIXED([2]Full_Sample_Both!C41, 3)</f>
        <v>0.030</v>
      </c>
      <c r="L42" s="8"/>
      <c r="M42" s="10" t="str">
        <f>FIXED([2]Full_Sample_Both!C42, 3)</f>
        <v>0.007</v>
      </c>
      <c r="N42" s="8"/>
      <c r="O42" s="10" t="str">
        <f>FIXED([2]Full_Sample_Both!C43, 3)</f>
        <v>0.036</v>
      </c>
      <c r="P42" s="8"/>
      <c r="Q42" s="10" t="str">
        <f>FIXED([2]Full_Sample_Both!C44, 3)</f>
        <v>0.003</v>
      </c>
      <c r="R42" s="8"/>
      <c r="S42" s="10" t="str">
        <f>FIXED([2]Full_Sample_Both!C45, 3)</f>
        <v>0.005</v>
      </c>
      <c r="T42" s="8"/>
      <c r="U42" s="10" t="str">
        <f>FIXED([2]Full_Sample_Both!C46, 3)</f>
        <v>0.026</v>
      </c>
      <c r="V42" s="8"/>
    </row>
    <row r="43" spans="1:22">
      <c r="A43" s="8"/>
      <c r="B43" s="8"/>
      <c r="C43" s="8"/>
      <c r="D43" s="10"/>
      <c r="E43" s="8"/>
      <c r="F43" s="10"/>
      <c r="G43" s="8"/>
      <c r="H43" s="8"/>
      <c r="I43" s="10"/>
      <c r="J43" s="8"/>
      <c r="K43" s="10"/>
      <c r="L43" s="8"/>
      <c r="M43" s="10"/>
      <c r="N43" s="8"/>
      <c r="O43" s="10"/>
      <c r="P43" s="8"/>
      <c r="Q43" s="10"/>
      <c r="R43" s="8"/>
      <c r="S43" s="10"/>
      <c r="T43" s="8"/>
      <c r="U43" s="10"/>
      <c r="V43" s="8"/>
    </row>
    <row r="45" spans="1:22">
      <c r="A45" s="11" t="s">
        <v>91</v>
      </c>
      <c r="B45" s="12"/>
      <c r="C45" s="12"/>
      <c r="D45" s="12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>
      <c r="A46" s="11" t="s">
        <v>86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>
      <c r="A47" s="7" t="s">
        <v>92</v>
      </c>
      <c r="B47" s="8" t="str">
        <f>FIXED([2]Full_Sample_Both!B64,3)</f>
        <v>0.476</v>
      </c>
      <c r="C47" s="8" t="str">
        <f>FIXED([2]Full_Sample_Both!B65,0)</f>
        <v>2,635</v>
      </c>
      <c r="D47" s="10" t="str">
        <f>FIXED([2]Full_Sample_Both!B62, 3)</f>
        <v>0.710</v>
      </c>
      <c r="E47" s="8" t="str">
        <f>IF([2]Full_Sample_Both!E62&lt;0.01,"***",IF([2]Full_Sample_Both!E62&lt;0.05,"**",IF([2]Full_Sample_Both!E62&lt;0.1,"*","")))</f>
        <v>***</v>
      </c>
      <c r="F47" s="8"/>
      <c r="G47" s="8"/>
      <c r="H47" s="8"/>
      <c r="I47" s="10" t="str">
        <f>FIXED([2]Full_Sample_Both!B55, 3)</f>
        <v>0.716</v>
      </c>
      <c r="J47" s="8" t="str">
        <f>IF([2]Full_Sample_Both!E55&lt;0.01,"***",IF([2]Full_Sample_Both!E55&lt;0.05,"**",IF([2]Full_Sample_Both!E55&lt;0.1,"*","")))</f>
        <v>***</v>
      </c>
      <c r="K47" s="10" t="str">
        <f>FIXED([2]Full_Sample_Both!B56, 3)</f>
        <v>-0.086</v>
      </c>
      <c r="L47" s="8" t="str">
        <f>IF([2]Full_Sample_Both!E56&lt;0.01,"***",IF([2]Full_Sample_Both!E56&lt;0.05,"**",IF([2]Full_Sample_Both!E56&lt;0.1,"*","")))</f>
        <v>**</v>
      </c>
      <c r="M47" s="10" t="str">
        <f>FIXED([2]Full_Sample_Both!B57, 3)</f>
        <v>-0.025</v>
      </c>
      <c r="N47" s="8" t="str">
        <f>IF([2]Full_Sample_Both!E57&lt;0.01,"***",IF([2]Full_Sample_Both!E57&lt;0.05,"**",IF([2]Full_Sample_Both!E57&lt;0.1,"*","")))</f>
        <v>***</v>
      </c>
      <c r="O47" s="10" t="str">
        <f>FIXED([2]Full_Sample_Both!B58, 3)</f>
        <v>-0.149</v>
      </c>
      <c r="P47" s="8" t="str">
        <f>IF([2]Full_Sample_Both!E58&lt;0.01,"***",IF([2]Full_Sample_Both!E58&lt;0.05,"**",IF([2]Full_Sample_Both!E58&lt;0.1,"*","")))</f>
        <v>***</v>
      </c>
      <c r="Q47" s="10" t="str">
        <f>FIXED([2]Full_Sample_Both!B59, 3)</f>
        <v>0.029</v>
      </c>
      <c r="R47" s="8" t="str">
        <f>IF([2]Full_Sample_Both!E59&lt;0.01,"***",IF([2]Full_Sample_Both!E59&lt;0.05,"**",IF([2]Full_Sample_Both!E59&lt;0.1,"*","")))</f>
        <v>***</v>
      </c>
      <c r="S47" s="10" t="str">
        <f>FIXED([2]Full_Sample_Both!B60, 3)</f>
        <v>0.028</v>
      </c>
      <c r="T47" s="8" t="str">
        <f>IF([2]Full_Sample_Both!E60&lt;0.01,"***",IF([2]Full_Sample_Both!E60&lt;0.05,"**",IF([2]Full_Sample_Both!E60&lt;0.1,"*","")))</f>
        <v>***</v>
      </c>
      <c r="U47" s="10" t="str">
        <f>FIXED([2]Full_Sample_Both!B61, 3)</f>
        <v>-0.108</v>
      </c>
      <c r="V47" s="8" t="str">
        <f>IF([2]Full_Sample_Both!E61&lt;0.01,"***",IF([2]Full_Sample_Both!E61&lt;0.05,"**",IF([2]Full_Sample_Both!E61&lt;0.1,"*","")))</f>
        <v>***</v>
      </c>
    </row>
    <row r="48" spans="1:22">
      <c r="A48" s="8"/>
      <c r="B48" s="8"/>
      <c r="C48" s="8"/>
      <c r="D48" s="10" t="str">
        <f>FIXED([2]Full_Sample_Both!C62, 3)</f>
        <v>0.102</v>
      </c>
      <c r="E48" s="8"/>
      <c r="F48" s="8"/>
      <c r="G48" s="8"/>
      <c r="H48" s="8"/>
      <c r="I48" s="10" t="str">
        <f>FIXED([2]Full_Sample_Both!C55, 3)</f>
        <v>0.037</v>
      </c>
      <c r="J48" s="8"/>
      <c r="K48" s="10" t="str">
        <f>FIXED([2]Full_Sample_Both!C56, 3)</f>
        <v>0.031</v>
      </c>
      <c r="L48" s="8"/>
      <c r="M48" s="10" t="str">
        <f>FIXED([2]Full_Sample_Both!C57, 3)</f>
        <v>0.006</v>
      </c>
      <c r="N48" s="8"/>
      <c r="O48" s="10" t="str">
        <f>FIXED([2]Full_Sample_Both!C58, 3)</f>
        <v>0.036</v>
      </c>
      <c r="P48" s="8"/>
      <c r="Q48" s="10" t="str">
        <f>FIXED([2]Full_Sample_Both!C59, 3)</f>
        <v>0.003</v>
      </c>
      <c r="R48" s="8"/>
      <c r="S48" s="10" t="str">
        <f>FIXED([2]Full_Sample_Both!C60, 3)</f>
        <v>0.005</v>
      </c>
      <c r="T48" s="8"/>
      <c r="U48" s="10" t="str">
        <f>FIXED([2]Full_Sample_Both!C61, 3)</f>
        <v>0.030</v>
      </c>
      <c r="V48" s="8"/>
    </row>
    <row r="49" spans="1:22">
      <c r="A49" s="7" t="s">
        <v>93</v>
      </c>
      <c r="B49" s="8" t="str">
        <f>FIXED([2]Full_Sample_Both!B80,3)</f>
        <v>0.610</v>
      </c>
      <c r="C49" s="8" t="str">
        <f>FIXED([2]Full_Sample_Both!B81,0)</f>
        <v>2,635</v>
      </c>
      <c r="D49" s="10" t="str">
        <f>FIXED([2]Full_Sample_Both!B79, 3)</f>
        <v>-0.776</v>
      </c>
      <c r="E49" s="8" t="str">
        <f>IF([2]Full_Sample_Both!E79&lt;0.01,"***",IF([2]Full_Sample_Both!E79&lt;0.05,"**",IF([2]Full_Sample_Both!E79&lt;0.1,"*","")))</f>
        <v>***</v>
      </c>
      <c r="F49" s="10" t="str">
        <f>FIXED([2]Full_Sample_Both!B71, 3)</f>
        <v>0.708</v>
      </c>
      <c r="G49" s="8" t="str">
        <f>IF([2]Full_Sample_Both!E71&lt;0.01,"***",IF([2]Full_Sample_Both!E71&lt;0.05,"**",IF([2]Full_Sample_Both!E71&lt;0.1,"*","")))</f>
        <v>***</v>
      </c>
      <c r="H49" s="8"/>
      <c r="I49" s="10" t="str">
        <f>FIXED([2]Full_Sample_Both!B72, 3)</f>
        <v>0.684</v>
      </c>
      <c r="J49" s="8" t="str">
        <f>IF([2]Full_Sample_Both!E72&lt;0.01,"***",IF([2]Full_Sample_Both!E72&lt;0.05,"**",IF([2]Full_Sample_Both!E72&lt;0.1,"*","")))</f>
        <v>***</v>
      </c>
      <c r="K49" s="10" t="str">
        <f>FIXED([2]Full_Sample_Both!B73, 3)</f>
        <v>-0.065</v>
      </c>
      <c r="L49" s="8" t="str">
        <f>IF([2]Full_Sample_Both!E73&lt;0.01,"***",IF([2]Full_Sample_Both!E73&lt;0.05,"**",IF([2]Full_Sample_Both!E73&lt;0.1,"*","")))</f>
        <v>***</v>
      </c>
      <c r="M49" s="10" t="str">
        <f>FIXED([2]Full_Sample_Both!B74, 3)</f>
        <v>-0.028</v>
      </c>
      <c r="N49" s="8" t="str">
        <f>IF([2]Full_Sample_Both!E74&lt;0.01,"***",IF([2]Full_Sample_Both!E74&lt;0.05,"**",IF([2]Full_Sample_Both!E74&lt;0.1,"*","")))</f>
        <v>***</v>
      </c>
      <c r="O49" s="10" t="str">
        <f>FIXED([2]Full_Sample_Both!B75, 3)</f>
        <v>-0.158</v>
      </c>
      <c r="P49" s="8" t="str">
        <f>IF([2]Full_Sample_Both!E75&lt;0.01,"***",IF([2]Full_Sample_Both!E75&lt;0.05,"**",IF([2]Full_Sample_Both!E75&lt;0.1,"*","")))</f>
        <v>***</v>
      </c>
      <c r="Q49" s="10" t="str">
        <f>FIXED([2]Full_Sample_Both!B76, 3)</f>
        <v>0.030</v>
      </c>
      <c r="R49" s="8" t="str">
        <f>IF([2]Full_Sample_Both!E76&lt;0.01,"***",IF([2]Full_Sample_Both!E76&lt;0.05,"**",IF([2]Full_Sample_Both!E76&lt;0.1,"*","")))</f>
        <v>***</v>
      </c>
      <c r="S49" s="10" t="str">
        <f>FIXED([2]Full_Sample_Both!B77, 3)</f>
        <v>0.031</v>
      </c>
      <c r="T49" s="8" t="str">
        <f>IF([2]Full_Sample_Both!E77&lt;0.01,"***",IF([2]Full_Sample_Both!E77&lt;0.05,"**",IF([2]Full_Sample_Both!E77&lt;0.1,"*","")))</f>
        <v>***</v>
      </c>
      <c r="U49" s="10" t="str">
        <f>FIXED([2]Full_Sample_Both!B78, 3)</f>
        <v>-0.037</v>
      </c>
      <c r="V49" s="8" t="str">
        <f>IF([2]Full_Sample_Both!E78&lt;0.01,"***",IF([2]Full_Sample_Both!E78&lt;0.05,"**",IF([2]Full_Sample_Both!E78&lt;0.1,"*","")))</f>
        <v/>
      </c>
    </row>
    <row r="50" spans="1:22">
      <c r="A50" s="8"/>
      <c r="B50" s="8"/>
      <c r="C50" s="8"/>
      <c r="D50" s="10" t="str">
        <f>FIXED([2]Full_Sample_Both!C79, 3)</f>
        <v>0.129</v>
      </c>
      <c r="E50" s="8"/>
      <c r="F50" s="10" t="str">
        <f>FIXED([2]Full_Sample_Both!C71, 3)</f>
        <v>0.065</v>
      </c>
      <c r="G50" s="8"/>
      <c r="H50" s="8"/>
      <c r="I50" s="10" t="str">
        <f>FIXED([2]Full_Sample_Both!C72, 3)</f>
        <v>0.029</v>
      </c>
      <c r="J50" s="8"/>
      <c r="K50" s="10" t="str">
        <f>FIXED([2]Full_Sample_Both!C73, 3)</f>
        <v>0.023</v>
      </c>
      <c r="L50" s="8"/>
      <c r="M50" s="10" t="str">
        <f>FIXED([2]Full_Sample_Both!C74, 3)</f>
        <v>0.006</v>
      </c>
      <c r="N50" s="8"/>
      <c r="O50" s="10" t="str">
        <f>FIXED([2]Full_Sample_Both!C75, 3)</f>
        <v>0.037</v>
      </c>
      <c r="P50" s="8"/>
      <c r="Q50" s="10" t="str">
        <f>FIXED([2]Full_Sample_Both!C76, 3)</f>
        <v>0.003</v>
      </c>
      <c r="R50" s="8"/>
      <c r="S50" s="10" t="str">
        <f>FIXED([2]Full_Sample_Both!C77, 3)</f>
        <v>0.005</v>
      </c>
      <c r="T50" s="8"/>
      <c r="U50" s="10" t="str">
        <f>FIXED([2]Full_Sample_Both!C78, 3)</f>
        <v>0.024</v>
      </c>
      <c r="V50" s="8"/>
    </row>
    <row r="51" spans="1:22">
      <c r="A51" s="7" t="s">
        <v>94</v>
      </c>
      <c r="B51" s="8" t="str">
        <f>FIXED([2]Full_Sample_Both!B96,3)</f>
        <v>1.559</v>
      </c>
      <c r="C51" s="8" t="str">
        <f>FIXED([2]Full_Sample_Both!B97,0)</f>
        <v>2,635</v>
      </c>
      <c r="D51" s="10" t="str">
        <f>FIXED([2]Full_Sample_Both!B95, 3)</f>
        <v>0.062</v>
      </c>
      <c r="E51" s="8" t="str">
        <f>IF([2]Full_Sample_Both!E95&lt;0.01,"***",IF([2]Full_Sample_Both!E95&lt;0.05,"**",IF([2]Full_Sample_Both!E95&lt;0.1,"*","")))</f>
        <v/>
      </c>
      <c r="F51" s="10" t="str">
        <f>FIXED([2]Full_Sample_Both!B87, 3)</f>
        <v>0.257</v>
      </c>
      <c r="G51" s="8" t="str">
        <f>IF([2]Full_Sample_Both!E87&lt;0.01,"***",IF([2]Full_Sample_Both!E87&lt;0.05,"**",IF([2]Full_Sample_Both!E87&lt;0.1,"*","")))</f>
        <v>***</v>
      </c>
      <c r="H51" s="8"/>
      <c r="I51" s="10" t="str">
        <f>FIXED([2]Full_Sample_Both!B88, 3)</f>
        <v>0.743</v>
      </c>
      <c r="J51" s="8" t="str">
        <f>IF([2]Full_Sample_Both!E88&lt;0.01,"***",IF([2]Full_Sample_Both!E88&lt;0.05,"**",IF([2]Full_Sample_Both!E88&lt;0.1,"*","")))</f>
        <v>***</v>
      </c>
      <c r="K51" s="10" t="str">
        <f>FIXED([2]Full_Sample_Both!B89, 3)</f>
        <v>-0.052</v>
      </c>
      <c r="L51" s="8" t="str">
        <f>IF([2]Full_Sample_Both!E89&lt;0.01,"***",IF([2]Full_Sample_Both!E89&lt;0.05,"**",IF([2]Full_Sample_Both!E89&lt;0.1,"*","")))</f>
        <v>**</v>
      </c>
      <c r="M51" s="10" t="str">
        <f>FIXED([2]Full_Sample_Both!B90, 3)</f>
        <v>-0.022</v>
      </c>
      <c r="N51" s="8" t="str">
        <f>IF([2]Full_Sample_Both!E90&lt;0.01,"***",IF([2]Full_Sample_Both!E90&lt;0.05,"**",IF([2]Full_Sample_Both!E90&lt;0.1,"*","")))</f>
        <v>***</v>
      </c>
      <c r="O51" s="10" t="str">
        <f>FIXED([2]Full_Sample_Both!B91, 3)</f>
        <v>-0.158</v>
      </c>
      <c r="P51" s="8" t="str">
        <f>IF([2]Full_Sample_Both!E91&lt;0.01,"***",IF([2]Full_Sample_Both!E91&lt;0.05,"**",IF([2]Full_Sample_Both!E91&lt;0.1,"*","")))</f>
        <v>***</v>
      </c>
      <c r="Q51" s="10" t="str">
        <f>FIXED([2]Full_Sample_Both!B92, 3)</f>
        <v>0.029</v>
      </c>
      <c r="R51" s="8" t="str">
        <f>IF([2]Full_Sample_Both!E92&lt;0.01,"***",IF([2]Full_Sample_Both!E92&lt;0.05,"**",IF([2]Full_Sample_Both!E92&lt;0.1,"*","")))</f>
        <v>***</v>
      </c>
      <c r="S51" s="10" t="str">
        <f>FIXED([2]Full_Sample_Both!B93, 3)</f>
        <v>0.028</v>
      </c>
      <c r="T51" s="8" t="str">
        <f>IF([2]Full_Sample_Both!E93&lt;0.01,"***",IF([2]Full_Sample_Both!E93&lt;0.05,"**",IF([2]Full_Sample_Both!E93&lt;0.1,"*","")))</f>
        <v>***</v>
      </c>
      <c r="U51" s="10" t="str">
        <f>FIXED([2]Full_Sample_Both!B94, 3)</f>
        <v>-0.068</v>
      </c>
      <c r="V51" s="8" t="str">
        <f>IF([2]Full_Sample_Both!E94&lt;0.01,"***",IF([2]Full_Sample_Both!E94&lt;0.05,"**",IF([2]Full_Sample_Both!E94&lt;0.1,"*","")))</f>
        <v>***</v>
      </c>
    </row>
    <row r="52" spans="1:22">
      <c r="A52" s="8"/>
      <c r="B52" s="8"/>
      <c r="C52" s="8"/>
      <c r="D52" s="10" t="str">
        <f>FIXED([2]Full_Sample_Both!C95, 3)</f>
        <v>0.049</v>
      </c>
      <c r="E52" s="8"/>
      <c r="F52" s="10" t="str">
        <f>FIXED([2]Full_Sample_Both!C87, 3)</f>
        <v>0.036</v>
      </c>
      <c r="G52" s="8"/>
      <c r="H52" s="8"/>
      <c r="I52" s="10" t="str">
        <f>FIXED([2]Full_Sample_Both!C88, 3)</f>
        <v>0.036</v>
      </c>
      <c r="J52" s="8"/>
      <c r="K52" s="10" t="str">
        <f>FIXED([2]Full_Sample_Both!C89, 3)</f>
        <v>0.024</v>
      </c>
      <c r="L52" s="8"/>
      <c r="M52" s="10" t="str">
        <f>FIXED([2]Full_Sample_Both!C90, 3)</f>
        <v>0.006</v>
      </c>
      <c r="N52" s="8"/>
      <c r="O52" s="10" t="str">
        <f>FIXED([2]Full_Sample_Both!C91, 3)</f>
        <v>0.039</v>
      </c>
      <c r="P52" s="8"/>
      <c r="Q52" s="10" t="str">
        <f>FIXED([2]Full_Sample_Both!C92, 3)</f>
        <v>0.003</v>
      </c>
      <c r="R52" s="8"/>
      <c r="S52" s="10" t="str">
        <f>FIXED([2]Full_Sample_Both!C93, 3)</f>
        <v>0.005</v>
      </c>
      <c r="T52" s="8"/>
      <c r="U52" s="10" t="str">
        <f>FIXED([2]Full_Sample_Both!C94, 3)</f>
        <v>0.025</v>
      </c>
      <c r="V52" s="8"/>
    </row>
    <row r="53" spans="1:22">
      <c r="A53" s="7" t="s">
        <v>95</v>
      </c>
      <c r="B53" s="8" t="str">
        <f>FIXED([2]Full_Sample_Both!B112,3)</f>
        <v>0.458</v>
      </c>
      <c r="C53" s="8" t="str">
        <f>FIXED([2]Full_Sample_Both!B113,0)</f>
        <v>2,531</v>
      </c>
      <c r="D53" s="10" t="str">
        <f>FIXED([2]Full_Sample_Both!B111, 3)</f>
        <v>-0.418</v>
      </c>
      <c r="E53" s="8" t="str">
        <f>IF([2]Full_Sample_Both!E111&lt;0.01,"***",IF([2]Full_Sample_Both!E111&lt;0.05,"**",IF([2]Full_Sample_Both!E111&lt;0.1,"*","")))</f>
        <v>*</v>
      </c>
      <c r="F53" s="10" t="str">
        <f>FIXED([2]Full_Sample_Both!B103, 3)</f>
        <v>0.631</v>
      </c>
      <c r="G53" s="8" t="str">
        <f>IF([2]Full_Sample_Both!E103&lt;0.01,"***",IF([2]Full_Sample_Both!E103&lt;0.05,"**",IF([2]Full_Sample_Both!E103&lt;0.1,"*","")))</f>
        <v>***</v>
      </c>
      <c r="H53" s="8"/>
      <c r="I53" s="10" t="str">
        <f>FIXED([2]Full_Sample_Both!B104, 3)</f>
        <v>0.612</v>
      </c>
      <c r="J53" s="8" t="str">
        <f>IF([2]Full_Sample_Both!E104&lt;0.01,"***",IF([2]Full_Sample_Both!E104&lt;0.05,"**",IF([2]Full_Sample_Both!E104&lt;0.1,"*","")))</f>
        <v>***</v>
      </c>
      <c r="K53" s="10" t="str">
        <f>FIXED([2]Full_Sample_Both!B105, 3)</f>
        <v>-0.231</v>
      </c>
      <c r="L53" s="8" t="str">
        <f>IF([2]Full_Sample_Both!E105&lt;0.01,"***",IF([2]Full_Sample_Both!E105&lt;0.05,"**",IF([2]Full_Sample_Both!E105&lt;0.1,"*","")))</f>
        <v>***</v>
      </c>
      <c r="M53" s="10" t="str">
        <f>FIXED([2]Full_Sample_Both!B106, 3)</f>
        <v>-0.031</v>
      </c>
      <c r="N53" s="8" t="str">
        <f>IF([2]Full_Sample_Both!E106&lt;0.01,"***",IF([2]Full_Sample_Both!E106&lt;0.05,"**",IF([2]Full_Sample_Both!E106&lt;0.1,"*","")))</f>
        <v>***</v>
      </c>
      <c r="O53" s="10" t="str">
        <f>FIXED([2]Full_Sample_Both!B107, 3)</f>
        <v>-0.160</v>
      </c>
      <c r="P53" s="8" t="str">
        <f>IF([2]Full_Sample_Both!E107&lt;0.01,"***",IF([2]Full_Sample_Both!E107&lt;0.05,"**",IF([2]Full_Sample_Both!E107&lt;0.1,"*","")))</f>
        <v>***</v>
      </c>
      <c r="Q53" s="10" t="str">
        <f>FIXED([2]Full_Sample_Both!B108, 3)</f>
        <v>0.030</v>
      </c>
      <c r="R53" s="8" t="str">
        <f>IF([2]Full_Sample_Both!E108&lt;0.01,"***",IF([2]Full_Sample_Both!E108&lt;0.05,"**",IF([2]Full_Sample_Both!E108&lt;0.1,"*","")))</f>
        <v>***</v>
      </c>
      <c r="S53" s="10" t="str">
        <f>FIXED([2]Full_Sample_Both!B109, 3)</f>
        <v>0.030</v>
      </c>
      <c r="T53" s="8" t="str">
        <f>IF([2]Full_Sample_Both!E109&lt;0.01,"***",IF([2]Full_Sample_Both!E109&lt;0.05,"**",IF([2]Full_Sample_Both!E109&lt;0.1,"*","")))</f>
        <v>***</v>
      </c>
      <c r="U53" s="10" t="str">
        <f>FIXED([2]Full_Sample_Both!B110, 3)</f>
        <v>-0.052</v>
      </c>
      <c r="V53" s="8" t="str">
        <f>IF([2]Full_Sample_Both!E110&lt;0.01,"***",IF([2]Full_Sample_Both!E110&lt;0.05,"**",IF([2]Full_Sample_Both!E110&lt;0.1,"*","")))</f>
        <v>*</v>
      </c>
    </row>
    <row r="54" spans="1:22">
      <c r="A54" s="7" t="s">
        <v>96</v>
      </c>
      <c r="B54" s="8"/>
      <c r="C54" s="8"/>
      <c r="D54" s="10" t="str">
        <f>FIXED([2]Full_Sample_Both!C111, 3)</f>
        <v>0.218</v>
      </c>
      <c r="E54" s="8"/>
      <c r="F54" s="10" t="str">
        <f>FIXED([2]Full_Sample_Both!C103, 3)</f>
        <v>0.104</v>
      </c>
      <c r="G54" s="8"/>
      <c r="H54" s="8"/>
      <c r="I54" s="10" t="str">
        <f>FIXED([2]Full_Sample_Both!C104, 3)</f>
        <v>0.047</v>
      </c>
      <c r="J54" s="8"/>
      <c r="K54" s="10" t="str">
        <f>FIXED([2]Full_Sample_Both!C105, 3)</f>
        <v>0.069</v>
      </c>
      <c r="L54" s="8"/>
      <c r="M54" s="10" t="str">
        <f>FIXED([2]Full_Sample_Both!C106, 3)</f>
        <v>0.007</v>
      </c>
      <c r="N54" s="8"/>
      <c r="O54" s="10" t="str">
        <f>FIXED([2]Full_Sample_Both!C107, 3)</f>
        <v>0.034</v>
      </c>
      <c r="P54" s="8"/>
      <c r="Q54" s="10" t="str">
        <f>FIXED([2]Full_Sample_Both!C108, 3)</f>
        <v>0.003</v>
      </c>
      <c r="R54" s="8"/>
      <c r="S54" s="10" t="str">
        <f>FIXED([2]Full_Sample_Both!C109, 3)</f>
        <v>0.006</v>
      </c>
      <c r="T54" s="8"/>
      <c r="U54" s="10" t="str">
        <f>FIXED([2]Full_Sample_Both!C110, 3)</f>
        <v>0.028</v>
      </c>
      <c r="V54" s="8"/>
    </row>
    <row r="55" spans="1:2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</sheetData>
  <mergeCells count="2">
    <mergeCell ref="B4:E4"/>
    <mergeCell ref="G4:J4"/>
  </mergeCells>
  <pageMargins left="0.7" right="0.7" top="0.75" bottom="0.75" header="0.3" footer="0.3"/>
  <pageSetup orientation="portrait" horizontalDpi="4294967295" verticalDpi="4294967295"/>
  <ignoredErrors>
    <ignoredError sqref="B6:E6 G6:J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>
      <selection activeCell="N27" sqref="N27"/>
    </sheetView>
  </sheetViews>
  <sheetFormatPr baseColWidth="10" defaultColWidth="8.83203125" defaultRowHeight="14" x14ac:dyDescent="0"/>
  <cols>
    <col min="1" max="1" width="12.5" customWidth="1"/>
    <col min="5" max="5" width="11.1640625" customWidth="1"/>
    <col min="6" max="6" width="10.5" customWidth="1"/>
    <col min="7" max="7" width="3.5" customWidth="1"/>
    <col min="11" max="11" width="11.1640625" customWidth="1"/>
    <col min="12" max="12" width="11.5" customWidth="1"/>
    <col min="14" max="14" width="18.1640625" customWidth="1"/>
    <col min="18" max="18" width="12.5" customWidth="1"/>
  </cols>
  <sheetData>
    <row r="1" spans="1:18">
      <c r="A1" s="144" t="s">
        <v>97</v>
      </c>
      <c r="B1" s="145"/>
      <c r="C1" s="145"/>
      <c r="D1" s="145"/>
      <c r="E1" s="145"/>
      <c r="F1" s="145"/>
    </row>
    <row r="3" spans="1:18" ht="15" thickBot="1"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 ht="15.75" customHeight="1" thickTop="1" thickBot="1">
      <c r="A4" s="34"/>
      <c r="B4" s="172" t="s">
        <v>98</v>
      </c>
      <c r="C4" s="172"/>
      <c r="D4" s="172"/>
      <c r="E4" s="172"/>
      <c r="F4" s="172"/>
      <c r="G4" s="34"/>
      <c r="H4" s="172" t="s">
        <v>99</v>
      </c>
      <c r="I4" s="172"/>
      <c r="J4" s="172"/>
      <c r="K4" s="172"/>
      <c r="L4" s="172"/>
      <c r="M4" s="32"/>
      <c r="N4" s="153" t="s">
        <v>36</v>
      </c>
      <c r="O4" s="147"/>
      <c r="P4" s="147"/>
      <c r="Q4" s="147"/>
      <c r="R4" s="147"/>
    </row>
    <row r="5" spans="1:18" ht="34.25" customHeight="1">
      <c r="A5" s="39"/>
      <c r="B5" s="58" t="s">
        <v>37</v>
      </c>
      <c r="C5" s="59" t="s">
        <v>38</v>
      </c>
      <c r="D5" s="59" t="s">
        <v>39</v>
      </c>
      <c r="E5" s="59" t="s">
        <v>40</v>
      </c>
      <c r="F5" s="60" t="s">
        <v>41</v>
      </c>
      <c r="G5" s="68"/>
      <c r="H5" s="58" t="s">
        <v>37</v>
      </c>
      <c r="I5" s="59" t="s">
        <v>38</v>
      </c>
      <c r="J5" s="59" t="s">
        <v>39</v>
      </c>
      <c r="K5" s="59" t="s">
        <v>40</v>
      </c>
      <c r="L5" s="60" t="s">
        <v>41</v>
      </c>
      <c r="M5" s="32"/>
      <c r="N5" s="147"/>
      <c r="O5" s="147"/>
      <c r="P5" s="147"/>
      <c r="Q5" s="147"/>
      <c r="R5" s="147"/>
    </row>
    <row r="6" spans="1:18" ht="15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5" t="s">
        <v>49</v>
      </c>
      <c r="G6" s="32"/>
      <c r="H6" s="35" t="s">
        <v>45</v>
      </c>
      <c r="I6" s="35" t="s">
        <v>46</v>
      </c>
      <c r="J6" s="35" t="s">
        <v>47</v>
      </c>
      <c r="K6" s="35" t="s">
        <v>48</v>
      </c>
      <c r="L6" s="35" t="s">
        <v>49</v>
      </c>
      <c r="M6" s="32"/>
      <c r="N6" s="146" t="s">
        <v>100</v>
      </c>
      <c r="O6" s="147"/>
      <c r="P6" s="147"/>
      <c r="Q6" s="147"/>
      <c r="R6" s="147"/>
    </row>
    <row r="7" spans="1:18">
      <c r="A7" s="36" t="s">
        <v>54</v>
      </c>
      <c r="B7" s="37" t="str">
        <f>CONCATENATE(G36,H36)</f>
        <v>0.663***</v>
      </c>
      <c r="C7" s="37" t="str">
        <f>CONCATENATE(G38,H38)</f>
        <v>0.720***</v>
      </c>
      <c r="D7" s="37" t="str">
        <f>CONCATENATE(G40,H40)</f>
        <v>0.684***</v>
      </c>
      <c r="E7" s="37" t="str">
        <f>CONCATENATE(G42,H42)</f>
        <v>0.741***</v>
      </c>
      <c r="F7" s="37" t="str">
        <f>CONCATENATE(G44,H44)</f>
        <v>0.696***</v>
      </c>
      <c r="G7" s="32"/>
      <c r="H7" s="37" t="str">
        <f>CONCATENATE(G51,H51)</f>
        <v>0.685</v>
      </c>
      <c r="I7" s="37" t="str">
        <f>CONCATENATE(G53,H53)</f>
        <v>0.408</v>
      </c>
      <c r="J7" s="37" t="str">
        <f>CONCATENATE(G55,H55)</f>
        <v>0.508</v>
      </c>
      <c r="K7" s="37" t="str">
        <f>CONCATENATE(G57,H57)</f>
        <v>0.284</v>
      </c>
      <c r="L7" s="37" t="str">
        <f>CONCATENATE(G59,H59)</f>
        <v>0.324</v>
      </c>
      <c r="M7" s="32"/>
      <c r="N7" s="154">
        <f>(L51/L36)-1</f>
        <v>-0.2735849056603773</v>
      </c>
      <c r="O7" s="154">
        <f>L53/L38-1</f>
        <v>-0.28662420382165599</v>
      </c>
      <c r="P7" s="154">
        <f>L55/L40-1</f>
        <v>-0.20707070707070707</v>
      </c>
      <c r="Q7" s="154">
        <f>L57/L42-1</f>
        <v>-0.44148936170212771</v>
      </c>
      <c r="R7" s="154">
        <f>L59/L44-1</f>
        <v>-0.58292682926829265</v>
      </c>
    </row>
    <row r="8" spans="1:18">
      <c r="A8" s="36" t="s">
        <v>55</v>
      </c>
      <c r="B8" s="38" t="str">
        <f>CONCATENATE("(",G37,")")</f>
        <v>(0.169)</v>
      </c>
      <c r="C8" s="38" t="str">
        <f>CONCATENATE("(",G39,")")</f>
        <v>(0.190)</v>
      </c>
      <c r="D8" s="38" t="str">
        <f>CONCATENATE("(",G41,")")</f>
        <v>(0.155)</v>
      </c>
      <c r="E8" s="38" t="str">
        <f>CONCATENATE("(",G43,")")</f>
        <v>(0.163)</v>
      </c>
      <c r="F8" s="38" t="str">
        <f>CONCATENATE("(",G45,")")</f>
        <v>(0.208)</v>
      </c>
      <c r="G8" s="32"/>
      <c r="H8" s="38" t="str">
        <f>CONCATENATE("(",G52,")")</f>
        <v>(0.425)</v>
      </c>
      <c r="I8" s="38" t="str">
        <f>CONCATENATE("(",G54,")")</f>
        <v>(0.506)</v>
      </c>
      <c r="J8" s="38" t="str">
        <f>CONCATENATE("(",G56,")")</f>
        <v>(0.373)</v>
      </c>
      <c r="K8" s="38" t="str">
        <f>CONCATENATE("(",G58,")")</f>
        <v>(0.274)</v>
      </c>
      <c r="L8" s="38" t="str">
        <f>CONCATENATE("(",G60,")")</f>
        <v>(0.273)</v>
      </c>
      <c r="M8" s="32"/>
      <c r="N8" s="147"/>
      <c r="O8" s="147"/>
      <c r="P8" s="147"/>
      <c r="Q8" s="147"/>
      <c r="R8" s="147"/>
    </row>
    <row r="9" spans="1:18">
      <c r="A9" s="36" t="s">
        <v>57</v>
      </c>
      <c r="B9" s="37" t="str">
        <f>CONCATENATE(I36,J36)</f>
        <v>0.556***</v>
      </c>
      <c r="C9" s="37" t="str">
        <f>CONCATENATE(I38,J38)</f>
        <v>0.672***</v>
      </c>
      <c r="D9" s="37" t="str">
        <f>CONCATENATE(I40,J40)</f>
        <v>0.588***</v>
      </c>
      <c r="E9" s="37" t="str">
        <f>CONCATENATE(I42,J42)</f>
        <v>0.589***</v>
      </c>
      <c r="F9" s="37" t="str">
        <f>CONCATENATE(I44,J44)</f>
        <v>0.559***</v>
      </c>
      <c r="G9" s="32"/>
      <c r="H9" s="37" t="str">
        <f>CONCATENATE(I51,J51)</f>
        <v>0.490***</v>
      </c>
      <c r="I9" s="37" t="str">
        <f>CONCATENATE(I53,J53)</f>
        <v>0.431***</v>
      </c>
      <c r="J9" s="37" t="str">
        <f>CONCATENATE(I55,J55)</f>
        <v>0.519***</v>
      </c>
      <c r="K9" s="37" t="str">
        <f>CONCATENATE(I57,J57)</f>
        <v>0.556***</v>
      </c>
      <c r="L9" s="37" t="str">
        <f>CONCATENATE(I59,J59)</f>
        <v>0.556***</v>
      </c>
      <c r="M9" s="32"/>
      <c r="N9" s="147"/>
      <c r="O9" s="147"/>
      <c r="P9" s="147"/>
      <c r="Q9" s="147"/>
      <c r="R9" s="147"/>
    </row>
    <row r="10" spans="1:18">
      <c r="A10" s="36" t="s">
        <v>60</v>
      </c>
      <c r="B10" s="38" t="str">
        <f>CONCATENATE("(",I37,")")</f>
        <v>(0.065)</v>
      </c>
      <c r="C10" s="38" t="str">
        <f>CONCATENATE("(",I39,")")</f>
        <v>(0.048)</v>
      </c>
      <c r="D10" s="38" t="str">
        <f>CONCATENATE("(",I41,")")</f>
        <v>(0.064)</v>
      </c>
      <c r="E10" s="38" t="str">
        <f>CONCATENATE("(",I43,")")</f>
        <v>(0.067)</v>
      </c>
      <c r="F10" s="38" t="str">
        <f>CONCATENATE("(",I45,")")</f>
        <v>(0.081)</v>
      </c>
      <c r="G10" s="32"/>
      <c r="H10" s="38" t="str">
        <f>CONCATENATE("(",I52,")")</f>
        <v>(0.050)</v>
      </c>
      <c r="I10" s="38" t="str">
        <f>CONCATENATE("(",I54,")")</f>
        <v>(0.070)</v>
      </c>
      <c r="J10" s="38" t="str">
        <f>CONCATENATE("(",I56,")")</f>
        <v>(0.045)</v>
      </c>
      <c r="K10" s="38" t="str">
        <f>CONCATENATE("(",I58,")")</f>
        <v>(0.040)</v>
      </c>
      <c r="L10" s="38" t="str">
        <f>CONCATENATE("(",I60,")")</f>
        <v>(0.037)</v>
      </c>
      <c r="M10" s="32"/>
      <c r="N10" s="147"/>
      <c r="O10" s="147"/>
      <c r="P10" s="147"/>
      <c r="Q10" s="147"/>
      <c r="R10" s="147"/>
    </row>
    <row r="11" spans="1:18">
      <c r="A11" s="36" t="s">
        <v>62</v>
      </c>
      <c r="B11" s="37" t="str">
        <f>CONCATENATE(L36,M36)</f>
        <v>-0.212***</v>
      </c>
      <c r="C11" s="37" t="str">
        <f>CONCATENATE(L38,M38)</f>
        <v>-0.157**</v>
      </c>
      <c r="D11" s="37" t="str">
        <f>CONCATENATE(L40,M40)</f>
        <v>-0.198***</v>
      </c>
      <c r="E11" s="37" t="str">
        <f>CONCATENATE(L42,M42)</f>
        <v>-0.188***</v>
      </c>
      <c r="F11" s="37" t="str">
        <f>CONCATENATE(L44,M44)</f>
        <v>-0.410**</v>
      </c>
      <c r="G11" s="32"/>
      <c r="H11" s="37" t="str">
        <f>CONCATENATE(L51,M51)</f>
        <v>-0.154***</v>
      </c>
      <c r="I11" s="37" t="str">
        <f>CONCATENATE(L53,M53)</f>
        <v>-0.112</v>
      </c>
      <c r="J11" s="37" t="str">
        <f>CONCATENATE(L55,M55)</f>
        <v>-0.157***</v>
      </c>
      <c r="K11" s="37" t="str">
        <f>CONCATENATE(L57,M57)</f>
        <v>-0.105**</v>
      </c>
      <c r="L11" s="37" t="str">
        <f>CONCATENATE(L59,M59)</f>
        <v>-0.171*</v>
      </c>
      <c r="M11" s="32"/>
      <c r="N11" s="146" t="s">
        <v>53</v>
      </c>
      <c r="O11" s="147"/>
      <c r="P11" s="147"/>
      <c r="Q11" s="147"/>
      <c r="R11" s="147"/>
    </row>
    <row r="12" spans="1:18">
      <c r="A12" s="36" t="s">
        <v>64</v>
      </c>
      <c r="B12" s="38" t="str">
        <f>CONCATENATE("(",L37,")")</f>
        <v>(0.054)</v>
      </c>
      <c r="C12" s="38" t="str">
        <f>CONCATENATE("(",L39,")")</f>
        <v>(0.058)</v>
      </c>
      <c r="D12" s="38" t="str">
        <f>CONCATENATE("(",L41,")")</f>
        <v>(0.050)</v>
      </c>
      <c r="E12" s="38" t="str">
        <f>CONCATENATE("(",L43,")")</f>
        <v>(0.061)</v>
      </c>
      <c r="F12" s="38" t="str">
        <f>CONCATENATE("(",L45,")")</f>
        <v>(0.155)</v>
      </c>
      <c r="G12" s="32"/>
      <c r="H12" s="38" t="str">
        <f>CONCATENATE("(",L52,")")</f>
        <v>(0.034)</v>
      </c>
      <c r="I12" s="38" t="str">
        <f>CONCATENATE("(",L54,")")</f>
        <v>(0.066)</v>
      </c>
      <c r="J12" s="38" t="str">
        <f>CONCATENATE("(",L56,")")</f>
        <v>(0.034)</v>
      </c>
      <c r="K12" s="38" t="str">
        <f>CONCATENATE("(",L58,")")</f>
        <v>(0.041)</v>
      </c>
      <c r="L12" s="38" t="str">
        <f>CONCATENATE("(",L60,")")</f>
        <v>(0.088)</v>
      </c>
      <c r="M12" s="32"/>
      <c r="N12" s="147"/>
      <c r="O12" s="155" t="s">
        <v>101</v>
      </c>
      <c r="P12" s="155" t="s">
        <v>102</v>
      </c>
      <c r="Q12" s="146" t="s">
        <v>103</v>
      </c>
      <c r="R12" s="147"/>
    </row>
    <row r="13" spans="1:18">
      <c r="A13" s="46" t="s">
        <v>66</v>
      </c>
      <c r="B13" s="47"/>
      <c r="C13" s="48" t="str">
        <f>CONCATENATE(N38,O38)</f>
        <v>0.061</v>
      </c>
      <c r="D13" s="44"/>
      <c r="E13" s="47"/>
      <c r="F13" s="47"/>
      <c r="G13" s="44"/>
      <c r="H13" s="47"/>
      <c r="I13" s="48" t="str">
        <f>CONCATENATE(N53,O53)</f>
        <v>0.136*</v>
      </c>
      <c r="J13" s="44"/>
      <c r="K13" s="47"/>
      <c r="L13" s="47"/>
      <c r="M13" s="32"/>
      <c r="N13" s="146" t="s">
        <v>56</v>
      </c>
      <c r="O13" s="155" t="str">
        <f>L44</f>
        <v>-0.410</v>
      </c>
      <c r="P13" s="155" t="str">
        <f>L59</f>
        <v>-0.171</v>
      </c>
      <c r="Q13" s="146">
        <f>P13/O13-1</f>
        <v>-0.58292682926829265</v>
      </c>
      <c r="R13" s="147"/>
    </row>
    <row r="14" spans="1:18">
      <c r="A14" s="46" t="s">
        <v>67</v>
      </c>
      <c r="B14" s="47"/>
      <c r="C14" s="47" t="str">
        <f>CONCATENATE("(",N39,")")</f>
        <v>(0.057)</v>
      </c>
      <c r="D14" s="44"/>
      <c r="E14" s="47"/>
      <c r="F14" s="47"/>
      <c r="G14" s="44"/>
      <c r="H14" s="47"/>
      <c r="I14" s="47" t="str">
        <f>CONCATENATE("(",N54,")")</f>
        <v>(0.066)</v>
      </c>
      <c r="J14" s="44"/>
      <c r="K14" s="47"/>
      <c r="L14" s="47"/>
      <c r="M14" s="32"/>
      <c r="N14" s="147" t="s">
        <v>58</v>
      </c>
      <c r="O14" s="156">
        <v>0.3903915</v>
      </c>
      <c r="P14" s="156">
        <v>0.43361</v>
      </c>
      <c r="Q14" s="149" t="s">
        <v>59</v>
      </c>
      <c r="R14" s="147"/>
    </row>
    <row r="15" spans="1:18">
      <c r="A15" s="46" t="s">
        <v>69</v>
      </c>
      <c r="B15" s="47"/>
      <c r="C15" s="44"/>
      <c r="D15" s="48" t="str">
        <f>CONCATENATE(N40,O40)</f>
        <v>0.030***</v>
      </c>
      <c r="E15" s="48" t="str">
        <f>CONCATENATE(R42,S42)</f>
        <v>0.030***</v>
      </c>
      <c r="F15" s="48" t="str">
        <f>CONCATENATE(R44,S44)</f>
        <v>0.031***</v>
      </c>
      <c r="G15" s="44"/>
      <c r="H15" s="47"/>
      <c r="I15" s="44"/>
      <c r="J15" s="48" t="str">
        <f>CONCATENATE(N55,O55)</f>
        <v>0.034***</v>
      </c>
      <c r="K15" s="48" t="str">
        <f>CONCATENATE(R57,S57)</f>
        <v>0.026***</v>
      </c>
      <c r="L15" s="48" t="str">
        <f>CONCATENATE(R59,S59)</f>
        <v>0.028***</v>
      </c>
      <c r="M15" s="32"/>
      <c r="N15" s="147" t="s">
        <v>61</v>
      </c>
      <c r="O15" s="156">
        <v>0.15737019999999999</v>
      </c>
      <c r="P15" s="156">
        <v>0.17362159999999999</v>
      </c>
      <c r="Q15" s="149" t="s">
        <v>59</v>
      </c>
      <c r="R15" s="147"/>
    </row>
    <row r="16" spans="1:18">
      <c r="A16" s="46" t="s">
        <v>67</v>
      </c>
      <c r="B16" s="47"/>
      <c r="C16" s="44"/>
      <c r="D16" s="47" t="str">
        <f>CONCATENATE("(",N41,")")</f>
        <v>(0.004)</v>
      </c>
      <c r="E16" s="47" t="str">
        <f>CONCATENATE("(",R43,")")</f>
        <v>(0.004)</v>
      </c>
      <c r="F16" s="47" t="str">
        <f>CONCATENATE("(",R45,")")</f>
        <v>(0.004)</v>
      </c>
      <c r="G16" s="44"/>
      <c r="H16" s="47"/>
      <c r="I16" s="44"/>
      <c r="J16" s="47" t="str">
        <f>CONCATENATE("(",N56,")")</f>
        <v>(0.003)</v>
      </c>
      <c r="K16" s="47" t="str">
        <f>CONCATENATE("(",R58,")")</f>
        <v>(0.003)</v>
      </c>
      <c r="L16" s="47" t="str">
        <f>CONCATENATE("(",R60,")")</f>
        <v>(0.003)</v>
      </c>
      <c r="M16" s="32"/>
      <c r="N16" s="147" t="s">
        <v>63</v>
      </c>
      <c r="O16" s="156">
        <f>O14+O15</f>
        <v>0.54776170000000002</v>
      </c>
      <c r="P16" s="156">
        <f>P14+P15</f>
        <v>0.60723159999999998</v>
      </c>
      <c r="Q16" s="147"/>
      <c r="R16" s="147"/>
    </row>
    <row r="17" spans="1:18">
      <c r="A17" s="46" t="s">
        <v>72</v>
      </c>
      <c r="B17" s="47"/>
      <c r="C17" s="47"/>
      <c r="D17" s="47"/>
      <c r="E17" s="48" t="str">
        <f>CONCATENATE(T42,U42)</f>
        <v>0.004</v>
      </c>
      <c r="F17" s="48" t="str">
        <f>CONCATENATE(T44,U44)</f>
        <v>0.002</v>
      </c>
      <c r="G17" s="44"/>
      <c r="H17" s="47"/>
      <c r="I17" s="47"/>
      <c r="J17" s="47"/>
      <c r="K17" s="48" t="str">
        <f>CONCATENATE(T57,U57)</f>
        <v>0.031***</v>
      </c>
      <c r="L17" s="48" t="str">
        <f>CONCATENATE(T59,U59)</f>
        <v>0.028***</v>
      </c>
      <c r="M17" s="32"/>
      <c r="N17" s="147" t="s">
        <v>65</v>
      </c>
      <c r="O17" s="156">
        <f>O14-O15</f>
        <v>0.23302130000000001</v>
      </c>
      <c r="P17" s="156">
        <f>P14-P15</f>
        <v>0.25998840000000001</v>
      </c>
      <c r="Q17" s="147"/>
      <c r="R17" s="147"/>
    </row>
    <row r="18" spans="1:18">
      <c r="A18" s="46" t="s">
        <v>67</v>
      </c>
      <c r="B18" s="47"/>
      <c r="C18" s="47"/>
      <c r="D18" s="47"/>
      <c r="E18" s="47" t="str">
        <f>CONCATENATE("(",T43,")")</f>
        <v>(0.013)</v>
      </c>
      <c r="F18" s="47" t="str">
        <f>CONCATENATE("(",T45,")")</f>
        <v>(0.013)</v>
      </c>
      <c r="G18" s="44"/>
      <c r="H18" s="47"/>
      <c r="I18" s="47"/>
      <c r="J18" s="47"/>
      <c r="K18" s="47" t="str">
        <f>CONCATENATE("(",T58,")")</f>
        <v>(0.009)</v>
      </c>
      <c r="L18" s="47" t="str">
        <f>CONCATENATE("(",T60,")")</f>
        <v>(0.009)</v>
      </c>
      <c r="M18" s="32"/>
      <c r="N18" s="147"/>
      <c r="O18" s="156"/>
      <c r="P18" s="156"/>
      <c r="Q18" s="147"/>
      <c r="R18" s="147"/>
    </row>
    <row r="19" spans="1:18">
      <c r="A19" s="46" t="s">
        <v>74</v>
      </c>
      <c r="B19" s="47"/>
      <c r="C19" s="47"/>
      <c r="D19" s="47"/>
      <c r="E19" s="48" t="str">
        <f>CONCATENATE(N42,O42)</f>
        <v>-0.027**</v>
      </c>
      <c r="F19" s="48" t="str">
        <f>CONCATENATE(N44,O44)</f>
        <v>-0.029***</v>
      </c>
      <c r="G19" s="44"/>
      <c r="H19" s="47"/>
      <c r="I19" s="47"/>
      <c r="J19" s="47"/>
      <c r="K19" s="48" t="str">
        <f>CONCATENATE(N57,O57)</f>
        <v>-0.039***</v>
      </c>
      <c r="L19" s="48" t="str">
        <f>CONCATENATE(N59,O59)</f>
        <v>-0.040***</v>
      </c>
      <c r="M19" s="32"/>
      <c r="N19" s="146" t="s">
        <v>68</v>
      </c>
      <c r="O19" s="156"/>
      <c r="P19" s="156"/>
      <c r="Q19" s="146"/>
      <c r="R19" s="147"/>
    </row>
    <row r="20" spans="1:18">
      <c r="A20" s="46" t="s">
        <v>75</v>
      </c>
      <c r="B20" s="47"/>
      <c r="C20" s="47"/>
      <c r="D20" s="47"/>
      <c r="E20" s="47" t="str">
        <f>CONCATENATE("(",N43,")")</f>
        <v>(0.011)</v>
      </c>
      <c r="F20" s="47" t="str">
        <f>CONCATENATE("(",N45,")")</f>
        <v>(0.010)</v>
      </c>
      <c r="G20" s="44"/>
      <c r="H20" s="47"/>
      <c r="I20" s="47"/>
      <c r="J20" s="47"/>
      <c r="K20" s="47" t="str">
        <f>CONCATENATE("(",N58,")")</f>
        <v>(0.013)</v>
      </c>
      <c r="L20" s="47" t="str">
        <f>CONCATENATE("(",N60,")")</f>
        <v>(0.013)</v>
      </c>
      <c r="M20" s="32"/>
      <c r="N20" s="147" t="s">
        <v>70</v>
      </c>
      <c r="O20" s="156">
        <f>$O13/O14</f>
        <v>-1.0502277841602596</v>
      </c>
      <c r="P20" s="156">
        <f>$O13/P14</f>
        <v>-0.94555014875118193</v>
      </c>
      <c r="Q20" s="147">
        <f>P20/O20-1</f>
        <v>-9.9671363667812152E-2</v>
      </c>
      <c r="R20" s="147"/>
    </row>
    <row r="21" spans="1:18">
      <c r="A21" s="46" t="s">
        <v>77</v>
      </c>
      <c r="B21" s="47"/>
      <c r="C21" s="47"/>
      <c r="D21" s="47"/>
      <c r="E21" s="48" t="str">
        <f>CONCATENATE(P42,Q42)</f>
        <v>-0.410***</v>
      </c>
      <c r="F21" s="48" t="str">
        <f>CONCATENATE(P44,Q44)</f>
        <v>-0.430***</v>
      </c>
      <c r="G21" s="44"/>
      <c r="H21" s="47"/>
      <c r="I21" s="47"/>
      <c r="J21" s="47"/>
      <c r="K21" s="48" t="str">
        <f>CONCATENATE(P57,Q57)</f>
        <v>-0.434***</v>
      </c>
      <c r="L21" s="48" t="str">
        <f>CONCATENATE(P59,Q59)</f>
        <v>-0.517***</v>
      </c>
      <c r="M21" s="32"/>
      <c r="N21" s="147" t="s">
        <v>71</v>
      </c>
      <c r="O21" s="156">
        <f>$O13/O16</f>
        <v>-0.74850067100346729</v>
      </c>
      <c r="P21" s="156">
        <f>$O13/P16</f>
        <v>-0.67519542790592579</v>
      </c>
      <c r="Q21" s="147">
        <f t="shared" ref="Q21:Q22" si="0">P21/O21-1</f>
        <v>-9.7936108726884408E-2</v>
      </c>
      <c r="R21" s="147"/>
    </row>
    <row r="22" spans="1:18">
      <c r="A22" s="46" t="s">
        <v>64</v>
      </c>
      <c r="B22" s="47"/>
      <c r="C22" s="47"/>
      <c r="D22" s="47"/>
      <c r="E22" s="47" t="str">
        <f>CONCATENATE("(",P43,")")</f>
        <v>(0.092)</v>
      </c>
      <c r="F22" s="47" t="str">
        <f>CONCATENATE("(",P45,")")</f>
        <v>(0.091)</v>
      </c>
      <c r="G22" s="44"/>
      <c r="H22" s="47"/>
      <c r="I22" s="47"/>
      <c r="J22" s="47"/>
      <c r="K22" s="47" t="str">
        <f>CONCATENATE("(",P58,")")</f>
        <v>(0.073)</v>
      </c>
      <c r="L22" s="47" t="str">
        <f>CONCATENATE("(",P60,")")</f>
        <v>(0.080)</v>
      </c>
      <c r="M22" s="32"/>
      <c r="N22" s="147" t="s">
        <v>73</v>
      </c>
      <c r="O22" s="156">
        <f>$O13/O17</f>
        <v>-1.7594958057482297</v>
      </c>
      <c r="P22" s="156">
        <f>$O13/P17</f>
        <v>-1.5769934350917194</v>
      </c>
      <c r="Q22" s="147">
        <f t="shared" si="0"/>
        <v>-0.10372424308161432</v>
      </c>
      <c r="R22" s="147"/>
    </row>
    <row r="23" spans="1:18">
      <c r="A23" s="46" t="s">
        <v>78</v>
      </c>
      <c r="B23" s="47"/>
      <c r="C23" s="47"/>
      <c r="D23" s="47"/>
      <c r="E23" s="48" t="str">
        <f>CONCATENATE(V42,W42)</f>
        <v>-0.258***</v>
      </c>
      <c r="F23" s="48" t="str">
        <f>CONCATENATE(V44,W44)</f>
        <v>-0.253***</v>
      </c>
      <c r="G23" s="44"/>
      <c r="H23" s="47"/>
      <c r="I23" s="47"/>
      <c r="J23" s="47"/>
      <c r="K23" s="48" t="str">
        <f>CONCATENATE(V57,W57)</f>
        <v>-0.357***</v>
      </c>
      <c r="L23" s="48" t="str">
        <f>CONCATENATE(V59,W59)</f>
        <v>-0.407***</v>
      </c>
      <c r="M23" s="32"/>
    </row>
    <row r="24" spans="1:18">
      <c r="A24" s="46" t="s">
        <v>79</v>
      </c>
      <c r="B24" s="47"/>
      <c r="C24" s="47"/>
      <c r="D24" s="47"/>
      <c r="E24" s="47" t="str">
        <f>CONCATENATE("(",V43,")")</f>
        <v>(0.068)</v>
      </c>
      <c r="F24" s="47" t="str">
        <f>CONCATENATE("(",V45,")")</f>
        <v>(0.072)</v>
      </c>
      <c r="G24" s="44"/>
      <c r="H24" s="47"/>
      <c r="I24" s="47"/>
      <c r="J24" s="47"/>
      <c r="K24" s="47" t="str">
        <f>CONCATENATE("(",V58,")")</f>
        <v>(0.078)</v>
      </c>
      <c r="L24" s="47" t="str">
        <f>CONCATENATE("(",V60,")")</f>
        <v>(0.086)</v>
      </c>
      <c r="M24" s="32"/>
    </row>
    <row r="25" spans="1:18">
      <c r="A25" s="36" t="s">
        <v>80</v>
      </c>
      <c r="B25" s="37" t="str">
        <f>CONCATENATE(D36,F36)</f>
        <v>-0.270</v>
      </c>
      <c r="C25" s="37" t="str">
        <f>CONCATENATE(D38,F38)</f>
        <v>-0.700</v>
      </c>
      <c r="D25" s="37" t="str">
        <f>CONCATENATE(D40,F40)</f>
        <v>-0.517</v>
      </c>
      <c r="E25" s="37" t="str">
        <f>CONCATENATE(D42,F42)</f>
        <v>-0.938***</v>
      </c>
      <c r="F25" s="37" t="str">
        <f>CONCATENATE(D44,F44)</f>
        <v>-0.773**</v>
      </c>
      <c r="G25" s="32"/>
      <c r="H25" s="37" t="str">
        <f>CONCATENATE(D51,F51)</f>
        <v>-0.370</v>
      </c>
      <c r="I25" s="37" t="str">
        <f>CONCATENATE(D53,F53)</f>
        <v>0.254</v>
      </c>
      <c r="J25" s="37" t="str">
        <f>CONCATENATE(D55,F55)</f>
        <v>-0.063</v>
      </c>
      <c r="K25" s="37" t="str">
        <f>CONCATENATE(D57,F57)</f>
        <v>1.142*</v>
      </c>
      <c r="L25" s="37" t="str">
        <f>CONCATENATE(D59,F59)</f>
        <v>1.202*</v>
      </c>
      <c r="M25" s="32"/>
    </row>
    <row r="26" spans="1:18" ht="15" thickBot="1">
      <c r="A26" s="39"/>
      <c r="B26" s="40" t="str">
        <f>CONCATENATE("(",D37,")")</f>
        <v>(0.380)</v>
      </c>
      <c r="C26" s="40" t="str">
        <f>CONCATENATE("(",D39,")")</f>
        <v>(0.450)</v>
      </c>
      <c r="D26" s="40" t="str">
        <f>CONCATENATE("(",D41,")")</f>
        <v>(0.350)</v>
      </c>
      <c r="E26" s="40" t="str">
        <f>CONCATENATE("(",D43,")")</f>
        <v>(0.321)</v>
      </c>
      <c r="F26" s="40" t="str">
        <f>CONCATENATE("(",D45,")")</f>
        <v>(0.351)</v>
      </c>
      <c r="G26" s="32"/>
      <c r="H26" s="40" t="str">
        <f>CONCATENATE("(",D52,")")</f>
        <v>(0.858)</v>
      </c>
      <c r="I26" s="40" t="str">
        <f>CONCATENATE("(",D54,")")</f>
        <v>(1.150)</v>
      </c>
      <c r="J26" s="40" t="str">
        <f>CONCATENATE("(",D56,")")</f>
        <v>(0.761)</v>
      </c>
      <c r="K26" s="40" t="str">
        <f>CONCATENATE("(",D58,")")</f>
        <v>(0.606)</v>
      </c>
      <c r="L26" s="40" t="str">
        <f>CONCATENATE("(",D60,")")</f>
        <v>(0.607)</v>
      </c>
      <c r="M26" s="32"/>
    </row>
    <row r="27" spans="1:18">
      <c r="A27" s="49" t="s">
        <v>81</v>
      </c>
      <c r="B27" s="55" t="str">
        <f>B36</f>
        <v>0.361</v>
      </c>
      <c r="C27" s="55" t="str">
        <f>B38</f>
        <v>0.497</v>
      </c>
      <c r="D27" s="55" t="str">
        <f>B40</f>
        <v>0.394</v>
      </c>
      <c r="E27" s="55" t="str">
        <f>B42</f>
        <v>0.414</v>
      </c>
      <c r="F27" s="55" t="str">
        <f>B44</f>
        <v>0.365</v>
      </c>
      <c r="G27" s="53"/>
      <c r="H27" s="55" t="str">
        <f>B51</f>
        <v>0.252</v>
      </c>
      <c r="I27" s="55" t="str">
        <f>B53</f>
        <v>0.196</v>
      </c>
      <c r="J27" s="55" t="str">
        <f>B55</f>
        <v>0.356</v>
      </c>
      <c r="K27" s="55" t="str">
        <f>B57</f>
        <v>0.419</v>
      </c>
      <c r="L27" s="55" t="str">
        <f>B59</f>
        <v>0.425</v>
      </c>
      <c r="M27" s="32"/>
    </row>
    <row r="28" spans="1:18">
      <c r="A28" s="62" t="s">
        <v>82</v>
      </c>
      <c r="B28" s="63" t="str">
        <f>C36</f>
        <v>1,404</v>
      </c>
      <c r="C28" s="63" t="str">
        <f>C38</f>
        <v>769</v>
      </c>
      <c r="D28" s="63" t="str">
        <f>C40</f>
        <v>1,404</v>
      </c>
      <c r="E28" s="63" t="str">
        <f>C42</f>
        <v>1,404</v>
      </c>
      <c r="F28" s="63" t="str">
        <f>C44</f>
        <v>1,350</v>
      </c>
      <c r="G28" s="125"/>
      <c r="H28" s="63" t="str">
        <f>C51</f>
        <v>1,231</v>
      </c>
      <c r="I28" s="63" t="str">
        <f>C53</f>
        <v>597</v>
      </c>
      <c r="J28" s="63" t="str">
        <f>C55</f>
        <v>1,231</v>
      </c>
      <c r="K28" s="63" t="str">
        <f>C57</f>
        <v>1,231</v>
      </c>
      <c r="L28" s="63" t="str">
        <f>C59</f>
        <v>1,181</v>
      </c>
      <c r="M28" s="32"/>
    </row>
    <row r="29" spans="1:18" ht="15" thickBot="1">
      <c r="A29" s="64" t="s">
        <v>104</v>
      </c>
      <c r="B29" s="52"/>
      <c r="C29" s="52"/>
      <c r="D29" s="52"/>
      <c r="E29" s="52" t="str">
        <f>CONCATENATE(B46,C46)</f>
        <v>32.38***</v>
      </c>
      <c r="F29" s="52" t="str">
        <f>CONCATENATE(B47,C47)</f>
        <v>36.11***</v>
      </c>
      <c r="G29" s="54"/>
      <c r="H29" s="52"/>
      <c r="I29" s="52"/>
      <c r="J29" s="52"/>
      <c r="K29" s="52" t="str">
        <f>CONCATENATE(B61,C61)</f>
        <v>71.33***</v>
      </c>
      <c r="L29" s="52" t="str">
        <f>CONCATENATE(B62,C62)</f>
        <v>68.09***</v>
      </c>
      <c r="M29" s="32"/>
    </row>
    <row r="30" spans="1:18" ht="16" thickTop="1" thickBot="1">
      <c r="M30" s="32"/>
    </row>
    <row r="31" spans="1:18" ht="15" thickBot="1">
      <c r="A31" s="150" t="s">
        <v>83</v>
      </c>
      <c r="B31" s="151"/>
      <c r="C31" s="151"/>
      <c r="D31" s="151"/>
      <c r="E31" s="152">
        <f>E27-B27</f>
        <v>5.2999999999999992E-2</v>
      </c>
      <c r="F31" s="152"/>
      <c r="G31" s="152"/>
      <c r="H31" s="152"/>
      <c r="I31" s="152"/>
      <c r="J31" s="152"/>
      <c r="K31" s="152">
        <f>K27-H27</f>
        <v>0.16699999999999998</v>
      </c>
      <c r="L31" s="157"/>
    </row>
    <row r="33" spans="1:23">
      <c r="A33" s="78" t="s">
        <v>84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"/>
      <c r="M33" s="8"/>
      <c r="N33" s="7"/>
      <c r="O33" s="8"/>
      <c r="P33" s="8"/>
      <c r="Q33" s="8"/>
      <c r="R33" s="8"/>
      <c r="S33" s="8"/>
      <c r="T33" s="8"/>
      <c r="U33" s="8"/>
      <c r="V33" s="8"/>
      <c r="W33" s="8"/>
    </row>
    <row r="34" spans="1:23">
      <c r="A34" s="11" t="s">
        <v>105</v>
      </c>
      <c r="B34" s="12"/>
      <c r="C34" s="12"/>
      <c r="D34" s="12"/>
      <c r="E34" s="12"/>
      <c r="F34" s="8"/>
      <c r="G34" s="8"/>
      <c r="H34" s="8"/>
      <c r="I34" s="8"/>
      <c r="J34" s="8"/>
      <c r="K34" s="8"/>
      <c r="L34" s="8"/>
      <c r="M34" s="8"/>
      <c r="N34" s="7" t="str">
        <f>[2]Full_Sample_Both!$A$30</f>
        <v>WOil_relPCPI</v>
      </c>
      <c r="O34" s="8"/>
      <c r="P34" s="8"/>
      <c r="Q34" s="8"/>
      <c r="R34" s="8"/>
      <c r="S34" s="8"/>
      <c r="T34" s="8"/>
      <c r="U34" s="8"/>
      <c r="V34" s="8"/>
      <c r="W34" s="8"/>
    </row>
    <row r="35" spans="1:23">
      <c r="A35" s="11" t="s">
        <v>86</v>
      </c>
      <c r="B35" s="9" t="str">
        <f>[2]Full_Pre_Crisis!A48</f>
        <v>r2_w</v>
      </c>
      <c r="C35" s="9" t="str">
        <f>[2]Full_Pre_Crisis!A49</f>
        <v>N</v>
      </c>
      <c r="D35" s="9" t="str">
        <f>[2]Full_Pre_Crisis!A47</f>
        <v>_cons</v>
      </c>
      <c r="E35" s="9"/>
      <c r="F35" s="9"/>
      <c r="G35" s="9" t="str">
        <f>[2]Full_Pre_Crisis!A39</f>
        <v>InfExp</v>
      </c>
      <c r="H35" s="9"/>
      <c r="I35" s="9" t="str">
        <f>[2]Full_Pre_Crisis!A40</f>
        <v>PCPI_4lag</v>
      </c>
      <c r="J35" s="9"/>
      <c r="K35" s="9"/>
      <c r="L35" s="9" t="str">
        <f>[2]Full_Pre_Crisis!A41</f>
        <v>slack_1</v>
      </c>
      <c r="M35" s="9"/>
      <c r="N35" s="9" t="str">
        <f>[2]Full_Pre_Crisis!A42</f>
        <v>RER_qo8q</v>
      </c>
      <c r="O35" s="9"/>
      <c r="P35" s="9" t="str">
        <f>[2]Full_Pre_Crisis!A43</f>
        <v>W_Slack</v>
      </c>
      <c r="Q35" s="9"/>
      <c r="R35" s="9" t="str">
        <f>[2]Full_Pre_Crisis!A44</f>
        <v>WOil_relPCPI</v>
      </c>
      <c r="S35" s="9"/>
      <c r="T35" s="9" t="str">
        <f>[2]Full_Pre_Crisis!A45</f>
        <v>WComXEn_relPCPI~g</v>
      </c>
      <c r="U35" s="9"/>
      <c r="V35" s="9" t="str">
        <f>[2]Full_Pre_Crisis!A46</f>
        <v>GVC_PC_lag</v>
      </c>
      <c r="W35" s="8"/>
    </row>
    <row r="36" spans="1:23">
      <c r="A36" s="7" t="s">
        <v>87</v>
      </c>
      <c r="B36" s="8" t="str">
        <f>FIXED([2]Full_Pre_Crisis!B8,3)</f>
        <v>0.361</v>
      </c>
      <c r="C36" s="8" t="str">
        <f>FIXED([2]Full_Pre_Crisis!B9,0)</f>
        <v>1,404</v>
      </c>
      <c r="D36" s="10" t="str">
        <f>FIXED([2]Full_Pre_Crisis!B7, 3)</f>
        <v>-0.270</v>
      </c>
      <c r="E36" s="10"/>
      <c r="F36" s="8" t="str">
        <f>IF([2]Full_Pre_Crisis!E7&lt;0.01,"***",IF([2]Full_Pre_Crisis!E7&lt;0.05,"**",IF([2]Full_Pre_Crisis!E7&lt;0.1,"*","")))</f>
        <v/>
      </c>
      <c r="G36" s="10" t="str">
        <f>FIXED([2]Full_Pre_Crisis!B4, 3)</f>
        <v>0.663</v>
      </c>
      <c r="H36" s="8" t="str">
        <f>IF([2]Full_Pre_Crisis!E4&lt;0.01,"***",IF([2]Full_Pre_Crisis!E4&lt;0.05,"**",IF([2]Full_Pre_Crisis!E4&lt;0.1,"*","")))</f>
        <v>***</v>
      </c>
      <c r="I36" s="10" t="str">
        <f>FIXED([2]Full_Pre_Crisis!B5, 3)</f>
        <v>0.556</v>
      </c>
      <c r="J36" s="8" t="str">
        <f>IF([2]Full_Pre_Crisis!E5&lt;0.01,"***",IF([2]Full_Pre_Crisis!E5&lt;0.05,"**",IF([2]Full_Pre_Crisis!E5&lt;0.1,"*","")))</f>
        <v>***</v>
      </c>
      <c r="K36" s="8"/>
      <c r="L36" s="10" t="str">
        <f>FIXED([2]Full_Pre_Crisis!B6, 3)</f>
        <v>-0.212</v>
      </c>
      <c r="M36" s="8" t="str">
        <f>IF([2]Full_Pre_Crisis!E6&lt;0.01,"***",IF([2]Full_Pre_Crisis!E6&lt;0.05,"**",IF([2]Full_Pre_Crisis!E6&lt;0.1,"*","")))</f>
        <v>***</v>
      </c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>
      <c r="A37" s="7"/>
      <c r="B37" s="8"/>
      <c r="C37" s="8"/>
      <c r="D37" s="10" t="str">
        <f>FIXED([2]Full_Pre_Crisis!C7, 3)</f>
        <v>0.380</v>
      </c>
      <c r="E37" s="10"/>
      <c r="F37" s="8"/>
      <c r="G37" s="10" t="str">
        <f>FIXED([2]Full_Pre_Crisis!C4, 3)</f>
        <v>0.169</v>
      </c>
      <c r="H37" s="8"/>
      <c r="I37" s="10" t="str">
        <f>FIXED([2]Full_Pre_Crisis!C5, 3)</f>
        <v>0.065</v>
      </c>
      <c r="J37" s="8"/>
      <c r="K37" s="8"/>
      <c r="L37" s="10" t="str">
        <f>FIXED([2]Full_Pre_Crisis!C6, 3)</f>
        <v>0.054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>
      <c r="A38" s="7" t="s">
        <v>88</v>
      </c>
      <c r="B38" s="8" t="str">
        <f>FIXED([2]Full_Pre_Crisis!B20,3)</f>
        <v>0.497</v>
      </c>
      <c r="C38" s="8" t="str">
        <f>FIXED([2]Full_Pre_Crisis!B21,0)</f>
        <v>769</v>
      </c>
      <c r="D38" s="10" t="str">
        <f>FIXED([2]Full_Pre_Crisis!B19, 3)</f>
        <v>-0.700</v>
      </c>
      <c r="E38" s="10"/>
      <c r="F38" s="8" t="str">
        <f>IF([2]Full_Pre_Crisis!E19&lt;0.01,"***",IF([2]Full_Pre_Crisis!E19&lt;0.05,"**",IF([2]Full_Pre_Crisis!E19&lt;0.1,"*","")))</f>
        <v/>
      </c>
      <c r="G38" s="10" t="str">
        <f>FIXED([2]Full_Pre_Crisis!B15, 3)</f>
        <v>0.720</v>
      </c>
      <c r="H38" s="8" t="str">
        <f>IF([2]Full_Pre_Crisis!E15&lt;0.01,"***",IF([2]Full_Pre_Crisis!E15&lt;0.05,"**",IF([2]Full_Pre_Crisis!E15&lt;0.1,"*","")))</f>
        <v>***</v>
      </c>
      <c r="I38" s="10" t="str">
        <f>FIXED([2]Full_Pre_Crisis!B16, 3)</f>
        <v>0.672</v>
      </c>
      <c r="J38" s="8" t="str">
        <f>IF([2]Full_Pre_Crisis!E16&lt;0.01,"***",IF([2]Full_Pre_Crisis!E16&lt;0.05,"**",IF([2]Full_Pre_Crisis!E16&lt;0.1,"*","")))</f>
        <v>***</v>
      </c>
      <c r="K38" s="8"/>
      <c r="L38" s="10" t="str">
        <f>FIXED([2]Full_Pre_Crisis!B17, 3)</f>
        <v>-0.157</v>
      </c>
      <c r="M38" s="8" t="str">
        <f>IF([2]Full_Pre_Crisis!E17&lt;0.01,"***",IF([2]Full_Pre_Crisis!E17&lt;0.05,"**",IF([2]Full_Pre_Crisis!E17&lt;0.1,"*","")))</f>
        <v>**</v>
      </c>
      <c r="N38" s="10" t="str">
        <f>FIXED([2]Full_Pre_Crisis!B18, 3)</f>
        <v>0.061</v>
      </c>
      <c r="O38" s="8" t="str">
        <f>IF([2]Full_Pre_Crisis!E18&lt;0.01,"***",IF([2]Full_Pre_Crisis!E18&lt;0.05,"**",IF([2]Full_Pre_Crisis!E18&lt;0.1,"*","")))</f>
        <v/>
      </c>
      <c r="P38" s="8"/>
      <c r="Q38" s="8"/>
      <c r="R38" s="8"/>
      <c r="S38" s="8"/>
      <c r="T38" s="8"/>
      <c r="U38" s="8"/>
      <c r="V38" s="8"/>
      <c r="W38" s="8"/>
    </row>
    <row r="39" spans="1:23">
      <c r="A39" s="7"/>
      <c r="B39" s="8"/>
      <c r="C39" s="8"/>
      <c r="D39" s="10" t="str">
        <f>FIXED([2]Full_Pre_Crisis!C19, 3)</f>
        <v>0.450</v>
      </c>
      <c r="E39" s="10"/>
      <c r="F39" s="8"/>
      <c r="G39" s="10" t="str">
        <f>FIXED([2]Full_Pre_Crisis!C15, 3)</f>
        <v>0.190</v>
      </c>
      <c r="H39" s="8"/>
      <c r="I39" s="10" t="str">
        <f>FIXED([2]Full_Pre_Crisis!C16, 3)</f>
        <v>0.048</v>
      </c>
      <c r="J39" s="8"/>
      <c r="K39" s="8"/>
      <c r="L39" s="10" t="str">
        <f>FIXED([2]Full_Pre_Crisis!C17, 3)</f>
        <v>0.058</v>
      </c>
      <c r="M39" s="8"/>
      <c r="N39" s="10" t="str">
        <f>FIXED([2]Full_Pre_Crisis!C18, 3)</f>
        <v>0.057</v>
      </c>
      <c r="O39" s="8"/>
      <c r="P39" s="8"/>
      <c r="Q39" s="8"/>
      <c r="R39" s="8"/>
      <c r="S39" s="8"/>
      <c r="T39" s="8"/>
      <c r="U39" s="8"/>
      <c r="V39" s="8"/>
      <c r="W39" s="8"/>
    </row>
    <row r="40" spans="1:23">
      <c r="A40" s="7" t="s">
        <v>89</v>
      </c>
      <c r="B40" s="8" t="str">
        <f>FIXED([2]Full_Pre_Crisis!B32,3)</f>
        <v>0.394</v>
      </c>
      <c r="C40" s="8" t="str">
        <f>FIXED([2]Full_Pre_Crisis!B33,0)</f>
        <v>1,404</v>
      </c>
      <c r="D40" s="10" t="str">
        <f>FIXED([2]Full_Pre_Crisis!B31, 3)</f>
        <v>-0.517</v>
      </c>
      <c r="E40" s="10"/>
      <c r="F40" s="8" t="str">
        <f>IF([2]Full_Pre_Crisis!E31&lt;0.01,"***",IF([2]Full_Pre_Crisis!E31&lt;0.05,"**",IF([2]Full_Pre_Crisis!E31&lt;0.1,"*","")))</f>
        <v/>
      </c>
      <c r="G40" s="10" t="str">
        <f>FIXED([2]Full_Pre_Crisis!B27, 3)</f>
        <v>0.684</v>
      </c>
      <c r="H40" s="8" t="str">
        <f>IF([2]Full_Pre_Crisis!E27&lt;0.01,"***",IF([2]Full_Pre_Crisis!E27&lt;0.05,"**",IF([2]Full_Pre_Crisis!E27&lt;0.1,"*","")))</f>
        <v>***</v>
      </c>
      <c r="I40" s="10" t="str">
        <f>FIXED([2]Full_Pre_Crisis!B28, 3)</f>
        <v>0.588</v>
      </c>
      <c r="J40" s="8" t="str">
        <f>IF([2]Full_Pre_Crisis!E28&lt;0.01,"***",IF([2]Full_Pre_Crisis!E28&lt;0.05,"**",IF([2]Full_Pre_Crisis!E28&lt;0.1,"*","")))</f>
        <v>***</v>
      </c>
      <c r="K40" s="8"/>
      <c r="L40" s="10" t="str">
        <f>FIXED([2]Full_Pre_Crisis!B29, 3)</f>
        <v>-0.198</v>
      </c>
      <c r="M40" s="8" t="str">
        <f>IF([2]Full_Pre_Crisis!E29&lt;0.01,"***",IF([2]Full_Pre_Crisis!E29&lt;0.05,"**",IF([2]Full_Pre_Crisis!E29&lt;0.1,"*","")))</f>
        <v>***</v>
      </c>
      <c r="N40" s="10" t="str">
        <f>FIXED([2]Full_Pre_Crisis!B30, 3)</f>
        <v>0.030</v>
      </c>
      <c r="O40" s="8" t="str">
        <f>IF([2]Full_Pre_Crisis!E30&lt;0.01,"***",IF([2]Full_Pre_Crisis!E30&lt;0.05,"**",IF([2]Full_Pre_Crisis!E30&lt;0.1,"*","")))</f>
        <v>***</v>
      </c>
      <c r="P40" s="8"/>
      <c r="Q40" s="8"/>
      <c r="R40" s="8"/>
      <c r="S40" s="8"/>
      <c r="T40" s="8"/>
      <c r="U40" s="8"/>
      <c r="V40" s="8"/>
      <c r="W40" s="8"/>
    </row>
    <row r="41" spans="1:23">
      <c r="A41" s="7"/>
      <c r="B41" s="8"/>
      <c r="C41" s="8"/>
      <c r="D41" s="10" t="str">
        <f>FIXED([2]Full_Pre_Crisis!C31, 3)</f>
        <v>0.350</v>
      </c>
      <c r="E41" s="10"/>
      <c r="F41" s="8"/>
      <c r="G41" s="10" t="str">
        <f>FIXED([2]Full_Pre_Crisis!C27, 3)</f>
        <v>0.155</v>
      </c>
      <c r="H41" s="8"/>
      <c r="I41" s="10" t="str">
        <f>FIXED([2]Full_Pre_Crisis!C28, 3)</f>
        <v>0.064</v>
      </c>
      <c r="J41" s="8"/>
      <c r="K41" s="8"/>
      <c r="L41" s="10" t="str">
        <f>FIXED([2]Full_Pre_Crisis!C29, 3)</f>
        <v>0.050</v>
      </c>
      <c r="M41" s="8"/>
      <c r="N41" s="10" t="str">
        <f>FIXED([2]Full_Pre_Crisis!C30, 3)</f>
        <v>0.004</v>
      </c>
      <c r="O41" s="8"/>
      <c r="P41" s="8"/>
      <c r="Q41" s="8"/>
      <c r="R41" s="8"/>
      <c r="S41" s="8"/>
      <c r="T41" s="8"/>
      <c r="U41" s="8"/>
      <c r="V41" s="8"/>
      <c r="W41" s="8"/>
    </row>
    <row r="42" spans="1:23">
      <c r="A42" s="7" t="s">
        <v>90</v>
      </c>
      <c r="B42" s="8" t="str">
        <f>FIXED([2]Full_Pre_Crisis!B48,3)</f>
        <v>0.414</v>
      </c>
      <c r="C42" s="8" t="str">
        <f>FIXED([2]Full_Pre_Crisis!B49,0)</f>
        <v>1,404</v>
      </c>
      <c r="D42" s="10" t="str">
        <f>FIXED([2]Full_Pre_Crisis!B47, 3)</f>
        <v>-0.938</v>
      </c>
      <c r="E42" s="10"/>
      <c r="F42" s="8" t="str">
        <f>IF([2]Full_Pre_Crisis!E47&lt;0.01,"***",IF([2]Full_Pre_Crisis!E47&lt;0.05,"**",IF([2]Full_Pre_Crisis!E47&lt;0.1,"*","")))</f>
        <v>***</v>
      </c>
      <c r="G42" s="10" t="str">
        <f>FIXED([2]Full_Pre_Crisis!B39, 3)</f>
        <v>0.741</v>
      </c>
      <c r="H42" s="8" t="str">
        <f>IF([2]Full_Pre_Crisis!E39&lt;0.01,"***",IF([2]Full_Pre_Crisis!E39&lt;0.05,"**",IF([2]Full_Pre_Crisis!E39&lt;0.1,"*","")))</f>
        <v>***</v>
      </c>
      <c r="I42" s="10" t="str">
        <f>FIXED([2]Full_Pre_Crisis!B40, 3)</f>
        <v>0.589</v>
      </c>
      <c r="J42" s="8" t="str">
        <f>IF([2]Full_Pre_Crisis!E40&lt;0.01,"***",IF([2]Full_Pre_Crisis!E40&lt;0.05,"**",IF([2]Full_Pre_Crisis!E40&lt;0.1,"*","")))</f>
        <v>***</v>
      </c>
      <c r="K42" s="8"/>
      <c r="L42" s="10" t="str">
        <f>FIXED([2]Full_Pre_Crisis!B41, 3)</f>
        <v>-0.188</v>
      </c>
      <c r="M42" s="8" t="str">
        <f>IF([2]Full_Pre_Crisis!E41&lt;0.01,"***",IF([2]Full_Pre_Crisis!E41&lt;0.05,"**",IF([2]Full_Pre_Crisis!E41&lt;0.1,"*","")))</f>
        <v>***</v>
      </c>
      <c r="N42" s="10" t="str">
        <f>FIXED([2]Full_Pre_Crisis!B42, 3)</f>
        <v>-0.027</v>
      </c>
      <c r="O42" s="8" t="str">
        <f>IF([2]Full_Pre_Crisis!E42&lt;0.01,"***",IF([2]Full_Pre_Crisis!E42&lt;0.05,"**",IF([2]Full_Pre_Crisis!E42&lt;0.1,"*","")))</f>
        <v>**</v>
      </c>
      <c r="P42" s="10" t="str">
        <f>FIXED([2]Full_Pre_Crisis!B43, 3)</f>
        <v>-0.410</v>
      </c>
      <c r="Q42" s="8" t="str">
        <f>IF([2]Full_Pre_Crisis!E43&lt;0.01,"***",IF([2]Full_Pre_Crisis!E43&lt;0.05,"**",IF([2]Full_Pre_Crisis!E43&lt;0.1,"*","")))</f>
        <v>***</v>
      </c>
      <c r="R42" s="10" t="str">
        <f>FIXED([2]Full_Pre_Crisis!B44, 3)</f>
        <v>0.030</v>
      </c>
      <c r="S42" s="8" t="str">
        <f>IF([2]Full_Pre_Crisis!E44&lt;0.01,"***",IF([2]Full_Pre_Crisis!E44&lt;0.05,"**",IF([2]Full_Pre_Crisis!E44&lt;0.1,"*","")))</f>
        <v>***</v>
      </c>
      <c r="T42" s="10" t="str">
        <f>FIXED([2]Full_Pre_Crisis!B45, 3)</f>
        <v>0.004</v>
      </c>
      <c r="U42" s="8" t="str">
        <f>IF([2]Full_Pre_Crisis!E45&lt;0.01,"***",IF([2]Full_Pre_Crisis!E45&lt;0.05,"**",IF([2]Full_Pre_Crisis!E45&lt;0.1,"*","")))</f>
        <v/>
      </c>
      <c r="V42" s="10" t="str">
        <f>FIXED([2]Full_Pre_Crisis!B46, 3)</f>
        <v>-0.258</v>
      </c>
      <c r="W42" s="8" t="str">
        <f>IF([2]Full_Pre_Crisis!E46&lt;0.01,"***",IF([2]Full_Pre_Crisis!E46&lt;0.05,"**",IF([2]Full_Pre_Crisis!E46&lt;0.1,"*","")))</f>
        <v>***</v>
      </c>
    </row>
    <row r="43" spans="1:23">
      <c r="A43" s="8"/>
      <c r="B43" s="8"/>
      <c r="C43" s="8"/>
      <c r="D43" s="10" t="str">
        <f>FIXED([2]Full_Pre_Crisis!C47, 3)</f>
        <v>0.321</v>
      </c>
      <c r="E43" s="10"/>
      <c r="F43" s="8"/>
      <c r="G43" s="10" t="str">
        <f>FIXED([2]Full_Pre_Crisis!C39, 3)</f>
        <v>0.163</v>
      </c>
      <c r="H43" s="8"/>
      <c r="I43" s="10" t="str">
        <f>FIXED([2]Full_Pre_Crisis!C40, 3)</f>
        <v>0.067</v>
      </c>
      <c r="J43" s="8"/>
      <c r="K43" s="8"/>
      <c r="L43" s="10" t="str">
        <f>FIXED([2]Full_Pre_Crisis!C41, 3)</f>
        <v>0.061</v>
      </c>
      <c r="M43" s="8"/>
      <c r="N43" s="10" t="str">
        <f>FIXED([2]Full_Pre_Crisis!C42, 3)</f>
        <v>0.011</v>
      </c>
      <c r="O43" s="8"/>
      <c r="P43" s="10" t="str">
        <f>FIXED([2]Full_Pre_Crisis!C43, 3)</f>
        <v>0.092</v>
      </c>
      <c r="Q43" s="8"/>
      <c r="R43" s="10" t="str">
        <f>FIXED([2]Full_Pre_Crisis!C44, 3)</f>
        <v>0.004</v>
      </c>
      <c r="S43" s="8"/>
      <c r="T43" s="10" t="str">
        <f>FIXED([2]Full_Pre_Crisis!C45, 3)</f>
        <v>0.013</v>
      </c>
      <c r="U43" s="8"/>
      <c r="V43" s="10" t="str">
        <f>FIXED([2]Full_Pre_Crisis!C46, 3)</f>
        <v>0.068</v>
      </c>
      <c r="W43" s="8"/>
    </row>
    <row r="44" spans="1:23">
      <c r="A44" s="7" t="s">
        <v>95</v>
      </c>
      <c r="B44" s="8" t="str">
        <f>FIXED([2]Full_Pre_Crisis!B64,3)</f>
        <v>0.365</v>
      </c>
      <c r="C44" s="8" t="str">
        <f>FIXED([2]Full_Pre_Crisis!B65,0)</f>
        <v>1,350</v>
      </c>
      <c r="D44" s="10" t="str">
        <f>FIXED([2]Full_Pre_Crisis!B63, 3)</f>
        <v>-0.773</v>
      </c>
      <c r="E44" s="10"/>
      <c r="F44" s="8" t="str">
        <f>IF([2]Full_Pre_Crisis!E63&lt;0.01,"***",IF([2]Full_Pre_Crisis!E63&lt;0.05,"**",IF([2]Full_Pre_Crisis!E63&lt;0.1,"*","")))</f>
        <v>**</v>
      </c>
      <c r="G44" s="10" t="str">
        <f>FIXED([2]Full_Pre_Crisis!B55, 3)</f>
        <v>0.696</v>
      </c>
      <c r="H44" s="8" t="str">
        <f>IF([2]Full_Pre_Crisis!E55&lt;0.01,"***",IF([2]Full_Pre_Crisis!E55&lt;0.05,"**",IF([2]Full_Pre_Crisis!E55&lt;0.1,"*","")))</f>
        <v>***</v>
      </c>
      <c r="I44" s="10" t="str">
        <f>FIXED([2]Full_Pre_Crisis!B56, 3)</f>
        <v>0.559</v>
      </c>
      <c r="J44" s="8" t="str">
        <f>IF([2]Full_Pre_Crisis!E56&lt;0.01,"***",IF([2]Full_Pre_Crisis!E56&lt;0.05,"**",IF([2]Full_Pre_Crisis!E56&lt;0.1,"*","")))</f>
        <v>***</v>
      </c>
      <c r="K44" s="8"/>
      <c r="L44" s="10" t="str">
        <f>FIXED([2]Full_Pre_Crisis!B57, 3)</f>
        <v>-0.410</v>
      </c>
      <c r="M44" s="8" t="str">
        <f>IF([2]Full_Pre_Crisis!E57&lt;0.01,"***",IF([2]Full_Pre_Crisis!E57&lt;0.05,"**",IF([2]Full_Pre_Crisis!E57&lt;0.1,"*","")))</f>
        <v>**</v>
      </c>
      <c r="N44" s="10" t="str">
        <f>FIXED([2]Full_Pre_Crisis!B58, 3)</f>
        <v>-0.029</v>
      </c>
      <c r="O44" s="8" t="str">
        <f>IF([2]Full_Pre_Crisis!E58&lt;0.01,"***",IF([2]Full_Pre_Crisis!E58&lt;0.05,"**",IF([2]Full_Pre_Crisis!E58&lt;0.1,"*","")))</f>
        <v>***</v>
      </c>
      <c r="P44" s="10" t="str">
        <f>FIXED([2]Full_Pre_Crisis!B59, 3)</f>
        <v>-0.430</v>
      </c>
      <c r="Q44" s="8" t="str">
        <f>IF([2]Full_Pre_Crisis!E59&lt;0.01,"***",IF([2]Full_Pre_Crisis!E59&lt;0.05,"**",IF([2]Full_Pre_Crisis!E59&lt;0.1,"*","")))</f>
        <v>***</v>
      </c>
      <c r="R44" s="10" t="str">
        <f>FIXED([2]Full_Pre_Crisis!B60, 3)</f>
        <v>0.031</v>
      </c>
      <c r="S44" s="8" t="str">
        <f>IF([2]Full_Pre_Crisis!E60&lt;0.01,"***",IF([2]Full_Pre_Crisis!E60&lt;0.05,"**",IF([2]Full_Pre_Crisis!E60&lt;0.1,"*","")))</f>
        <v>***</v>
      </c>
      <c r="T44" s="10" t="str">
        <f>FIXED([2]Full_Pre_Crisis!B61, 3)</f>
        <v>0.002</v>
      </c>
      <c r="U44" s="8" t="str">
        <f>IF([2]Full_Pre_Crisis!E61&lt;0.01,"***",IF([2]Full_Pre_Crisis!E61&lt;0.05,"**",IF([2]Full_Pre_Crisis!E61&lt;0.1,"*","")))</f>
        <v/>
      </c>
      <c r="V44" s="10" t="str">
        <f>FIXED([2]Full_Pre_Crisis!B62, 3)</f>
        <v>-0.253</v>
      </c>
      <c r="W44" s="8" t="str">
        <f>IF([2]Full_Pre_Crisis!E62&lt;0.01,"***",IF([2]Full_Pre_Crisis!E62&lt;0.05,"**",IF([2]Full_Pre_Crisis!E62&lt;0.1,"*","")))</f>
        <v>***</v>
      </c>
    </row>
    <row r="45" spans="1:23">
      <c r="A45" s="7" t="s">
        <v>96</v>
      </c>
      <c r="B45" s="8"/>
      <c r="C45" s="8"/>
      <c r="D45" s="10" t="str">
        <f>FIXED([2]Full_Pre_Crisis!C63, 3)</f>
        <v>0.351</v>
      </c>
      <c r="E45" s="10"/>
      <c r="F45" s="8"/>
      <c r="G45" s="10" t="str">
        <f>FIXED([2]Full_Pre_Crisis!C55, 3)</f>
        <v>0.208</v>
      </c>
      <c r="H45" s="8"/>
      <c r="I45" s="10" t="str">
        <f>FIXED([2]Full_Pre_Crisis!C56, 3)</f>
        <v>0.081</v>
      </c>
      <c r="J45" s="8"/>
      <c r="K45" s="8"/>
      <c r="L45" s="10" t="str">
        <f>FIXED([2]Full_Pre_Crisis!C57, 3)</f>
        <v>0.155</v>
      </c>
      <c r="M45" s="8"/>
      <c r="N45" s="10" t="str">
        <f>FIXED([2]Full_Pre_Crisis!C58, 3)</f>
        <v>0.010</v>
      </c>
      <c r="O45" s="8"/>
      <c r="P45" s="10" t="str">
        <f>FIXED([2]Full_Pre_Crisis!C59, 3)</f>
        <v>0.091</v>
      </c>
      <c r="Q45" s="8"/>
      <c r="R45" s="10" t="str">
        <f>FIXED([2]Full_Pre_Crisis!C60, 3)</f>
        <v>0.004</v>
      </c>
      <c r="S45" s="8"/>
      <c r="T45" s="10" t="str">
        <f>FIXED([2]Full_Pre_Crisis!C61, 3)</f>
        <v>0.013</v>
      </c>
      <c r="U45" s="8"/>
      <c r="V45" s="10" t="str">
        <f>FIXED([2]Full_Pre_Crisis!C62, 3)</f>
        <v>0.072</v>
      </c>
      <c r="W45" s="8"/>
    </row>
    <row r="46" spans="1:23">
      <c r="A46" s="127" t="s">
        <v>106</v>
      </c>
      <c r="B46" s="8" t="str">
        <f>FIXED([2]Full_Pre_Crisis!B50,2)</f>
        <v>32.38</v>
      </c>
      <c r="C46" s="8" t="str">
        <f>IF([2]Full_Pre_Crisis!B51&lt;0.01,"***",IF([2]Full_Pre_Crisis!B51&lt;0.05,"**",IF([2]Full_Pre_Crisis!B51&lt;0.1,"*","")))</f>
        <v>***</v>
      </c>
      <c r="D46" s="10"/>
      <c r="E46" s="10"/>
      <c r="F46" s="8"/>
      <c r="G46" s="10"/>
      <c r="H46" s="8"/>
      <c r="I46" s="10"/>
      <c r="J46" s="8"/>
      <c r="K46" s="8"/>
      <c r="L46" s="10"/>
      <c r="M46" s="8"/>
      <c r="N46" s="10"/>
      <c r="O46" s="8"/>
      <c r="P46" s="10"/>
      <c r="Q46" s="8"/>
      <c r="R46" s="10"/>
      <c r="S46" s="8"/>
      <c r="T46" s="10"/>
      <c r="U46" s="8"/>
      <c r="V46" s="10"/>
      <c r="W46" s="8"/>
    </row>
    <row r="47" spans="1:23">
      <c r="B47" s="8" t="str">
        <f>FIXED([2]Full_Pre_Crisis!B66,2)</f>
        <v>36.11</v>
      </c>
      <c r="C47" s="8" t="str">
        <f>IF([2]Full_Pre_Crisis!B67&lt;0.01,"***",IF([2]Full_Pre_Crisis!B67&lt;0.05,"**",IF([2]Full_Pre_Crisis!B67&lt;0.1,"*","")))</f>
        <v>***</v>
      </c>
    </row>
    <row r="49" spans="1:23">
      <c r="A49" s="11" t="s">
        <v>107</v>
      </c>
      <c r="B49" s="12"/>
      <c r="C49" s="12"/>
      <c r="D49" s="12"/>
      <c r="E49" s="12"/>
      <c r="F49" s="8"/>
      <c r="G49" s="8"/>
      <c r="H49" s="8"/>
      <c r="I49" s="8"/>
      <c r="J49" s="8"/>
      <c r="K49" s="8"/>
      <c r="L49" s="8"/>
      <c r="M49" s="8"/>
      <c r="N49" s="7" t="str">
        <f>[2]Full_Sample_Both!$A$30</f>
        <v>WOil_relPCPI</v>
      </c>
      <c r="O49" s="8"/>
      <c r="P49" s="8"/>
      <c r="Q49" s="8"/>
      <c r="R49" s="8"/>
      <c r="S49" s="8"/>
      <c r="T49" s="8"/>
      <c r="U49" s="8"/>
      <c r="V49" s="8"/>
      <c r="W49" s="8"/>
    </row>
    <row r="50" spans="1:23">
      <c r="A50" s="11" t="s">
        <v>86</v>
      </c>
      <c r="B50" s="9" t="str">
        <f>[2]Full_Post_Crisis!A48</f>
        <v>r2_w</v>
      </c>
      <c r="C50" s="9" t="str">
        <f>[2]Full_Post_Crisis!A49</f>
        <v>N</v>
      </c>
      <c r="D50" s="9" t="str">
        <f>[2]Full_Post_Crisis!A47</f>
        <v>_cons</v>
      </c>
      <c r="E50" s="9"/>
      <c r="F50" s="9"/>
      <c r="G50" s="9" t="str">
        <f>[2]Full_Post_Crisis!A39</f>
        <v>InfExp</v>
      </c>
      <c r="H50" s="9"/>
      <c r="I50" s="9" t="str">
        <f>[2]Full_Post_Crisis!A40</f>
        <v>PCPI_4lag</v>
      </c>
      <c r="J50" s="9"/>
      <c r="K50" s="9"/>
      <c r="L50" s="9" t="str">
        <f>[2]Full_Post_Crisis!A41</f>
        <v>slack_1</v>
      </c>
      <c r="M50" s="9"/>
      <c r="N50" s="9" t="str">
        <f>[2]Full_Post_Crisis!A42</f>
        <v>RER_qo8q</v>
      </c>
      <c r="O50" s="9"/>
      <c r="P50" s="9" t="str">
        <f>[2]Full_Post_Crisis!A43</f>
        <v>W_Slack</v>
      </c>
      <c r="Q50" s="9"/>
      <c r="R50" s="9" t="str">
        <f>[2]Full_Post_Crisis!A44</f>
        <v>WOil_relPCPI</v>
      </c>
      <c r="S50" s="9"/>
      <c r="T50" s="9" t="str">
        <f>[2]Full_Post_Crisis!A45</f>
        <v>WComXEn_relPCPI~g</v>
      </c>
      <c r="U50" s="9"/>
      <c r="V50" s="9" t="str">
        <f>[2]Full_Post_Crisis!A46</f>
        <v>GVC_PC_lag</v>
      </c>
      <c r="W50" s="8"/>
    </row>
    <row r="51" spans="1:23">
      <c r="A51" s="7" t="s">
        <v>87</v>
      </c>
      <c r="B51" s="8" t="str">
        <f>FIXED([2]Full_Post_Crisis!B8,3)</f>
        <v>0.252</v>
      </c>
      <c r="C51" s="8" t="str">
        <f>FIXED([2]Full_Post_Crisis!B9,0)</f>
        <v>1,231</v>
      </c>
      <c r="D51" s="10" t="str">
        <f>FIXED([2]Full_Post_Crisis!B7, 3)</f>
        <v>-0.370</v>
      </c>
      <c r="E51" s="10"/>
      <c r="F51" s="8" t="str">
        <f>IF([2]Full_Post_Crisis!E7&lt;0.01,"***",IF([2]Full_Post_Crisis!E7&lt;0.05,"**",IF([2]Full_Post_Crisis!E7&lt;0.1,"*","")))</f>
        <v/>
      </c>
      <c r="G51" s="10" t="str">
        <f>FIXED([2]Full_Post_Crisis!B4, 3)</f>
        <v>0.685</v>
      </c>
      <c r="H51" s="8" t="str">
        <f>IF([2]Full_Post_Crisis!E4&lt;0.01,"***",IF([2]Full_Post_Crisis!E4&lt;0.05,"**",IF([2]Full_Post_Crisis!E4&lt;0.1,"*","")))</f>
        <v/>
      </c>
      <c r="I51" s="10" t="str">
        <f>FIXED([2]Full_Post_Crisis!B5, 3)</f>
        <v>0.490</v>
      </c>
      <c r="J51" s="8" t="str">
        <f>IF([2]Full_Post_Crisis!E5&lt;0.01,"***",IF([2]Full_Post_Crisis!E5&lt;0.05,"**",IF([2]Full_Post_Crisis!E5&lt;0.1,"*","")))</f>
        <v>***</v>
      </c>
      <c r="K51" s="8"/>
      <c r="L51" s="10" t="str">
        <f>FIXED([2]Full_Post_Crisis!B6, 3)</f>
        <v>-0.154</v>
      </c>
      <c r="M51" s="8" t="str">
        <f>IF([2]Full_Post_Crisis!E6&lt;0.01,"***",IF([2]Full_Post_Crisis!E6&lt;0.05,"**",IF([2]Full_Post_Crisis!E6&lt;0.1,"*","")))</f>
        <v>***</v>
      </c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>
      <c r="A52" s="7"/>
      <c r="B52" s="8"/>
      <c r="C52" s="8"/>
      <c r="D52" s="10" t="str">
        <f>FIXED([2]Full_Post_Crisis!C7, 3)</f>
        <v>0.858</v>
      </c>
      <c r="E52" s="10"/>
      <c r="F52" s="8"/>
      <c r="G52" s="10" t="str">
        <f>FIXED([2]Full_Post_Crisis!C4, 3)</f>
        <v>0.425</v>
      </c>
      <c r="H52" s="8"/>
      <c r="I52" s="10" t="str">
        <f>FIXED([2]Full_Post_Crisis!C5, 3)</f>
        <v>0.050</v>
      </c>
      <c r="J52" s="8"/>
      <c r="K52" s="8"/>
      <c r="L52" s="10" t="str">
        <f>FIXED([2]Full_Post_Crisis!C6, 3)</f>
        <v>0.034</v>
      </c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>
      <c r="A53" s="7" t="s">
        <v>88</v>
      </c>
      <c r="B53" s="8" t="str">
        <f>FIXED([2]Full_Post_Crisis!B20,3)</f>
        <v>0.196</v>
      </c>
      <c r="C53" s="8" t="str">
        <f>FIXED([2]Full_Post_Crisis!B21,0)</f>
        <v>597</v>
      </c>
      <c r="D53" s="10" t="str">
        <f>FIXED([2]Full_Post_Crisis!B19, 3)</f>
        <v>0.254</v>
      </c>
      <c r="E53" s="10"/>
      <c r="F53" s="8" t="str">
        <f>IF([2]Full_Post_Crisis!E19&lt;0.01,"***",IF([2]Full_Post_Crisis!E19&lt;0.05,"**",IF([2]Full_Post_Crisis!E19&lt;0.1,"*","")))</f>
        <v/>
      </c>
      <c r="G53" s="10" t="str">
        <f>FIXED([2]Full_Post_Crisis!B15, 3)</f>
        <v>0.408</v>
      </c>
      <c r="H53" s="8" t="str">
        <f>IF([2]Full_Post_Crisis!E15&lt;0.01,"***",IF([2]Full_Post_Crisis!E15&lt;0.05,"**",IF([2]Full_Post_Crisis!E15&lt;0.1,"*","")))</f>
        <v/>
      </c>
      <c r="I53" s="10" t="str">
        <f>FIXED([2]Full_Post_Crisis!B16, 3)</f>
        <v>0.431</v>
      </c>
      <c r="J53" s="8" t="str">
        <f>IF([2]Full_Post_Crisis!E16&lt;0.01,"***",IF([2]Full_Post_Crisis!E16&lt;0.05,"**",IF([2]Full_Post_Crisis!E16&lt;0.1,"*","")))</f>
        <v>***</v>
      </c>
      <c r="K53" s="8"/>
      <c r="L53" s="10" t="str">
        <f>FIXED([2]Full_Post_Crisis!B17, 3)</f>
        <v>-0.112</v>
      </c>
      <c r="M53" s="8" t="str">
        <f>IF([2]Full_Post_Crisis!E17&lt;0.01,"***",IF([2]Full_Post_Crisis!E17&lt;0.05,"**",IF([2]Full_Post_Crisis!E17&lt;0.1,"*","")))</f>
        <v/>
      </c>
      <c r="N53" s="10" t="str">
        <f>FIXED([2]Full_Post_Crisis!B18, 3)</f>
        <v>0.136</v>
      </c>
      <c r="O53" s="8" t="str">
        <f>IF([2]Full_Post_Crisis!E18&lt;0.01,"***",IF([2]Full_Post_Crisis!E18&lt;0.05,"**",IF([2]Full_Post_Crisis!E18&lt;0.1,"*","")))</f>
        <v>*</v>
      </c>
      <c r="P53" s="8"/>
      <c r="Q53" s="8"/>
      <c r="R53" s="8"/>
      <c r="S53" s="8"/>
      <c r="T53" s="8"/>
      <c r="U53" s="8"/>
      <c r="V53" s="8"/>
      <c r="W53" s="8"/>
    </row>
    <row r="54" spans="1:23">
      <c r="A54" s="7"/>
      <c r="B54" s="8"/>
      <c r="C54" s="8"/>
      <c r="D54" s="10" t="str">
        <f>FIXED([2]Full_Post_Crisis!C19, 3)</f>
        <v>1.150</v>
      </c>
      <c r="E54" s="10"/>
      <c r="F54" s="8"/>
      <c r="G54" s="10" t="str">
        <f>FIXED([2]Full_Post_Crisis!C15, 3)</f>
        <v>0.506</v>
      </c>
      <c r="H54" s="8"/>
      <c r="I54" s="10" t="str">
        <f>FIXED([2]Full_Post_Crisis!C16, 3)</f>
        <v>0.070</v>
      </c>
      <c r="J54" s="8"/>
      <c r="K54" s="8"/>
      <c r="L54" s="10" t="str">
        <f>FIXED([2]Full_Post_Crisis!C17, 3)</f>
        <v>0.066</v>
      </c>
      <c r="M54" s="8"/>
      <c r="N54" s="10" t="str">
        <f>FIXED([2]Full_Post_Crisis!C18, 3)</f>
        <v>0.066</v>
      </c>
      <c r="O54" s="8"/>
      <c r="P54" s="8"/>
      <c r="Q54" s="8"/>
      <c r="R54" s="8"/>
      <c r="S54" s="8"/>
      <c r="T54" s="8"/>
      <c r="U54" s="8"/>
      <c r="V54" s="8"/>
      <c r="W54" s="8"/>
    </row>
    <row r="55" spans="1:23">
      <c r="A55" s="7" t="s">
        <v>89</v>
      </c>
      <c r="B55" s="8" t="str">
        <f>FIXED([2]Full_Post_Crisis!B32,3)</f>
        <v>0.356</v>
      </c>
      <c r="C55" s="8" t="str">
        <f>FIXED([2]Full_Post_Crisis!B33,0)</f>
        <v>1,231</v>
      </c>
      <c r="D55" s="10" t="str">
        <f>FIXED([2]Full_Post_Crisis!B31, 3)</f>
        <v>-0.063</v>
      </c>
      <c r="E55" s="10"/>
      <c r="F55" s="8" t="str">
        <f>IF([2]Full_Post_Crisis!E31&lt;0.01,"***",IF([2]Full_Post_Crisis!E31&lt;0.05,"**",IF([2]Full_Post_Crisis!E31&lt;0.1,"*","")))</f>
        <v/>
      </c>
      <c r="G55" s="10" t="str">
        <f>FIXED([2]Full_Post_Crisis!B27, 3)</f>
        <v>0.508</v>
      </c>
      <c r="H55" s="8" t="str">
        <f>IF([2]Full_Post_Crisis!E27&lt;0.01,"***",IF([2]Full_Post_Crisis!E27&lt;0.05,"**",IF([2]Full_Post_Crisis!E27&lt;0.1,"*","")))</f>
        <v/>
      </c>
      <c r="I55" s="10" t="str">
        <f>FIXED([2]Full_Post_Crisis!B28, 3)</f>
        <v>0.519</v>
      </c>
      <c r="J55" s="8" t="str">
        <f>IF([2]Full_Post_Crisis!E28&lt;0.01,"***",IF([2]Full_Post_Crisis!E28&lt;0.05,"**",IF([2]Full_Post_Crisis!E28&lt;0.1,"*","")))</f>
        <v>***</v>
      </c>
      <c r="K55" s="8"/>
      <c r="L55" s="10" t="str">
        <f>FIXED([2]Full_Post_Crisis!B29, 3)</f>
        <v>-0.157</v>
      </c>
      <c r="M55" s="8" t="str">
        <f>IF([2]Full_Post_Crisis!E29&lt;0.01,"***",IF([2]Full_Post_Crisis!E29&lt;0.05,"**",IF([2]Full_Post_Crisis!E29&lt;0.1,"*","")))</f>
        <v>***</v>
      </c>
      <c r="N55" s="10" t="str">
        <f>FIXED([2]Full_Post_Crisis!B30, 3)</f>
        <v>0.034</v>
      </c>
      <c r="O55" s="8" t="str">
        <f>IF([2]Full_Post_Crisis!E30&lt;0.01,"***",IF([2]Full_Post_Crisis!E30&lt;0.05,"**",IF([2]Full_Post_Crisis!E30&lt;0.1,"*","")))</f>
        <v>***</v>
      </c>
      <c r="P55" s="8"/>
      <c r="Q55" s="8"/>
      <c r="R55" s="8"/>
      <c r="S55" s="8"/>
      <c r="T55" s="8"/>
      <c r="U55" s="8"/>
      <c r="V55" s="8"/>
      <c r="W55" s="8"/>
    </row>
    <row r="56" spans="1:23">
      <c r="A56" s="7"/>
      <c r="B56" s="8"/>
      <c r="C56" s="8"/>
      <c r="D56" s="10" t="str">
        <f>FIXED([2]Full_Post_Crisis!C31, 3)</f>
        <v>0.761</v>
      </c>
      <c r="E56" s="10"/>
      <c r="F56" s="8"/>
      <c r="G56" s="10" t="str">
        <f>FIXED([2]Full_Post_Crisis!C27, 3)</f>
        <v>0.373</v>
      </c>
      <c r="H56" s="8"/>
      <c r="I56" s="10" t="str">
        <f>FIXED([2]Full_Post_Crisis!C28, 3)</f>
        <v>0.045</v>
      </c>
      <c r="J56" s="8"/>
      <c r="K56" s="8"/>
      <c r="L56" s="10" t="str">
        <f>FIXED([2]Full_Post_Crisis!C29, 3)</f>
        <v>0.034</v>
      </c>
      <c r="M56" s="8"/>
      <c r="N56" s="10" t="str">
        <f>FIXED([2]Full_Post_Crisis!C30, 3)</f>
        <v>0.003</v>
      </c>
      <c r="O56" s="8"/>
      <c r="P56" s="8"/>
      <c r="Q56" s="8"/>
      <c r="R56" s="8"/>
      <c r="S56" s="8"/>
      <c r="T56" s="8"/>
      <c r="U56" s="8"/>
      <c r="V56" s="8"/>
      <c r="W56" s="8"/>
    </row>
    <row r="57" spans="1:23">
      <c r="A57" s="7" t="s">
        <v>90</v>
      </c>
      <c r="B57" s="8" t="str">
        <f>FIXED([2]Full_Post_Crisis!B48,3)</f>
        <v>0.419</v>
      </c>
      <c r="C57" s="8" t="str">
        <f>FIXED([2]Full_Post_Crisis!B49,0)</f>
        <v>1,231</v>
      </c>
      <c r="D57" s="10" t="str">
        <f>FIXED([2]Full_Post_Crisis!B47, 3)</f>
        <v>1.142</v>
      </c>
      <c r="E57" s="10"/>
      <c r="F57" s="8" t="str">
        <f>IF([2]Full_Post_Crisis!E47&lt;0.01,"***",IF([2]Full_Post_Crisis!E47&lt;0.05,"**",IF([2]Full_Post_Crisis!E47&lt;0.1,"*","")))</f>
        <v>*</v>
      </c>
      <c r="G57" s="10" t="str">
        <f>FIXED([2]Full_Post_Crisis!B39, 3)</f>
        <v>0.284</v>
      </c>
      <c r="H57" s="8" t="str">
        <f>IF([2]Full_Post_Crisis!E39&lt;0.01,"***",IF([2]Full_Post_Crisis!E39&lt;0.05,"**",IF([2]Full_Post_Crisis!E39&lt;0.1,"*","")))</f>
        <v/>
      </c>
      <c r="I57" s="10" t="str">
        <f>FIXED([2]Full_Post_Crisis!B40, 3)</f>
        <v>0.556</v>
      </c>
      <c r="J57" s="8" t="str">
        <f>IF([2]Full_Post_Crisis!E40&lt;0.01,"***",IF([2]Full_Post_Crisis!E40&lt;0.05,"**",IF([2]Full_Post_Crisis!E40&lt;0.1,"*","")))</f>
        <v>***</v>
      </c>
      <c r="K57" s="8"/>
      <c r="L57" s="10" t="str">
        <f>FIXED([2]Full_Post_Crisis!B41, 3)</f>
        <v>-0.105</v>
      </c>
      <c r="M57" s="8" t="str">
        <f>IF([2]Full_Post_Crisis!E41&lt;0.01,"***",IF([2]Full_Post_Crisis!E41&lt;0.05,"**",IF([2]Full_Post_Crisis!E41&lt;0.1,"*","")))</f>
        <v>**</v>
      </c>
      <c r="N57" s="10" t="str">
        <f>FIXED([2]Full_Post_Crisis!B42, 3)</f>
        <v>-0.039</v>
      </c>
      <c r="O57" s="8" t="str">
        <f>IF([2]Full_Post_Crisis!E42&lt;0.01,"***",IF([2]Full_Post_Crisis!E42&lt;0.05,"**",IF([2]Full_Post_Crisis!E42&lt;0.1,"*","")))</f>
        <v>***</v>
      </c>
      <c r="P57" s="10" t="str">
        <f>FIXED([2]Full_Post_Crisis!B43, 3)</f>
        <v>-0.434</v>
      </c>
      <c r="Q57" s="8" t="str">
        <f>IF([2]Full_Post_Crisis!E43&lt;0.01,"***",IF([2]Full_Post_Crisis!E43&lt;0.05,"**",IF([2]Full_Post_Crisis!E43&lt;0.1,"*","")))</f>
        <v>***</v>
      </c>
      <c r="R57" s="10" t="str">
        <f>FIXED([2]Full_Post_Crisis!B44, 3)</f>
        <v>0.026</v>
      </c>
      <c r="S57" s="8" t="str">
        <f>IF([2]Full_Post_Crisis!E44&lt;0.01,"***",IF([2]Full_Post_Crisis!E44&lt;0.05,"**",IF([2]Full_Post_Crisis!E44&lt;0.1,"*","")))</f>
        <v>***</v>
      </c>
      <c r="T57" s="10" t="str">
        <f>FIXED([2]Full_Post_Crisis!B45, 3)</f>
        <v>0.031</v>
      </c>
      <c r="U57" s="8" t="str">
        <f>IF([2]Full_Post_Crisis!E45&lt;0.01,"***",IF([2]Full_Post_Crisis!E45&lt;0.05,"**",IF([2]Full_Post_Crisis!E45&lt;0.1,"*","")))</f>
        <v>***</v>
      </c>
      <c r="V57" s="10" t="str">
        <f>FIXED([2]Full_Post_Crisis!B46, 3)</f>
        <v>-0.357</v>
      </c>
      <c r="W57" s="8" t="str">
        <f>IF([2]Full_Post_Crisis!E46&lt;0.01,"***",IF([2]Full_Post_Crisis!E46&lt;0.05,"**",IF([2]Full_Post_Crisis!E46&lt;0.1,"*","")))</f>
        <v>***</v>
      </c>
    </row>
    <row r="58" spans="1:23">
      <c r="A58" s="8"/>
      <c r="B58" s="8"/>
      <c r="C58" s="8"/>
      <c r="D58" s="10" t="str">
        <f>FIXED([2]Full_Post_Crisis!C47, 3)</f>
        <v>0.606</v>
      </c>
      <c r="E58" s="10"/>
      <c r="F58" s="8"/>
      <c r="G58" s="10" t="str">
        <f>FIXED([2]Full_Post_Crisis!C39, 3)</f>
        <v>0.274</v>
      </c>
      <c r="H58" s="8"/>
      <c r="I58" s="10" t="str">
        <f>FIXED([2]Full_Post_Crisis!C40, 3)</f>
        <v>0.040</v>
      </c>
      <c r="J58" s="8"/>
      <c r="K58" s="8"/>
      <c r="L58" s="10" t="str">
        <f>FIXED([2]Full_Post_Crisis!C41, 3)</f>
        <v>0.041</v>
      </c>
      <c r="M58" s="8"/>
      <c r="N58" s="10" t="str">
        <f>FIXED([2]Full_Post_Crisis!C42, 3)</f>
        <v>0.013</v>
      </c>
      <c r="O58" s="8"/>
      <c r="P58" s="10" t="str">
        <f>FIXED([2]Full_Post_Crisis!C43, 3)</f>
        <v>0.073</v>
      </c>
      <c r="Q58" s="8"/>
      <c r="R58" s="10" t="str">
        <f>FIXED([2]Full_Post_Crisis!C44, 3)</f>
        <v>0.003</v>
      </c>
      <c r="S58" s="8"/>
      <c r="T58" s="10" t="str">
        <f>FIXED([2]Full_Post_Crisis!C45, 3)</f>
        <v>0.009</v>
      </c>
      <c r="U58" s="8"/>
      <c r="V58" s="10" t="str">
        <f>FIXED([2]Full_Post_Crisis!C46, 3)</f>
        <v>0.078</v>
      </c>
      <c r="W58" s="8"/>
    </row>
    <row r="59" spans="1:23">
      <c r="A59" s="7" t="s">
        <v>95</v>
      </c>
      <c r="B59" s="8" t="str">
        <f>FIXED([2]Full_Post_Crisis!B64,3)</f>
        <v>0.425</v>
      </c>
      <c r="C59" s="8" t="str">
        <f>FIXED([2]Full_Post_Crisis!B65,0)</f>
        <v>1,181</v>
      </c>
      <c r="D59" s="10" t="str">
        <f>FIXED([2]Full_Post_Crisis!B63, 3)</f>
        <v>1.202</v>
      </c>
      <c r="E59" s="10"/>
      <c r="F59" s="8" t="str">
        <f>IF([2]Full_Post_Crisis!E63&lt;0.01,"***",IF([2]Full_Post_Crisis!E63&lt;0.05,"**",IF([2]Full_Post_Crisis!E63&lt;0.1,"*","")))</f>
        <v>*</v>
      </c>
      <c r="G59" s="10" t="str">
        <f>FIXED([2]Full_Post_Crisis!B55, 3)</f>
        <v>0.324</v>
      </c>
      <c r="H59" s="8" t="str">
        <f>IF([2]Full_Post_Crisis!E55&lt;0.01,"***",IF([2]Full_Post_Crisis!E55&lt;0.05,"**",IF([2]Full_Post_Crisis!E55&lt;0.1,"*","")))</f>
        <v/>
      </c>
      <c r="I59" s="10" t="str">
        <f>FIXED([2]Full_Post_Crisis!B56, 3)</f>
        <v>0.556</v>
      </c>
      <c r="J59" s="8" t="str">
        <f>IF([2]Full_Post_Crisis!E56&lt;0.01,"***",IF([2]Full_Post_Crisis!E56&lt;0.05,"**",IF([2]Full_Post_Crisis!E56&lt;0.1,"*","")))</f>
        <v>***</v>
      </c>
      <c r="K59" s="8"/>
      <c r="L59" s="10" t="str">
        <f>FIXED([2]Full_Post_Crisis!B57, 3)</f>
        <v>-0.171</v>
      </c>
      <c r="M59" s="8" t="str">
        <f>IF([2]Full_Post_Crisis!E57&lt;0.01,"***",IF([2]Full_Post_Crisis!E57&lt;0.05,"**",IF([2]Full_Post_Crisis!E57&lt;0.1,"*","")))</f>
        <v>*</v>
      </c>
      <c r="N59" s="10" t="str">
        <f>FIXED([2]Full_Post_Crisis!B58, 3)</f>
        <v>-0.040</v>
      </c>
      <c r="O59" s="8" t="str">
        <f>IF([2]Full_Post_Crisis!E58&lt;0.01,"***",IF([2]Full_Post_Crisis!E58&lt;0.05,"**",IF([2]Full_Post_Crisis!E58&lt;0.1,"*","")))</f>
        <v>***</v>
      </c>
      <c r="P59" s="10" t="str">
        <f>FIXED([2]Full_Post_Crisis!B59, 3)</f>
        <v>-0.517</v>
      </c>
      <c r="Q59" s="8" t="str">
        <f>IF([2]Full_Post_Crisis!E59&lt;0.01,"***",IF([2]Full_Post_Crisis!E59&lt;0.05,"**",IF([2]Full_Post_Crisis!E59&lt;0.1,"*","")))</f>
        <v>***</v>
      </c>
      <c r="R59" s="10" t="str">
        <f>FIXED([2]Full_Post_Crisis!B60, 3)</f>
        <v>0.028</v>
      </c>
      <c r="S59" s="8" t="str">
        <f>IF([2]Full_Post_Crisis!E60&lt;0.01,"***",IF([2]Full_Post_Crisis!E60&lt;0.05,"**",IF([2]Full_Post_Crisis!E60&lt;0.1,"*","")))</f>
        <v>***</v>
      </c>
      <c r="T59" s="10" t="str">
        <f>FIXED([2]Full_Post_Crisis!B61, 3)</f>
        <v>0.028</v>
      </c>
      <c r="U59" s="8" t="str">
        <f>IF([2]Full_Post_Crisis!E61&lt;0.01,"***",IF([2]Full_Post_Crisis!E61&lt;0.05,"**",IF([2]Full_Post_Crisis!E61&lt;0.1,"*","")))</f>
        <v>***</v>
      </c>
      <c r="V59" s="10" t="str">
        <f>FIXED([2]Full_Post_Crisis!B62, 3)</f>
        <v>-0.407</v>
      </c>
      <c r="W59" s="8" t="str">
        <f>IF([2]Full_Post_Crisis!E62&lt;0.01,"***",IF([2]Full_Post_Crisis!E62&lt;0.05,"**",IF([2]Full_Post_Crisis!E62&lt;0.1,"*","")))</f>
        <v>***</v>
      </c>
    </row>
    <row r="60" spans="1:23">
      <c r="A60" s="7" t="s">
        <v>96</v>
      </c>
      <c r="B60" s="8"/>
      <c r="C60" s="8"/>
      <c r="D60" s="10" t="str">
        <f>FIXED([2]Full_Post_Crisis!C63, 3)</f>
        <v>0.607</v>
      </c>
      <c r="E60" s="10"/>
      <c r="F60" s="8"/>
      <c r="G60" s="10" t="str">
        <f>FIXED([2]Full_Post_Crisis!C55, 3)</f>
        <v>0.273</v>
      </c>
      <c r="H60" s="8"/>
      <c r="I60" s="10" t="str">
        <f>FIXED([2]Full_Post_Crisis!C56, 3)</f>
        <v>0.037</v>
      </c>
      <c r="J60" s="8"/>
      <c r="K60" s="8"/>
      <c r="L60" s="10" t="str">
        <f>FIXED([2]Full_Post_Crisis!C57, 3)</f>
        <v>0.088</v>
      </c>
      <c r="M60" s="8"/>
      <c r="N60" s="10" t="str">
        <f>FIXED([2]Full_Post_Crisis!C58, 3)</f>
        <v>0.013</v>
      </c>
      <c r="O60" s="8"/>
      <c r="P60" s="10" t="str">
        <f>FIXED([2]Full_Post_Crisis!C59, 3)</f>
        <v>0.080</v>
      </c>
      <c r="Q60" s="8"/>
      <c r="R60" s="10" t="str">
        <f>FIXED([2]Full_Post_Crisis!C60, 3)</f>
        <v>0.003</v>
      </c>
      <c r="S60" s="8"/>
      <c r="T60" s="10" t="str">
        <f>FIXED([2]Full_Post_Crisis!C61, 3)</f>
        <v>0.009</v>
      </c>
      <c r="U60" s="8"/>
      <c r="V60" s="10" t="str">
        <f>FIXED([2]Full_Post_Crisis!C62, 3)</f>
        <v>0.086</v>
      </c>
      <c r="W60" s="8"/>
    </row>
    <row r="61" spans="1:23">
      <c r="A61" s="127" t="s">
        <v>106</v>
      </c>
      <c r="B61" s="8" t="str">
        <f>FIXED([2]Full_Post_Crisis!B50,2)</f>
        <v>71.33</v>
      </c>
      <c r="C61" s="8" t="str">
        <f>IF([2]Full_Post_Crisis!B51&lt;0.01,"***",IF([2]Full_Post_Crisis!B51&lt;0.05,"**",IF([2]Full_Post_Crisis!B51&lt;0.1,"*","")))</f>
        <v>***</v>
      </c>
      <c r="D61" s="10"/>
      <c r="E61" s="10"/>
      <c r="F61" s="8"/>
      <c r="G61" s="10"/>
      <c r="H61" s="8"/>
      <c r="I61" s="10"/>
      <c r="J61" s="8"/>
      <c r="K61" s="8"/>
      <c r="L61" s="10"/>
      <c r="M61" s="8"/>
      <c r="N61" s="10"/>
      <c r="O61" s="8"/>
      <c r="P61" s="10"/>
      <c r="Q61" s="8"/>
      <c r="R61" s="10"/>
      <c r="S61" s="8"/>
      <c r="T61" s="10"/>
      <c r="U61" s="8"/>
      <c r="V61" s="10"/>
      <c r="W61" s="8"/>
    </row>
    <row r="62" spans="1:23">
      <c r="B62" s="8" t="str">
        <f>FIXED([2]Full_Post_Crisis!B66,2)</f>
        <v>68.09</v>
      </c>
      <c r="C62" s="8" t="str">
        <f>IF([2]Full_Post_Crisis!B67&lt;0.01,"***",IF([2]Full_Post_Crisis!B67&lt;0.05,"**",IF([2]Full_Post_Crisis!B67&lt;0.1,"*","")))</f>
        <v>***</v>
      </c>
    </row>
  </sheetData>
  <mergeCells count="2">
    <mergeCell ref="B4:F4"/>
    <mergeCell ref="H4:L4"/>
  </mergeCells>
  <pageMargins left="0.7" right="0.7" top="0.75" bottom="0.75" header="0.3" footer="0.3"/>
  <pageSetup orientation="portrait" horizontalDpi="4294967295" verticalDpi="4294967295"/>
  <ignoredErrors>
    <ignoredError sqref="H6:L6 B6:F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workbookViewId="0">
      <selection activeCell="E11" sqref="E11"/>
    </sheetView>
  </sheetViews>
  <sheetFormatPr baseColWidth="10" defaultColWidth="8.83203125" defaultRowHeight="14" x14ac:dyDescent="0"/>
  <cols>
    <col min="1" max="1" width="11.5" customWidth="1"/>
    <col min="4" max="4" width="10.83203125" customWidth="1"/>
    <col min="5" max="5" width="10" customWidth="1"/>
    <col min="6" max="6" width="2.1640625" customWidth="1"/>
    <col min="9" max="9" width="11" customWidth="1"/>
    <col min="10" max="10" width="10.5" customWidth="1"/>
    <col min="11" max="11" width="2" customWidth="1"/>
    <col min="14" max="14" width="11.83203125" customWidth="1"/>
    <col min="15" max="15" width="10.1640625" customWidth="1"/>
    <col min="17" max="17" width="17.33203125" customWidth="1"/>
    <col min="18" max="18" width="12.5" customWidth="1"/>
    <col min="21" max="21" width="21.5" customWidth="1"/>
    <col min="22" max="22" width="18.5" customWidth="1"/>
  </cols>
  <sheetData>
    <row r="1" spans="1:21">
      <c r="A1" s="144" t="s">
        <v>108</v>
      </c>
      <c r="B1" s="145"/>
      <c r="C1" s="145"/>
      <c r="D1" s="145"/>
      <c r="E1" s="145"/>
    </row>
    <row r="3" spans="1:21" ht="15" thickBot="1">
      <c r="C3" s="1"/>
      <c r="D3" s="1"/>
      <c r="E3" s="1"/>
      <c r="F3" s="1"/>
      <c r="G3" s="1"/>
      <c r="H3" s="1"/>
      <c r="I3" s="1"/>
      <c r="J3" s="1"/>
      <c r="K3" s="1"/>
      <c r="L3" s="1"/>
    </row>
    <row r="4" spans="1:21" ht="16" thickTop="1" thickBot="1">
      <c r="A4" s="34"/>
      <c r="B4" s="172" t="s">
        <v>109</v>
      </c>
      <c r="C4" s="172"/>
      <c r="D4" s="172"/>
      <c r="E4" s="172"/>
      <c r="F4" s="43"/>
      <c r="G4" s="172" t="s">
        <v>98</v>
      </c>
      <c r="H4" s="172"/>
      <c r="I4" s="172"/>
      <c r="J4" s="172"/>
      <c r="K4" s="34"/>
      <c r="L4" s="172" t="s">
        <v>99</v>
      </c>
      <c r="M4" s="172"/>
      <c r="N4" s="172"/>
      <c r="O4" s="172"/>
      <c r="Q4" s="153" t="s">
        <v>36</v>
      </c>
      <c r="R4" s="147"/>
      <c r="S4" s="147"/>
      <c r="T4" s="147"/>
      <c r="U4" s="147"/>
    </row>
    <row r="5" spans="1:21" ht="29.25" customHeight="1">
      <c r="A5" s="39"/>
      <c r="B5" s="58" t="s">
        <v>37</v>
      </c>
      <c r="C5" s="59" t="s">
        <v>39</v>
      </c>
      <c r="D5" s="59" t="s">
        <v>40</v>
      </c>
      <c r="E5" s="60" t="s">
        <v>41</v>
      </c>
      <c r="F5" s="137"/>
      <c r="G5" s="58" t="s">
        <v>37</v>
      </c>
      <c r="H5" s="59" t="s">
        <v>39</v>
      </c>
      <c r="I5" s="59" t="s">
        <v>40</v>
      </c>
      <c r="J5" s="60" t="s">
        <v>41</v>
      </c>
      <c r="K5" s="39"/>
      <c r="L5" s="58" t="s">
        <v>37</v>
      </c>
      <c r="M5" s="59" t="s">
        <v>39</v>
      </c>
      <c r="N5" s="59" t="s">
        <v>40</v>
      </c>
      <c r="O5" s="60" t="s">
        <v>41</v>
      </c>
      <c r="Q5" s="146" t="s">
        <v>53</v>
      </c>
      <c r="R5" s="147"/>
      <c r="S5" s="147"/>
      <c r="T5" s="147"/>
      <c r="U5" s="147"/>
    </row>
    <row r="6" spans="1:21" ht="15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2"/>
      <c r="G6" s="35" t="s">
        <v>49</v>
      </c>
      <c r="H6" s="35" t="s">
        <v>50</v>
      </c>
      <c r="I6" s="35" t="s">
        <v>51</v>
      </c>
      <c r="J6" s="35" t="s">
        <v>52</v>
      </c>
      <c r="K6" s="32"/>
      <c r="L6" s="35" t="s">
        <v>110</v>
      </c>
      <c r="M6" s="35" t="s">
        <v>111</v>
      </c>
      <c r="N6" s="35" t="s">
        <v>112</v>
      </c>
      <c r="O6" s="35" t="s">
        <v>113</v>
      </c>
      <c r="Q6" s="147"/>
      <c r="R6" s="158" t="s">
        <v>114</v>
      </c>
      <c r="S6" s="158" t="s">
        <v>115</v>
      </c>
      <c r="T6" s="158" t="s">
        <v>102</v>
      </c>
      <c r="U6" s="146" t="s">
        <v>103</v>
      </c>
    </row>
    <row r="7" spans="1:21">
      <c r="A7" s="36" t="s">
        <v>116</v>
      </c>
      <c r="B7" s="37" t="str">
        <f>CONCATENATE(J34,K34)</f>
        <v>0.641***</v>
      </c>
      <c r="C7" s="37" t="str">
        <f>CONCATENATE(J36,K36)</f>
        <v>0.629***</v>
      </c>
      <c r="D7" s="37" t="str">
        <f>CONCATENATE(J38,K38)</f>
        <v>0.636***</v>
      </c>
      <c r="E7" s="37" t="str">
        <f>CONCATENATE(J40,K40)</f>
        <v>0.749***</v>
      </c>
      <c r="F7" s="32"/>
      <c r="G7" s="37" t="str">
        <f>CONCATENATE(J45,K45)</f>
        <v>0.550***</v>
      </c>
      <c r="H7" s="37" t="str">
        <f>CONCATENATE(J47,K47)</f>
        <v>0.548***</v>
      </c>
      <c r="I7" s="37" t="str">
        <f>CONCATENATE(J49,K49)</f>
        <v>0.542***</v>
      </c>
      <c r="J7" s="37" t="str">
        <f>CONCATENATE(J51,K51)</f>
        <v>0.715***</v>
      </c>
      <c r="K7" s="32"/>
      <c r="L7" s="37" t="str">
        <f>CONCATENATE(J58,K58)</f>
        <v>0.841***</v>
      </c>
      <c r="M7" s="37" t="str">
        <f>CONCATENATE(J60,K60)</f>
        <v>0.797***</v>
      </c>
      <c r="N7" s="37" t="str">
        <f>CONCATENATE(J62,K62)</f>
        <v>0.781***</v>
      </c>
      <c r="O7" s="37" t="str">
        <f>CONCATENATE(J64,K64)</f>
        <v>0.772***</v>
      </c>
      <c r="Q7" s="146" t="s">
        <v>56</v>
      </c>
      <c r="R7" s="155" t="str">
        <f>L40</f>
        <v>-0.264</v>
      </c>
      <c r="S7" s="155" t="str">
        <f>L51</f>
        <v>-0.355</v>
      </c>
      <c r="T7" s="155" t="str">
        <f>L64</f>
        <v>-0.329</v>
      </c>
      <c r="U7" s="155">
        <f>T7/S7-1</f>
        <v>-7.3239436619718212E-2</v>
      </c>
    </row>
    <row r="8" spans="1:21">
      <c r="A8" s="36" t="s">
        <v>60</v>
      </c>
      <c r="B8" s="38" t="str">
        <f>CONCATENATE("(",J35,")")</f>
        <v>(0.089)</v>
      </c>
      <c r="C8" s="38" t="str">
        <f>CONCATENATE("(",J37,")")</f>
        <v>(0.086)</v>
      </c>
      <c r="D8" s="38" t="str">
        <f>CONCATENATE("(",J39,")")</f>
        <v>(0.089)</v>
      </c>
      <c r="E8" s="38" t="str">
        <f>CONCATENATE("(",J41,")")</f>
        <v>(0.047)</v>
      </c>
      <c r="F8" s="32"/>
      <c r="G8" s="38" t="str">
        <f>CONCATENATE("(",J46,")")</f>
        <v>(0.099)</v>
      </c>
      <c r="H8" s="38" t="str">
        <f>CONCATENATE("(",J48,")")</f>
        <v>(0.099)</v>
      </c>
      <c r="I8" s="38" t="str">
        <f>CONCATENATE("(",J50,")")</f>
        <v>(0.099)</v>
      </c>
      <c r="J8" s="38" t="str">
        <f>CONCATENATE("(",J52,")")</f>
        <v>(0.059)</v>
      </c>
      <c r="K8" s="32"/>
      <c r="L8" s="38" t="str">
        <f>CONCATENATE("(",J59,")")</f>
        <v>(0.148)</v>
      </c>
      <c r="M8" s="38" t="str">
        <f>CONCATENATE("(",J61,")")</f>
        <v>(0.135)</v>
      </c>
      <c r="N8" s="38" t="str">
        <f>CONCATENATE("(",J63,")")</f>
        <v>(0.145)</v>
      </c>
      <c r="O8" s="38" t="str">
        <f>CONCATENATE("(",J65,")")</f>
        <v>(0.145)</v>
      </c>
      <c r="Q8" s="147" t="s">
        <v>58</v>
      </c>
      <c r="R8" s="156">
        <v>0.39499380000000001</v>
      </c>
      <c r="S8" s="156">
        <v>0.37638159999999998</v>
      </c>
      <c r="T8" s="156">
        <v>0.41637410000000002</v>
      </c>
      <c r="U8" s="159" t="s">
        <v>59</v>
      </c>
    </row>
    <row r="9" spans="1:21">
      <c r="A9" s="36" t="s">
        <v>54</v>
      </c>
      <c r="B9" s="37" t="str">
        <f>CONCATENATE(G34,H34)</f>
        <v>0.172</v>
      </c>
      <c r="C9" s="37" t="str">
        <f>CONCATENATE(G36,H36)</f>
        <v>0.234</v>
      </c>
      <c r="D9" s="37" t="str">
        <f>CONCATENATE(G38,H38)</f>
        <v>0.360**</v>
      </c>
      <c r="E9" s="37" t="str">
        <f>CONCATENATE(G40,H40)</f>
        <v>0.310*</v>
      </c>
      <c r="F9" s="32"/>
      <c r="G9" s="37" t="str">
        <f>CONCATENATE(G45,H45)</f>
        <v>0.465**</v>
      </c>
      <c r="H9" s="37" t="str">
        <f>CONCATENATE(G47,H47)</f>
        <v>0.539**</v>
      </c>
      <c r="I9" s="37" t="str">
        <f>CONCATENATE(G49,C66)</f>
        <v>0.635***</v>
      </c>
      <c r="J9" s="37" t="str">
        <f>CONCATENATE(G51,C68)</f>
        <v>0.491</v>
      </c>
      <c r="K9" s="32"/>
      <c r="L9" s="37" t="str">
        <f>CONCATENATE(G58,H58)</f>
        <v>0.076</v>
      </c>
      <c r="M9" s="37" t="str">
        <f>CONCATENATE(G60,H60)</f>
        <v>0.045</v>
      </c>
      <c r="N9" s="37" t="str">
        <f>CONCATENATE(G62,H62)</f>
        <v>-0.026</v>
      </c>
      <c r="O9" s="37" t="str">
        <f>CONCATENATE(G64,H64)</f>
        <v>0.021</v>
      </c>
      <c r="Q9" s="147" t="s">
        <v>61</v>
      </c>
      <c r="R9" s="156">
        <v>0.1596253</v>
      </c>
      <c r="S9" s="156">
        <v>0.15215500000000001</v>
      </c>
      <c r="T9" s="156">
        <v>0.16529820000000001</v>
      </c>
      <c r="U9" s="159" t="s">
        <v>59</v>
      </c>
    </row>
    <row r="10" spans="1:21">
      <c r="A10" s="36" t="s">
        <v>55</v>
      </c>
      <c r="B10" s="38" t="str">
        <f>CONCATENATE("(",G35,")")</f>
        <v>(0.178)</v>
      </c>
      <c r="C10" s="38" t="str">
        <f>CONCATENATE("(",G37,")")</f>
        <v>(0.184)</v>
      </c>
      <c r="D10" s="38" t="str">
        <f>CONCATENATE("(",G39,")")</f>
        <v>(0.153)</v>
      </c>
      <c r="E10" s="38" t="str">
        <f>CONCATENATE("(",G41,")")</f>
        <v>(0.169)</v>
      </c>
      <c r="F10" s="32"/>
      <c r="G10" s="38" t="str">
        <f>CONCATENATE("(",G46,")")</f>
        <v>(0.209)</v>
      </c>
      <c r="H10" s="38" t="str">
        <f>CONCATENATE("(",G48,")")</f>
        <v>(0.212)</v>
      </c>
      <c r="I10" s="38" t="str">
        <f>CONCATENATE("(",G50,")")</f>
        <v>(0.183)</v>
      </c>
      <c r="J10" s="38" t="str">
        <f>CONCATENATE("(",G52,")")</f>
        <v>(0.229)</v>
      </c>
      <c r="K10" s="32"/>
      <c r="L10" s="38" t="str">
        <f>CONCATENATE("(",G59,")")</f>
        <v>(0.454)</v>
      </c>
      <c r="M10" s="38" t="str">
        <f>CONCATENATE("(",G61,")")</f>
        <v>(0.417)</v>
      </c>
      <c r="N10" s="38" t="str">
        <f>CONCATENATE("(",G63,")")</f>
        <v>(0.371)</v>
      </c>
      <c r="O10" s="38" t="str">
        <f>CONCATENATE("(",G65,")")</f>
        <v>(0.371)</v>
      </c>
      <c r="Q10" s="147" t="s">
        <v>63</v>
      </c>
      <c r="R10" s="156">
        <f>R8+R9</f>
        <v>0.55461910000000003</v>
      </c>
      <c r="S10" s="156">
        <f t="shared" ref="S10:T10" si="0">S8+S9</f>
        <v>0.52853660000000002</v>
      </c>
      <c r="T10" s="156">
        <f t="shared" si="0"/>
        <v>0.58167230000000003</v>
      </c>
      <c r="U10" s="156"/>
    </row>
    <row r="11" spans="1:21">
      <c r="A11" s="36" t="s">
        <v>62</v>
      </c>
      <c r="B11" s="37" t="str">
        <f>CONCATENATE(L34,M34)</f>
        <v>-0.189***</v>
      </c>
      <c r="C11" s="37" t="str">
        <f>CONCATENATE(L36,M36)</f>
        <v>-0.181***</v>
      </c>
      <c r="D11" s="37" t="str">
        <f>CONCATENATE(L38,M38)</f>
        <v>-0.162***</v>
      </c>
      <c r="E11" s="37" t="str">
        <f>CONCATENATE(L40,M40)</f>
        <v>-0.264***</v>
      </c>
      <c r="F11" s="32"/>
      <c r="G11" s="37" t="str">
        <f>CONCATENATE(L45,M45)</f>
        <v>-0.282***</v>
      </c>
      <c r="H11" s="37" t="str">
        <f>CONCATENATE(L47,M47)</f>
        <v>-0.277***</v>
      </c>
      <c r="I11" s="37" t="str">
        <f>CONCATENATE(L49,M49)</f>
        <v>-0.238***</v>
      </c>
      <c r="J11" s="37" t="str">
        <f>CONCATENATE(L51,M51)</f>
        <v>-0.355***</v>
      </c>
      <c r="K11" s="32"/>
      <c r="L11" s="37" t="str">
        <f>CONCATENATE(L58,M58)</f>
        <v>-0.178***</v>
      </c>
      <c r="M11" s="37" t="str">
        <f>CONCATENATE(L60,M60)</f>
        <v>-0.196***</v>
      </c>
      <c r="N11" s="37" t="str">
        <f>CONCATENATE(L62,M62)</f>
        <v>-0.165***</v>
      </c>
      <c r="O11" s="37" t="str">
        <f>CONCATENATE(L64,M64)</f>
        <v>-0.329**</v>
      </c>
      <c r="Q11" s="147" t="s">
        <v>65</v>
      </c>
      <c r="R11" s="156">
        <f>R8-R9</f>
        <v>0.23536850000000001</v>
      </c>
      <c r="S11" s="156">
        <f t="shared" ref="S11:T11" si="1">S8-S9</f>
        <v>0.22422659999999997</v>
      </c>
      <c r="T11" s="156">
        <f t="shared" si="1"/>
        <v>0.25107590000000002</v>
      </c>
      <c r="U11" s="156"/>
    </row>
    <row r="12" spans="1:21">
      <c r="A12" s="36" t="s">
        <v>64</v>
      </c>
      <c r="B12" s="38" t="str">
        <f>CONCATENATE("(",L35,")")</f>
        <v>(0.040)</v>
      </c>
      <c r="C12" s="38" t="str">
        <f>CONCATENATE("(",L37,")")</f>
        <v>(0.041)</v>
      </c>
      <c r="D12" s="38" t="str">
        <f>CONCATENATE("(",L39,")")</f>
        <v>(0.042)</v>
      </c>
      <c r="E12" s="38" t="str">
        <f>CONCATENATE("(",L41,")")</f>
        <v>(0.068)</v>
      </c>
      <c r="F12" s="32"/>
      <c r="G12" s="38" t="str">
        <f>CONCATENATE("(",L46,")")</f>
        <v>(0.061)</v>
      </c>
      <c r="H12" s="38" t="str">
        <f>CONCATENATE("(",L48,")")</f>
        <v>(0.061)</v>
      </c>
      <c r="I12" s="38" t="str">
        <f>CONCATENATE("(",L50,")")</f>
        <v>(0.070)</v>
      </c>
      <c r="J12" s="38" t="str">
        <f>CONCATENATE("(",L52,")")</f>
        <v>(0.097)</v>
      </c>
      <c r="K12" s="32"/>
      <c r="L12" s="38" t="str">
        <f>CONCATENATE("(",L59,")")</f>
        <v>(0.053)</v>
      </c>
      <c r="M12" s="38" t="str">
        <f>CONCATENATE("(",L61,")")</f>
        <v>(0.050)</v>
      </c>
      <c r="N12" s="38" t="str">
        <f>CONCATENATE("(",L63,")")</f>
        <v>(0.055)</v>
      </c>
      <c r="O12" s="38" t="str">
        <f>CONCATENATE("(",L65,")")</f>
        <v>(0.152)</v>
      </c>
      <c r="Q12" s="147"/>
      <c r="R12" s="156"/>
      <c r="S12" s="156"/>
      <c r="T12" s="156"/>
      <c r="U12" s="156"/>
    </row>
    <row r="13" spans="1:21">
      <c r="A13" s="46" t="s">
        <v>69</v>
      </c>
      <c r="B13" s="47"/>
      <c r="C13" s="48" t="str">
        <f>CONCATENATE(O36,P36)</f>
        <v>0.025***</v>
      </c>
      <c r="D13" s="48" t="str">
        <f>CONCATENATE(S38,T38)</f>
        <v>0.023***</v>
      </c>
      <c r="E13" s="48" t="str">
        <f>CONCATENATE(S40,T40)</f>
        <v>0.024***</v>
      </c>
      <c r="F13" s="44"/>
      <c r="G13" s="47"/>
      <c r="H13" s="48" t="str">
        <f>CONCATENATE(O47,P47)</f>
        <v>0.023***</v>
      </c>
      <c r="I13" s="48" t="str">
        <f>CONCATENATE(S49,T49)</f>
        <v>0.023***</v>
      </c>
      <c r="J13" s="48" t="str">
        <f>CONCATENATE(S51,T51)</f>
        <v>0.024***</v>
      </c>
      <c r="K13" s="44"/>
      <c r="L13" s="47"/>
      <c r="M13" s="48" t="str">
        <f>CONCATENATE(O60,P60)</f>
        <v>0.026***</v>
      </c>
      <c r="N13" s="48" t="str">
        <f>CONCATENATE(S62,T62)</f>
        <v>0.023***</v>
      </c>
      <c r="O13" s="48" t="str">
        <f>CONCATENATE(S64,T64)</f>
        <v>0.024***</v>
      </c>
      <c r="Q13" s="146" t="s">
        <v>68</v>
      </c>
      <c r="R13" s="156"/>
      <c r="S13" s="156"/>
      <c r="T13" s="156"/>
      <c r="U13" s="156"/>
    </row>
    <row r="14" spans="1:21">
      <c r="A14" s="46" t="s">
        <v>67</v>
      </c>
      <c r="B14" s="47"/>
      <c r="C14" s="47" t="str">
        <f>CONCATENATE("(",O37,")")</f>
        <v>(0.003)</v>
      </c>
      <c r="D14" s="47" t="str">
        <f>CONCATENATE("(",S39,")")</f>
        <v>(0.002)</v>
      </c>
      <c r="E14" s="47" t="str">
        <f>CONCATENATE("(",S41,")")</f>
        <v>(0.002)</v>
      </c>
      <c r="F14" s="44"/>
      <c r="G14" s="47"/>
      <c r="H14" s="47" t="str">
        <f>CONCATENATE("(",O48,")")</f>
        <v>(0.003)</v>
      </c>
      <c r="I14" s="47" t="str">
        <f>CONCATENATE("(",S50,")")</f>
        <v>(0.003)</v>
      </c>
      <c r="J14" s="47" t="str">
        <f>CONCATENATE("(",S52,")")</f>
        <v>(0.003)</v>
      </c>
      <c r="K14" s="44"/>
      <c r="L14" s="47"/>
      <c r="M14" s="47" t="str">
        <f>CONCATENATE("(",O61,")")</f>
        <v>(0.003)</v>
      </c>
      <c r="N14" s="47" t="str">
        <f>CONCATENATE("(",S63,")")</f>
        <v>(0.003)</v>
      </c>
      <c r="O14" s="47" t="str">
        <f>CONCATENATE("(",S65,")")</f>
        <v>(0.003)</v>
      </c>
      <c r="Q14" s="147" t="s">
        <v>70</v>
      </c>
      <c r="R14" s="156">
        <f t="shared" ref="R14:T16" si="2">R$7/R8</f>
        <v>-0.66836492117091462</v>
      </c>
      <c r="S14" s="156">
        <f t="shared" si="2"/>
        <v>-0.9431916969373636</v>
      </c>
      <c r="T14" s="156">
        <f t="shared" si="2"/>
        <v>-0.7901548151049741</v>
      </c>
      <c r="U14" s="156">
        <f t="shared" ref="U14:U16" si="3">T14/S14-1</f>
        <v>-0.16225427167066397</v>
      </c>
    </row>
    <row r="15" spans="1:21">
      <c r="A15" s="46" t="s">
        <v>117</v>
      </c>
      <c r="B15" s="47"/>
      <c r="C15" s="47"/>
      <c r="D15" s="48" t="str">
        <f>CONCATENATE(U38,V38)</f>
        <v>0.018***</v>
      </c>
      <c r="E15" s="48" t="str">
        <f>CONCATENATE(U40,V40)</f>
        <v>0.017***</v>
      </c>
      <c r="F15" s="44"/>
      <c r="G15" s="47"/>
      <c r="H15" s="47"/>
      <c r="I15" s="48" t="str">
        <f>CONCATENATE(U49,V49)</f>
        <v>-0.008</v>
      </c>
      <c r="J15" s="48" t="str">
        <f>CONCATENATE(U51,V51)</f>
        <v>-0.007</v>
      </c>
      <c r="K15" s="44"/>
      <c r="L15" s="47"/>
      <c r="M15" s="47"/>
      <c r="N15" s="48" t="str">
        <f>CONCATENATE(U62,V62)</f>
        <v>0.024**</v>
      </c>
      <c r="O15" s="48" t="str">
        <f>CONCATENATE(U64,V64)</f>
        <v>0.021**</v>
      </c>
      <c r="Q15" s="147" t="s">
        <v>71</v>
      </c>
      <c r="R15" s="156">
        <f t="shared" si="2"/>
        <v>-1.6538731642164495</v>
      </c>
      <c r="S15" s="156">
        <f t="shared" si="2"/>
        <v>-2.3331471197134497</v>
      </c>
      <c r="T15" s="156">
        <f t="shared" si="2"/>
        <v>-1.9903423025780076</v>
      </c>
      <c r="U15" s="156">
        <f t="shared" si="3"/>
        <v>-0.14692807591899493</v>
      </c>
    </row>
    <row r="16" spans="1:21">
      <c r="A16" s="46" t="s">
        <v>67</v>
      </c>
      <c r="B16" s="47"/>
      <c r="C16" s="47"/>
      <c r="D16" s="47" t="str">
        <f>CONCATENATE("(",U39,")")</f>
        <v>(0.006)</v>
      </c>
      <c r="E16" s="47" t="str">
        <f>CONCATENATE("(",U41,")")</f>
        <v>(0.006)</v>
      </c>
      <c r="F16" s="44"/>
      <c r="G16" s="47"/>
      <c r="H16" s="47"/>
      <c r="I16" s="47" t="str">
        <f>CONCATENATE("(",U50,")")</f>
        <v>(0.011)</v>
      </c>
      <c r="J16" s="47" t="str">
        <f>CONCATENATE("(",U52,")")</f>
        <v>(0.010)</v>
      </c>
      <c r="K16" s="44"/>
      <c r="L16" s="47"/>
      <c r="M16" s="47"/>
      <c r="N16" s="47" t="str">
        <f>CONCATENATE("(",U63,")")</f>
        <v>(0.009)</v>
      </c>
      <c r="O16" s="47" t="str">
        <f>CONCATENATE("(",U65,")")</f>
        <v>(0.009)</v>
      </c>
      <c r="Q16" s="147" t="s">
        <v>73</v>
      </c>
      <c r="R16" s="156">
        <f t="shared" si="2"/>
        <v>-0.47600235909654032</v>
      </c>
      <c r="S16" s="156">
        <f t="shared" si="2"/>
        <v>-0.67166587895710528</v>
      </c>
      <c r="T16" s="156">
        <f t="shared" si="2"/>
        <v>-0.56561056801226395</v>
      </c>
      <c r="U16" s="156">
        <f t="shared" si="3"/>
        <v>-0.15789891115134991</v>
      </c>
    </row>
    <row r="17" spans="1:24">
      <c r="A17" s="46" t="s">
        <v>74</v>
      </c>
      <c r="B17" s="47"/>
      <c r="C17" s="47"/>
      <c r="D17" s="48" t="str">
        <f>CONCATENATE(O38,P38)</f>
        <v>-0.017</v>
      </c>
      <c r="E17" s="48" t="str">
        <f>CONCATENATE(O40,P40)</f>
        <v>-0.024*</v>
      </c>
      <c r="F17" s="44"/>
      <c r="G17" s="47"/>
      <c r="H17" s="47"/>
      <c r="I17" s="48" t="str">
        <f>CONCATENATE(O49,P49)</f>
        <v>-0.011</v>
      </c>
      <c r="J17" s="48" t="str">
        <f>CONCATENATE(O51,P51)</f>
        <v>-0.017</v>
      </c>
      <c r="K17" s="44"/>
      <c r="L17" s="47"/>
      <c r="M17" s="47"/>
      <c r="N17" s="48" t="str">
        <f>CONCATENATE(O62,P62)</f>
        <v>-0.033</v>
      </c>
      <c r="O17" s="48" t="str">
        <f>CONCATENATE(O64,P64)</f>
        <v>-0.034</v>
      </c>
    </row>
    <row r="18" spans="1:24">
      <c r="A18" s="46" t="s">
        <v>75</v>
      </c>
      <c r="B18" s="47"/>
      <c r="C18" s="47"/>
      <c r="D18" s="47" t="str">
        <f>CONCATENATE("(",O39,")")</f>
        <v>(0.014)</v>
      </c>
      <c r="E18" s="47" t="str">
        <f>CONCATENATE("(",O41,")")</f>
        <v>(0.013)</v>
      </c>
      <c r="F18" s="44"/>
      <c r="G18" s="47"/>
      <c r="H18" s="47"/>
      <c r="I18" s="47" t="str">
        <f>CONCATENATE("(",O50,")")</f>
        <v>(0.014)</v>
      </c>
      <c r="J18" s="47" t="str">
        <f>CONCATENATE("(",O52,")")</f>
        <v>(0.012)</v>
      </c>
      <c r="K18" s="44"/>
      <c r="L18" s="47"/>
      <c r="M18" s="47"/>
      <c r="N18" s="47" t="str">
        <f>CONCATENATE("(",O63,")")</f>
        <v>(0.021)</v>
      </c>
      <c r="O18" s="47" t="str">
        <f>CONCATENATE("(",O65,")")</f>
        <v>(0.022)</v>
      </c>
    </row>
    <row r="19" spans="1:24">
      <c r="A19" s="46" t="s">
        <v>77</v>
      </c>
      <c r="B19" s="47"/>
      <c r="C19" s="47"/>
      <c r="D19" s="48" t="str">
        <f>CONCATENATE(Q38,R38)</f>
        <v>-0.083**</v>
      </c>
      <c r="E19" s="48" t="str">
        <f>CONCATENATE(Q40,R40)</f>
        <v>-0.082*</v>
      </c>
      <c r="F19" s="44"/>
      <c r="G19" s="47"/>
      <c r="H19" s="47"/>
      <c r="I19" s="48" t="str">
        <f>CONCATENATE(Q49,R49)</f>
        <v>-0.392***</v>
      </c>
      <c r="J19" s="48" t="str">
        <f>CONCATENATE(Q51,R51)</f>
        <v>-0.384***</v>
      </c>
      <c r="K19" s="44"/>
      <c r="L19" s="47"/>
      <c r="M19" s="47"/>
      <c r="N19" s="48" t="str">
        <f>CONCATENATE(Q62,R62)</f>
        <v>-0.266***</v>
      </c>
      <c r="O19" s="48" t="str">
        <f>CONCATENATE(Q64,R64)</f>
        <v>-0.329***</v>
      </c>
    </row>
    <row r="20" spans="1:24">
      <c r="A20" s="46" t="s">
        <v>64</v>
      </c>
      <c r="B20" s="47"/>
      <c r="C20" s="47"/>
      <c r="D20" s="47" t="str">
        <f>CONCATENATE("(",Q39,")")</f>
        <v>(0.038)</v>
      </c>
      <c r="E20" s="47" t="str">
        <f>CONCATENATE("(",Q41,")")</f>
        <v>(0.043)</v>
      </c>
      <c r="F20" s="44"/>
      <c r="G20" s="47"/>
      <c r="H20" s="47"/>
      <c r="I20" s="47" t="str">
        <f>CONCATENATE("(",Q50,")")</f>
        <v>(0.122)</v>
      </c>
      <c r="J20" s="47" t="str">
        <f>CONCATENATE("(",Q52,")")</f>
        <v>(0.124)</v>
      </c>
      <c r="K20" s="44"/>
      <c r="L20" s="47"/>
      <c r="M20" s="47"/>
      <c r="N20" s="47" t="str">
        <f>CONCATENATE("(",Q63,")")</f>
        <v>(0.046)</v>
      </c>
      <c r="O20" s="47" t="str">
        <f>CONCATENATE("(",Q65,")")</f>
        <v>(0.046)</v>
      </c>
    </row>
    <row r="21" spans="1:24">
      <c r="A21" s="46" t="s">
        <v>78</v>
      </c>
      <c r="B21" s="47"/>
      <c r="C21" s="47"/>
      <c r="D21" s="48" t="str">
        <f>CONCATENATE(W38,X38)</f>
        <v>0.065*</v>
      </c>
      <c r="E21" s="48" t="str">
        <f>CONCATENATE(W40,X40)</f>
        <v>0.084***</v>
      </c>
      <c r="F21" s="44"/>
      <c r="G21" s="47"/>
      <c r="H21" s="47"/>
      <c r="I21" s="48" t="str">
        <f>CONCATENATE(W49,X49)</f>
        <v>-0.170*</v>
      </c>
      <c r="J21" s="48" t="str">
        <f>CONCATENATE(W51,X51)</f>
        <v>-0.127</v>
      </c>
      <c r="K21" s="44"/>
      <c r="L21" s="47"/>
      <c r="M21" s="47"/>
      <c r="N21" s="48" t="str">
        <f>CONCATENATE(W62,X62)</f>
        <v>-0.075</v>
      </c>
      <c r="O21" s="48" t="str">
        <f>CONCATENATE(W64,X64)</f>
        <v>-0.109</v>
      </c>
    </row>
    <row r="22" spans="1:24">
      <c r="A22" s="46" t="s">
        <v>79</v>
      </c>
      <c r="B22" s="47"/>
      <c r="C22" s="47"/>
      <c r="D22" s="47" t="str">
        <f>CONCATENATE("(",W39,")")</f>
        <v>(0.035)</v>
      </c>
      <c r="E22" s="47" t="str">
        <f>CONCATENATE("(",W41,")")</f>
        <v>(0.028)</v>
      </c>
      <c r="F22" s="44"/>
      <c r="G22" s="47"/>
      <c r="H22" s="47"/>
      <c r="I22" s="47" t="str">
        <f>CONCATENATE("(",W50,")")</f>
        <v>(0.091)</v>
      </c>
      <c r="J22" s="47" t="str">
        <f>CONCATENATE("(",W52,")")</f>
        <v>(0.088)</v>
      </c>
      <c r="K22" s="44"/>
      <c r="L22" s="47"/>
      <c r="M22" s="47"/>
      <c r="N22" s="47" t="str">
        <f>CONCATENATE("(",W63,")")</f>
        <v>(0.071)</v>
      </c>
      <c r="O22" s="47" t="str">
        <f>CONCATENATE("(",W65,")")</f>
        <v>(0.073)</v>
      </c>
    </row>
    <row r="23" spans="1:24">
      <c r="A23" s="36" t="s">
        <v>80</v>
      </c>
      <c r="B23" s="37" t="str">
        <f>CONCATENATE(E34,F35)</f>
        <v>0.565</v>
      </c>
      <c r="C23" s="37" t="str">
        <f>CONCATENATE(E36,F36)</f>
        <v>0.411</v>
      </c>
      <c r="D23" s="37" t="str">
        <f>CONCATENATE(E38,F38)</f>
        <v>0.160</v>
      </c>
      <c r="E23" s="37" t="str">
        <f>CONCATENATE(E40,F40)</f>
        <v>0.007</v>
      </c>
      <c r="F23" s="32"/>
      <c r="G23" s="37" t="str">
        <f>CONCATENATE(E45,F45)</f>
        <v>0.091</v>
      </c>
      <c r="H23" s="37" t="str">
        <f>CONCATENATE(E47,F47)</f>
        <v>-0.148</v>
      </c>
      <c r="I23" s="37" t="str">
        <f>CONCATENATE(E49,F49)</f>
        <v>-0.562*</v>
      </c>
      <c r="J23" s="37" t="str">
        <f>CONCATENATE(E51,F51)</f>
        <v>-0.652</v>
      </c>
      <c r="K23" s="32"/>
      <c r="L23" s="37" t="str">
        <f>CONCATENATE(E58,F58)</f>
        <v>0.468</v>
      </c>
      <c r="M23" s="37" t="str">
        <f>CONCATENATE(E60,F60)</f>
        <v>0.621</v>
      </c>
      <c r="N23" s="37" t="str">
        <f>CONCATENATE(E62,F62)</f>
        <v>1.141</v>
      </c>
      <c r="O23" s="37" t="str">
        <f>CONCATENATE(E64,F64)</f>
        <v>1.163</v>
      </c>
    </row>
    <row r="24" spans="1:24" ht="15" thickBot="1">
      <c r="A24" s="114"/>
      <c r="B24" s="115" t="str">
        <f>CONCATENATE("(",E35,")")</f>
        <v>(0.298)</v>
      </c>
      <c r="C24" s="115" t="str">
        <f>CONCATENATE("(",E37,")")</f>
        <v>(0.318)</v>
      </c>
      <c r="D24" s="115" t="str">
        <f>CONCATENATE("(",E39,")")</f>
        <v>(0.301)</v>
      </c>
      <c r="E24" s="115" t="str">
        <f>CONCATENATE("(",E41,")")</f>
        <v>(0.331)</v>
      </c>
      <c r="F24" s="114"/>
      <c r="G24" s="115" t="str">
        <f>CONCATENATE("(",E46,")")</f>
        <v>(0.328)</v>
      </c>
      <c r="H24" s="115" t="str">
        <f>CONCATENATE("(",E48,")")</f>
        <v>(0.348)</v>
      </c>
      <c r="I24" s="115" t="str">
        <f>CONCATENATE("(",E50,")")</f>
        <v>(0.320)</v>
      </c>
      <c r="J24" s="115" t="str">
        <f>CONCATENATE("(",E52,")")</f>
        <v>(0.475)</v>
      </c>
      <c r="K24" s="114"/>
      <c r="L24" s="115" t="str">
        <f>CONCATENATE("(",E59,")")</f>
        <v>(0.926)</v>
      </c>
      <c r="M24" s="115" t="str">
        <f>CONCATENATE("(",E61,")")</f>
        <v>(0.829)</v>
      </c>
      <c r="N24" s="115" t="str">
        <f>CONCATENATE("(",E63,")")</f>
        <v>(0.698)</v>
      </c>
      <c r="O24" s="115" t="str">
        <f>CONCATENATE("(",E65,")")</f>
        <v>(0.703)</v>
      </c>
    </row>
    <row r="25" spans="1:24">
      <c r="A25" s="62" t="s">
        <v>81</v>
      </c>
      <c r="B25" s="63" t="str">
        <f>B34</f>
        <v>0.507</v>
      </c>
      <c r="C25" s="63" t="str">
        <f>B36</f>
        <v>0.537</v>
      </c>
      <c r="D25" s="63" t="str">
        <f>B38</f>
        <v>0.545</v>
      </c>
      <c r="E25" s="63" t="str">
        <f>B40</f>
        <v>0.543</v>
      </c>
      <c r="F25" s="72"/>
      <c r="G25" s="63" t="str">
        <f>B45</f>
        <v>0.474</v>
      </c>
      <c r="H25" s="63" t="str">
        <f>B47</f>
        <v>0.494</v>
      </c>
      <c r="I25" s="63" t="str">
        <f>B49</f>
        <v>0.506</v>
      </c>
      <c r="J25" s="63" t="str">
        <f>B51</f>
        <v>0.500</v>
      </c>
      <c r="K25" s="72"/>
      <c r="L25" s="63" t="str">
        <f>B58</f>
        <v>0.384</v>
      </c>
      <c r="M25" s="63" t="str">
        <f>B60</f>
        <v>0.444</v>
      </c>
      <c r="N25" s="63" t="str">
        <f>B62</f>
        <v>0.471</v>
      </c>
      <c r="O25" s="63" t="str">
        <f>B64</f>
        <v>0.476</v>
      </c>
    </row>
    <row r="26" spans="1:24">
      <c r="A26" s="62" t="s">
        <v>82</v>
      </c>
      <c r="B26" s="126" t="str">
        <f>C34</f>
        <v>2,456</v>
      </c>
      <c r="C26" s="126" t="str">
        <f>C36</f>
        <v>2,456</v>
      </c>
      <c r="D26" s="126" t="str">
        <f>C38</f>
        <v>2,456</v>
      </c>
      <c r="E26" s="126" t="str">
        <f>C40</f>
        <v>2,355</v>
      </c>
      <c r="F26" s="125"/>
      <c r="G26" s="63" t="str">
        <f>C45</f>
        <v>1,313</v>
      </c>
      <c r="H26" s="63" t="str">
        <f>C47</f>
        <v>1,313</v>
      </c>
      <c r="I26" s="63" t="str">
        <f>C49</f>
        <v>1,313</v>
      </c>
      <c r="J26" s="63" t="str">
        <f>C51</f>
        <v>1,259</v>
      </c>
      <c r="K26" s="125"/>
      <c r="L26" s="126" t="str">
        <f>C58</f>
        <v>1,143</v>
      </c>
      <c r="M26" s="126" t="str">
        <f>C60</f>
        <v>1,143</v>
      </c>
      <c r="N26" s="126" t="str">
        <f>C62</f>
        <v>1,143</v>
      </c>
      <c r="O26" s="126" t="str">
        <f>C64</f>
        <v>1,096</v>
      </c>
    </row>
    <row r="27" spans="1:24" ht="15" thickBot="1">
      <c r="A27" s="64" t="s">
        <v>104</v>
      </c>
      <c r="B27" s="116"/>
      <c r="C27" s="116"/>
      <c r="D27" s="116"/>
      <c r="E27" s="116"/>
      <c r="F27" s="54"/>
      <c r="G27" s="52"/>
      <c r="H27" s="52"/>
      <c r="I27" s="52" t="str">
        <f>CONCATENATE(B53,C53)</f>
        <v>16.55***</v>
      </c>
      <c r="J27" s="52" t="str">
        <f>CONCATENATE(B54,C54)</f>
        <v>15.53***</v>
      </c>
      <c r="K27" s="54"/>
      <c r="L27" s="116"/>
      <c r="M27" s="116"/>
      <c r="N27" s="116" t="str">
        <f>CONCATENATE(B66,C66)</f>
        <v>42.74***</v>
      </c>
      <c r="O27" s="116" t="str">
        <f>CONCATENATE(B67,C67)</f>
        <v>44.00***</v>
      </c>
    </row>
    <row r="28" spans="1:24" ht="15" thickTop="1">
      <c r="A28" s="28"/>
      <c r="B28" s="117"/>
      <c r="C28" s="117"/>
      <c r="D28" s="117"/>
      <c r="E28" s="117"/>
      <c r="F28" s="39"/>
      <c r="G28" s="71"/>
      <c r="H28" s="71"/>
      <c r="I28" s="71"/>
      <c r="J28" s="71"/>
      <c r="K28" s="39"/>
      <c r="L28" s="117"/>
      <c r="M28" s="117"/>
      <c r="N28" s="117"/>
      <c r="O28" s="117"/>
    </row>
    <row r="29" spans="1:24">
      <c r="A29" s="160" t="s">
        <v>83</v>
      </c>
      <c r="B29" s="161"/>
      <c r="C29" s="161"/>
      <c r="D29" s="162">
        <f>D25-B25</f>
        <v>3.8000000000000034E-2</v>
      </c>
      <c r="E29" s="162"/>
      <c r="F29" s="162"/>
      <c r="G29" s="162"/>
      <c r="H29" s="162"/>
      <c r="I29" s="162">
        <f>I25-G25</f>
        <v>3.2000000000000028E-2</v>
      </c>
      <c r="J29" s="162"/>
      <c r="K29" s="162"/>
      <c r="L29" s="162"/>
      <c r="M29" s="162"/>
      <c r="N29" s="162">
        <f>N25-L25</f>
        <v>8.6999999999999966E-2</v>
      </c>
      <c r="O29" s="162"/>
    </row>
    <row r="31" spans="1:24">
      <c r="A31" s="78" t="s">
        <v>84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8"/>
      <c r="N31" s="8"/>
      <c r="O31" s="7" t="s">
        <v>118</v>
      </c>
      <c r="P31" s="8"/>
      <c r="Q31" s="8"/>
      <c r="R31" s="8"/>
      <c r="S31" s="8"/>
      <c r="T31" s="8"/>
      <c r="U31" s="8"/>
      <c r="V31" s="8"/>
      <c r="W31" s="8"/>
      <c r="X31" s="8"/>
    </row>
    <row r="32" spans="1:24">
      <c r="A32" s="11" t="s">
        <v>119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7" t="str">
        <f>[2]Full_Sample_Both!$A$30</f>
        <v>WOil_relPCPI</v>
      </c>
      <c r="P32" s="8"/>
      <c r="Q32" s="8"/>
      <c r="R32" s="8"/>
      <c r="S32" s="8"/>
      <c r="T32" s="8"/>
      <c r="U32" s="8"/>
      <c r="V32" s="8"/>
      <c r="W32" s="8"/>
      <c r="X32" s="8"/>
    </row>
    <row r="33" spans="1:24">
      <c r="A33" s="11" t="s">
        <v>120</v>
      </c>
      <c r="B33" s="9" t="str">
        <f>[3]Inf_Regs_Full!$A$36</f>
        <v>r2_w</v>
      </c>
      <c r="C33" s="9" t="str">
        <f>[3]Inf_Regs_Full!$A$37</f>
        <v>N</v>
      </c>
      <c r="D33" s="9"/>
      <c r="E33" s="9" t="str">
        <f>[3]Inf_Regs_Full!$A$35</f>
        <v>_cons</v>
      </c>
      <c r="F33" s="9"/>
      <c r="G33" s="9" t="str">
        <f>[3]Inf_Regs_Full!$A$27</f>
        <v>InfExp</v>
      </c>
      <c r="H33" s="9"/>
      <c r="I33" s="9"/>
      <c r="J33" s="9" t="str">
        <f>[3]Inf_Regs_Full!$A$28</f>
        <v>Tr_PCPI</v>
      </c>
      <c r="K33" s="9"/>
      <c r="L33" s="9" t="str">
        <f>[3]Inf_Regs_Full!$A$29</f>
        <v>slack_1</v>
      </c>
      <c r="M33" s="9"/>
      <c r="N33" s="9"/>
      <c r="O33" s="9" t="str">
        <f>[3]Inf_Regs_Full!$A$30</f>
        <v>RER_qo8q</v>
      </c>
      <c r="P33" s="9"/>
      <c r="Q33" s="9" t="str">
        <f>[3]Inf_Regs_Full!$A$31</f>
        <v>W_Slack</v>
      </c>
      <c r="R33" s="9"/>
      <c r="S33" s="9" t="str">
        <f>[3]Inf_Regs_Full!$A$32</f>
        <v>WOil_relPCPI</v>
      </c>
      <c r="T33" s="9"/>
      <c r="U33" s="9" t="str">
        <f>[3]Inf_Regs_Full!$A$33</f>
        <v>WComXEn_relPCPI~g</v>
      </c>
      <c r="V33" s="9"/>
      <c r="W33" s="9" t="str">
        <f>[3]Inf_Regs_Full!$A$34</f>
        <v>GVC_PC_lag</v>
      </c>
      <c r="X33" s="8"/>
    </row>
    <row r="34" spans="1:24">
      <c r="A34" s="7" t="s">
        <v>87</v>
      </c>
      <c r="B34" s="8" t="str">
        <f>FIXED([3]Inf_Regs_Full!B8,3)</f>
        <v>0.507</v>
      </c>
      <c r="C34" s="8" t="str">
        <f>FIXED([3]Inf_Regs_Full!B9,0)</f>
        <v>2,456</v>
      </c>
      <c r="D34" s="8"/>
      <c r="E34" s="10" t="str">
        <f>FIXED([3]Inf_Regs_Full!B7, 3)</f>
        <v>0.565</v>
      </c>
      <c r="F34" s="8" t="str">
        <f>IF([3]Inf_Regs_Full!E7&lt;0.01,"***",IF([3]Inf_Regs_Full!E7&lt;0.05,"**",IF([3]Inf_Regs_Full!E7&lt;0.1,"*","")))</f>
        <v>*</v>
      </c>
      <c r="G34" s="10" t="str">
        <f>FIXED([3]Inf_Regs_Full!B4, 3)</f>
        <v>0.172</v>
      </c>
      <c r="H34" s="8" t="str">
        <f>IF([3]Inf_Regs_Full!E4&lt;0.01,"***",IF([3]Inf_Regs_Full!E4&lt;0.05,"**",IF([3]Inf_Regs_Full!E4&lt;0.1,"*","")))</f>
        <v/>
      </c>
      <c r="I34" s="8"/>
      <c r="J34" s="10" t="str">
        <f>FIXED([3]Inf_Regs_Full!B5, 3)</f>
        <v>0.641</v>
      </c>
      <c r="K34" s="8" t="str">
        <f>IF([3]Inf_Regs_Full!E5&lt;0.01,"***",IF([3]Inf_Regs_Full!E5&lt;0.05,"**",IF([3]Inf_Regs_Full!E5&lt;0.1,"*","")))</f>
        <v>***</v>
      </c>
      <c r="L34" s="10" t="str">
        <f>FIXED([3]Inf_Regs_Full!B6, 3)</f>
        <v>-0.189</v>
      </c>
      <c r="M34" s="8" t="str">
        <f>IF([3]Inf_Regs_Full!E6&lt;0.01,"***",IF([3]Inf_Regs_Full!E6&lt;0.05,"**",IF([3]Inf_Regs_Full!E6&lt;0.1,"*","")))</f>
        <v>***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>
      <c r="A35" s="7"/>
      <c r="B35" s="8"/>
      <c r="C35" s="8"/>
      <c r="D35" s="8"/>
      <c r="E35" s="10" t="str">
        <f>FIXED([3]Inf_Regs_Full!C7, 3)</f>
        <v>0.298</v>
      </c>
      <c r="F35" s="8"/>
      <c r="G35" s="10" t="str">
        <f>FIXED([3]Inf_Regs_Full!C4, 3)</f>
        <v>0.178</v>
      </c>
      <c r="H35" s="8"/>
      <c r="I35" s="8"/>
      <c r="J35" s="10" t="str">
        <f>FIXED([3]Inf_Regs_Full!C5, 3)</f>
        <v>0.089</v>
      </c>
      <c r="K35" s="8"/>
      <c r="L35" s="10" t="str">
        <f>FIXED([3]Inf_Regs_Full!C6, 3)</f>
        <v>0.040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>
      <c r="A36" s="7" t="s">
        <v>89</v>
      </c>
      <c r="B36" s="8" t="str">
        <f>FIXED([3]Inf_Regs_Full!B20,3)</f>
        <v>0.537</v>
      </c>
      <c r="C36" s="8" t="str">
        <f>FIXED([3]Inf_Regs_Full!B21,0)</f>
        <v>2,456</v>
      </c>
      <c r="D36" s="8"/>
      <c r="E36" s="10" t="str">
        <f>FIXED([3]Inf_Regs_Full!B19, 3)</f>
        <v>0.411</v>
      </c>
      <c r="F36" s="8" t="str">
        <f>IF([3]Inf_Regs_Full!E19&lt;0.01,"***",IF([3]Inf_Regs_Full!E19&lt;0.05,"**",IF([3]Inf_Regs_Full!E19&lt;0.1,"*","")))</f>
        <v/>
      </c>
      <c r="G36" s="10" t="str">
        <f>FIXED([3]Inf_Regs_Full!B15, 3)</f>
        <v>0.234</v>
      </c>
      <c r="H36" s="8" t="str">
        <f>IF([3]Inf_Regs_Full!E15&lt;0.01,"***",IF([3]Inf_Regs_Full!E15&lt;0.05,"**",IF([3]Inf_Regs_Full!E15&lt;0.1,"*","")))</f>
        <v/>
      </c>
      <c r="I36" s="8"/>
      <c r="J36" s="10" t="str">
        <f>FIXED([3]Inf_Regs_Full!B16, 3)</f>
        <v>0.629</v>
      </c>
      <c r="K36" s="8" t="str">
        <f>IF([3]Inf_Regs_Full!E16&lt;0.01,"***",IF([3]Inf_Regs_Full!E16&lt;0.05,"**",IF([3]Inf_Regs_Full!E16&lt;0.1,"*","")))</f>
        <v>***</v>
      </c>
      <c r="L36" s="10" t="str">
        <f>FIXED([3]Inf_Regs_Full!B17, 3)</f>
        <v>-0.181</v>
      </c>
      <c r="M36" s="8" t="str">
        <f>IF([3]Inf_Regs_Full!E17&lt;0.01,"***",IF([3]Inf_Regs_Full!E17&lt;0.05,"**",IF([3]Inf_Regs_Full!E17&lt;0.1,"*","")))</f>
        <v>***</v>
      </c>
      <c r="N36" s="8"/>
      <c r="O36" s="10" t="str">
        <f>FIXED([3]Inf_Regs_Full!B18, 3)</f>
        <v>0.025</v>
      </c>
      <c r="P36" s="8" t="str">
        <f>IF([3]Inf_Regs_Full!E18&lt;0.01,"***",IF([3]Inf_Regs_Full!E18&lt;0.05,"**",IF([3]Inf_Regs_Full!E18&lt;0.1,"*","")))</f>
        <v>***</v>
      </c>
      <c r="Q36" s="8"/>
      <c r="R36" s="8"/>
      <c r="S36" s="8"/>
      <c r="T36" s="8"/>
      <c r="U36" s="8"/>
      <c r="V36" s="8"/>
      <c r="W36" s="8"/>
      <c r="X36" s="8"/>
    </row>
    <row r="37" spans="1:24">
      <c r="A37" s="7"/>
      <c r="B37" s="8"/>
      <c r="C37" s="8"/>
      <c r="D37" s="8"/>
      <c r="E37" s="10" t="str">
        <f>FIXED([3]Inf_Regs_Full!C19, 3)</f>
        <v>0.318</v>
      </c>
      <c r="F37" s="8"/>
      <c r="G37" s="10" t="str">
        <f>FIXED([3]Inf_Regs_Full!C15, 3)</f>
        <v>0.184</v>
      </c>
      <c r="H37" s="8"/>
      <c r="I37" s="8"/>
      <c r="J37" s="10" t="str">
        <f>FIXED([3]Inf_Regs_Full!C16, 3)</f>
        <v>0.086</v>
      </c>
      <c r="K37" s="8"/>
      <c r="L37" s="10" t="str">
        <f>FIXED([3]Inf_Regs_Full!C17, 3)</f>
        <v>0.041</v>
      </c>
      <c r="M37" s="8"/>
      <c r="N37" s="8"/>
      <c r="O37" s="10" t="str">
        <f>FIXED([3]Inf_Regs_Full!C18, 3)</f>
        <v>0.003</v>
      </c>
      <c r="P37" s="8"/>
      <c r="Q37" s="8"/>
      <c r="R37" s="8"/>
      <c r="S37" s="8"/>
      <c r="T37" s="8"/>
      <c r="U37" s="8"/>
      <c r="V37" s="8"/>
      <c r="W37" s="8"/>
      <c r="X37" s="8"/>
    </row>
    <row r="38" spans="1:24">
      <c r="A38" s="7" t="s">
        <v>90</v>
      </c>
      <c r="B38" s="8" t="str">
        <f>FIXED([3]Inf_Regs_Full!B36,3)</f>
        <v>0.545</v>
      </c>
      <c r="C38" s="8" t="str">
        <f>FIXED([3]Inf_Regs_Full!B37,0)</f>
        <v>2,456</v>
      </c>
      <c r="D38" s="8"/>
      <c r="E38" s="10" t="str">
        <f>FIXED([3]Inf_Regs_Full!B35, 3)</f>
        <v>0.160</v>
      </c>
      <c r="F38" s="8" t="str">
        <f>IF([3]Inf_Regs_Full!E35&lt;0.01,"***",IF([3]Inf_Regs_Full!E35&lt;0.05,"**",IF([3]Inf_Regs_Full!E35&lt;0.1,"*","")))</f>
        <v/>
      </c>
      <c r="G38" s="10" t="str">
        <f>FIXED([3]Inf_Regs_Full!B27, 3)</f>
        <v>0.360</v>
      </c>
      <c r="H38" s="8" t="str">
        <f>IF([3]Inf_Regs_Full!E27&lt;0.01,"***",IF([3]Inf_Regs_Full!E27&lt;0.05,"**",IF([3]Inf_Regs_Full!E27&lt;0.1,"*","")))</f>
        <v>**</v>
      </c>
      <c r="I38" s="8"/>
      <c r="J38" s="10" t="str">
        <f>FIXED([3]Inf_Regs_Full!B28, 3)</f>
        <v>0.636</v>
      </c>
      <c r="K38" s="8" t="str">
        <f>IF([3]Inf_Regs_Full!E28&lt;0.01,"***",IF([3]Inf_Regs_Full!E28&lt;0.05,"**",IF([3]Inf_Regs_Full!E28&lt;0.1,"*","")))</f>
        <v>***</v>
      </c>
      <c r="L38" s="10" t="str">
        <f>FIXED([3]Inf_Regs_Full!B29, 3)</f>
        <v>-0.162</v>
      </c>
      <c r="M38" s="8" t="str">
        <f>IF([3]Inf_Regs_Full!E29&lt;0.01,"***",IF([3]Inf_Regs_Full!E29&lt;0.05,"**",IF([3]Inf_Regs_Full!E29&lt;0.1,"*","")))</f>
        <v>***</v>
      </c>
      <c r="N38" s="8"/>
      <c r="O38" s="10" t="str">
        <f>FIXED([3]Inf_Regs_Full!B30, 3)</f>
        <v>-0.017</v>
      </c>
      <c r="P38" s="8" t="str">
        <f>IF([3]Inf_Regs_Full!E30&lt;0.01,"***",IF([3]Inf_Regs_Full!E30&lt;0.05,"**",IF([3]Inf_Regs_Full!E30&lt;0.1,"*","")))</f>
        <v/>
      </c>
      <c r="Q38" s="10" t="str">
        <f>FIXED([3]Inf_Regs_Full!B31, 3)</f>
        <v>-0.083</v>
      </c>
      <c r="R38" s="8" t="str">
        <f>IF([3]Inf_Regs_Full!E31&lt;0.01,"***",IF([3]Inf_Regs_Full!E31&lt;0.05,"**",IF([3]Inf_Regs_Full!E31&lt;0.1,"*","")))</f>
        <v>**</v>
      </c>
      <c r="S38" s="10" t="str">
        <f>FIXED([3]Inf_Regs_Full!B32, 3)</f>
        <v>0.023</v>
      </c>
      <c r="T38" s="8" t="str">
        <f>IF([3]Inf_Regs_Full!E32&lt;0.01,"***",IF([3]Inf_Regs_Full!E32&lt;0.05,"**",IF([3]Inf_Regs_Full!E32&lt;0.1,"*","")))</f>
        <v>***</v>
      </c>
      <c r="U38" s="10" t="str">
        <f>FIXED([3]Inf_Regs_Full!B33, 3)</f>
        <v>0.018</v>
      </c>
      <c r="V38" s="8" t="str">
        <f>IF([3]Inf_Regs_Full!E33&lt;0.01,"***",IF([3]Inf_Regs_Full!E33&lt;0.05,"**",IF([3]Inf_Regs_Full!E33&lt;0.1,"*","")))</f>
        <v>***</v>
      </c>
      <c r="W38" s="10" t="str">
        <f>FIXED([3]Inf_Regs_Full!B34, 3)</f>
        <v>0.065</v>
      </c>
      <c r="X38" s="8" t="str">
        <f>IF([3]Inf_Regs_Full!E34&lt;0.01,"***",IF([3]Inf_Regs_Full!E34&lt;0.05,"**",IF([3]Inf_Regs_Full!E34&lt;0.1,"*","")))</f>
        <v>*</v>
      </c>
    </row>
    <row r="39" spans="1:24">
      <c r="A39" s="7"/>
      <c r="B39" s="8"/>
      <c r="C39" s="8"/>
      <c r="D39" s="8"/>
      <c r="E39" s="10" t="str">
        <f>FIXED([3]Inf_Regs_Full!C35, 3)</f>
        <v>0.301</v>
      </c>
      <c r="F39" s="8"/>
      <c r="G39" s="10" t="str">
        <f>FIXED([3]Inf_Regs_Full!C27, 3)</f>
        <v>0.153</v>
      </c>
      <c r="H39" s="8"/>
      <c r="I39" s="8"/>
      <c r="J39" s="10" t="str">
        <f>FIXED([3]Inf_Regs_Full!C28, 3)</f>
        <v>0.089</v>
      </c>
      <c r="K39" s="8"/>
      <c r="L39" s="10" t="str">
        <f>FIXED([3]Inf_Regs_Full!C29, 3)</f>
        <v>0.042</v>
      </c>
      <c r="M39" s="8"/>
      <c r="N39" s="8"/>
      <c r="O39" s="10" t="str">
        <f>FIXED([3]Inf_Regs_Full!C30, 3)</f>
        <v>0.014</v>
      </c>
      <c r="P39" s="8"/>
      <c r="Q39" s="10" t="str">
        <f>FIXED([3]Inf_Regs_Full!C31, 3)</f>
        <v>0.038</v>
      </c>
      <c r="R39" s="8"/>
      <c r="S39" s="10" t="str">
        <f>FIXED([3]Inf_Regs_Full!C32, 3)</f>
        <v>0.002</v>
      </c>
      <c r="T39" s="8"/>
      <c r="U39" s="10" t="str">
        <f>FIXED([3]Inf_Regs_Full!C33, 3)</f>
        <v>0.006</v>
      </c>
      <c r="V39" s="8"/>
      <c r="W39" s="10" t="str">
        <f>FIXED([3]Inf_Regs_Full!C34, 3)</f>
        <v>0.035</v>
      </c>
      <c r="X39" s="8"/>
    </row>
    <row r="40" spans="1:24">
      <c r="A40" s="7" t="s">
        <v>95</v>
      </c>
      <c r="B40" s="8" t="str">
        <f>FIXED([3]Inf_Regs_Full!B52,3)</f>
        <v>0.543</v>
      </c>
      <c r="C40" s="8" t="str">
        <f>FIXED([3]Inf_Regs_Full!B53,0)</f>
        <v>2,355</v>
      </c>
      <c r="D40" s="8"/>
      <c r="E40" s="10" t="str">
        <f>FIXED([3]Inf_Regs_Full!B51, 3)</f>
        <v>0.007</v>
      </c>
      <c r="F40" s="8" t="str">
        <f>IF([3]Inf_Regs_Full!E51&lt;0.01,"***",IF([3]Inf_Regs_Full!E51&lt;0.05,"**",IF([3]Inf_Regs_Full!E51&lt;0.1,"*","")))</f>
        <v/>
      </c>
      <c r="G40" s="10" t="str">
        <f>FIXED([3]Inf_Regs_Full!B43, 3)</f>
        <v>0.310</v>
      </c>
      <c r="H40" s="8" t="str">
        <f>IF([3]Inf_Regs_Full!E43&lt;0.01,"***",IF([3]Inf_Regs_Full!E43&lt;0.05,"**",IF([3]Inf_Regs_Full!E43&lt;0.1,"*","")))</f>
        <v>*</v>
      </c>
      <c r="I40" s="8"/>
      <c r="J40" s="10" t="str">
        <f>FIXED([3]Inf_Regs_Full!B44, 3)</f>
        <v>0.749</v>
      </c>
      <c r="K40" s="8" t="str">
        <f>IF([3]Inf_Regs_Full!E44&lt;0.01,"***",IF([3]Inf_Regs_Full!E44&lt;0.05,"**",IF([3]Inf_Regs_Full!E44&lt;0.1,"*","")))</f>
        <v>***</v>
      </c>
      <c r="L40" s="10" t="str">
        <f>FIXED([3]Inf_Regs_Full!B45, 3)</f>
        <v>-0.264</v>
      </c>
      <c r="M40" s="8" t="str">
        <f>IF([3]Inf_Regs_Full!E45&lt;0.01,"***",IF([3]Inf_Regs_Full!E45&lt;0.05,"**",IF([3]Inf_Regs_Full!E45&lt;0.1,"*","")))</f>
        <v>***</v>
      </c>
      <c r="N40" s="8"/>
      <c r="O40" s="10" t="str">
        <f>FIXED([3]Inf_Regs_Full!B46, 3)</f>
        <v>-0.024</v>
      </c>
      <c r="P40" s="8" t="str">
        <f>IF([3]Inf_Regs_Full!E46&lt;0.01,"***",IF([3]Inf_Regs_Full!E46&lt;0.05,"**",IF([3]Inf_Regs_Full!E46&lt;0.1,"*","")))</f>
        <v>*</v>
      </c>
      <c r="Q40" s="10" t="str">
        <f>FIXED([3]Inf_Regs_Full!B47, 3)</f>
        <v>-0.082</v>
      </c>
      <c r="R40" s="8" t="str">
        <f>IF([3]Inf_Regs_Full!E47&lt;0.01,"***",IF([3]Inf_Regs_Full!E47&lt;0.05,"**",IF([3]Inf_Regs_Full!E47&lt;0.1,"*","")))</f>
        <v>*</v>
      </c>
      <c r="S40" s="10" t="str">
        <f>FIXED([3]Inf_Regs_Full!B48, 3)</f>
        <v>0.024</v>
      </c>
      <c r="T40" s="8" t="str">
        <f>IF([3]Inf_Regs_Full!E48&lt;0.01,"***",IF([3]Inf_Regs_Full!E48&lt;0.05,"**",IF([3]Inf_Regs_Full!E48&lt;0.1,"*","")))</f>
        <v>***</v>
      </c>
      <c r="U40" s="10" t="str">
        <f>FIXED([3]Inf_Regs_Full!B49, 3)</f>
        <v>0.017</v>
      </c>
      <c r="V40" s="8" t="str">
        <f>IF([3]Inf_Regs_Full!E49&lt;0.01,"***",IF([3]Inf_Regs_Full!E49&lt;0.05,"**",IF([3]Inf_Regs_Full!E49&lt;0.1,"*","")))</f>
        <v>***</v>
      </c>
      <c r="W40" s="10" t="str">
        <f>FIXED([3]Inf_Regs_Full!B50, 3)</f>
        <v>0.084</v>
      </c>
      <c r="X40" s="8" t="str">
        <f>IF([3]Inf_Regs_Full!E50&lt;0.01,"***",IF([3]Inf_Regs_Full!E50&lt;0.05,"**",IF([3]Inf_Regs_Full!E50&lt;0.1,"*","")))</f>
        <v>***</v>
      </c>
    </row>
    <row r="41" spans="1:24">
      <c r="A41" s="7" t="s">
        <v>96</v>
      </c>
      <c r="B41" s="8"/>
      <c r="C41" s="8"/>
      <c r="D41" s="8"/>
      <c r="E41" s="10" t="str">
        <f>FIXED([3]Inf_Regs_Full!C51, 3)</f>
        <v>0.331</v>
      </c>
      <c r="F41" s="8"/>
      <c r="G41" s="10" t="str">
        <f>FIXED([3]Inf_Regs_Full!C43, 3)</f>
        <v>0.169</v>
      </c>
      <c r="H41" s="8"/>
      <c r="I41" s="8"/>
      <c r="J41" s="10" t="str">
        <f>FIXED([3]Inf_Regs_Full!C44, 3)</f>
        <v>0.047</v>
      </c>
      <c r="K41" s="8"/>
      <c r="L41" s="10" t="str">
        <f>FIXED([3]Inf_Regs_Full!C45, 3)</f>
        <v>0.068</v>
      </c>
      <c r="M41" s="8"/>
      <c r="N41" s="8"/>
      <c r="O41" s="10" t="str">
        <f>FIXED([3]Inf_Regs_Full!C46, 3)</f>
        <v>0.013</v>
      </c>
      <c r="P41" s="8"/>
      <c r="Q41" s="10" t="str">
        <f>FIXED([3]Inf_Regs_Full!C47, 3)</f>
        <v>0.043</v>
      </c>
      <c r="R41" s="8"/>
      <c r="S41" s="10" t="str">
        <f>FIXED([3]Inf_Regs_Full!C48, 3)</f>
        <v>0.002</v>
      </c>
      <c r="T41" s="8"/>
      <c r="U41" s="10" t="str">
        <f>FIXED([3]Inf_Regs_Full!C49, 3)</f>
        <v>0.006</v>
      </c>
      <c r="V41" s="8"/>
      <c r="W41" s="10" t="str">
        <f>FIXED([3]Inf_Regs_Full!C50, 3)</f>
        <v>0.028</v>
      </c>
      <c r="X41" s="8"/>
    </row>
    <row r="43" spans="1:24">
      <c r="A43" s="11" t="s">
        <v>121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7" t="str">
        <f>[2]Full_Sample_Both!$A$30</f>
        <v>WOil_relPCPI</v>
      </c>
      <c r="P43" s="8"/>
      <c r="Q43" s="8"/>
      <c r="R43" s="8"/>
      <c r="S43" s="8"/>
      <c r="T43" s="8"/>
      <c r="U43" s="8"/>
      <c r="V43" s="8"/>
      <c r="W43" s="8"/>
      <c r="X43" s="8"/>
    </row>
    <row r="44" spans="1:24">
      <c r="A44" s="11" t="s">
        <v>120</v>
      </c>
      <c r="B44" s="9" t="str">
        <f>[3]Inf_Regs_Pre!$A$36</f>
        <v>r2_w</v>
      </c>
      <c r="C44" s="9" t="str">
        <f>[3]Inf_Regs_Pre!$A$37</f>
        <v>N</v>
      </c>
      <c r="D44" s="9"/>
      <c r="E44" s="9" t="str">
        <f>[3]Inf_Regs_Pre!$A$35</f>
        <v>_cons</v>
      </c>
      <c r="F44" s="9"/>
      <c r="G44" s="9" t="str">
        <f>[3]Inf_Regs_Pre!$A$27</f>
        <v>InfExp</v>
      </c>
      <c r="H44" s="9"/>
      <c r="I44" s="9"/>
      <c r="J44" s="9" t="str">
        <f>[3]Inf_Regs_Pre!$A$28</f>
        <v>Tr_PCPI</v>
      </c>
      <c r="K44" s="9"/>
      <c r="L44" s="9" t="str">
        <f>[3]Inf_Regs_Pre!$A$29</f>
        <v>slack_1</v>
      </c>
      <c r="M44" s="9"/>
      <c r="N44" s="9"/>
      <c r="O44" s="9" t="str">
        <f>[3]Inf_Regs_Pre!$A$30</f>
        <v>RER_qo8q</v>
      </c>
      <c r="P44" s="9"/>
      <c r="Q44" s="9" t="str">
        <f>[3]Inf_Regs_Pre!$A$31</f>
        <v>W_Slack</v>
      </c>
      <c r="R44" s="9"/>
      <c r="S44" s="9" t="str">
        <f>[3]Inf_Regs_Pre!$A$32</f>
        <v>WOil_relPCPI</v>
      </c>
      <c r="T44" s="9"/>
      <c r="U44" s="9" t="str">
        <f>[3]Inf_Regs_Pre!$A$33</f>
        <v>WComXEn_relPCPI~g</v>
      </c>
      <c r="V44" s="9"/>
      <c r="W44" s="9" t="str">
        <f>[3]Inf_Regs_Pre!$A$34</f>
        <v>GVC_PC_lag</v>
      </c>
      <c r="X44" s="8"/>
    </row>
    <row r="45" spans="1:24">
      <c r="A45" s="7" t="s">
        <v>87</v>
      </c>
      <c r="B45" s="8" t="str">
        <f>FIXED([3]Inf_Regs_Pre!B8,3)</f>
        <v>0.474</v>
      </c>
      <c r="C45" s="8" t="str">
        <f>FIXED([3]Inf_Regs_Pre!B9,0)</f>
        <v>1,313</v>
      </c>
      <c r="D45" s="8"/>
      <c r="E45" s="10" t="str">
        <f>FIXED([3]Inf_Regs_Pre!B7, 3)</f>
        <v>0.091</v>
      </c>
      <c r="F45" s="8" t="str">
        <f>IF([3]Inf_Regs_Pre!E7&lt;0.01,"***",IF([3]Inf_Regs_Pre!E7&lt;0.05,"**",IF([3]Inf_Regs_Pre!E7&lt;0.1,"*","")))</f>
        <v/>
      </c>
      <c r="G45" s="10" t="str">
        <f>FIXED([3]Inf_Regs_Pre!B4, 3)</f>
        <v>0.465</v>
      </c>
      <c r="H45" s="8" t="str">
        <f>IF([3]Inf_Regs_Pre!E4&lt;0.01,"***",IF([3]Inf_Regs_Pre!E4&lt;0.05,"**",IF([3]Inf_Regs_Pre!E4&lt;0.1,"*","")))</f>
        <v>**</v>
      </c>
      <c r="I45" s="8"/>
      <c r="J45" s="10" t="str">
        <f>FIXED([3]Inf_Regs_Pre!B5, 3)</f>
        <v>0.550</v>
      </c>
      <c r="K45" s="8" t="str">
        <f>IF([3]Inf_Regs_Pre!E5&lt;0.01,"***",IF([3]Inf_Regs_Pre!E5&lt;0.05,"**",IF([3]Inf_Regs_Pre!E5&lt;0.1,"*","")))</f>
        <v>***</v>
      </c>
      <c r="L45" s="10" t="str">
        <f>FIXED([3]Inf_Regs_Pre!B6, 3)</f>
        <v>-0.282</v>
      </c>
      <c r="M45" s="8" t="str">
        <f>IF([3]Inf_Regs_Pre!E6&lt;0.01,"***",IF([3]Inf_Regs_Pre!E6&lt;0.05,"**",IF([3]Inf_Regs_Pre!E6&lt;0.1,"*","")))</f>
        <v>***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>
      <c r="A46" s="7"/>
      <c r="B46" s="8"/>
      <c r="C46" s="8"/>
      <c r="D46" s="8"/>
      <c r="E46" s="10" t="str">
        <f>FIXED([3]Inf_Regs_Pre!C7, 3)</f>
        <v>0.328</v>
      </c>
      <c r="F46" s="8"/>
      <c r="G46" s="10" t="str">
        <f>FIXED([3]Inf_Regs_Pre!C4, 3)</f>
        <v>0.209</v>
      </c>
      <c r="H46" s="8"/>
      <c r="I46" s="8"/>
      <c r="J46" s="10" t="str">
        <f>FIXED([3]Inf_Regs_Pre!C5, 3)</f>
        <v>0.099</v>
      </c>
      <c r="K46" s="8"/>
      <c r="L46" s="10" t="str">
        <f>FIXED([3]Inf_Regs_Pre!C6, 3)</f>
        <v>0.061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>
      <c r="A47" s="7" t="s">
        <v>89</v>
      </c>
      <c r="B47" s="8" t="str">
        <f>FIXED([3]Inf_Regs_Pre!B20,3)</f>
        <v>0.494</v>
      </c>
      <c r="C47" s="8" t="str">
        <f>FIXED([3]Inf_Regs_Pre!B21,0)</f>
        <v>1,313</v>
      </c>
      <c r="D47" s="8"/>
      <c r="E47" s="10" t="str">
        <f>FIXED([3]Inf_Regs_Pre!B19, 3)</f>
        <v>-0.148</v>
      </c>
      <c r="F47" s="8" t="str">
        <f>IF([3]Inf_Regs_Pre!E19&lt;0.01,"***",IF([3]Inf_Regs_Pre!E19&lt;0.05,"**",IF([3]Inf_Regs_Pre!E19&lt;0.1,"*","")))</f>
        <v/>
      </c>
      <c r="G47" s="10" t="str">
        <f>FIXED([3]Inf_Regs_Pre!B15, 3)</f>
        <v>0.539</v>
      </c>
      <c r="H47" s="8" t="str">
        <f>IF([3]Inf_Regs_Pre!E15&lt;0.01,"***",IF([3]Inf_Regs_Pre!E15&lt;0.05,"**",IF([3]Inf_Regs_Pre!E15&lt;0.1,"*","")))</f>
        <v>**</v>
      </c>
      <c r="I47" s="8"/>
      <c r="J47" s="10" t="str">
        <f>FIXED([3]Inf_Regs_Pre!B16, 3)</f>
        <v>0.548</v>
      </c>
      <c r="K47" s="8" t="str">
        <f>IF([3]Inf_Regs_Pre!E16&lt;0.01,"***",IF([3]Inf_Regs_Pre!E16&lt;0.05,"**",IF([3]Inf_Regs_Pre!E16&lt;0.1,"*","")))</f>
        <v>***</v>
      </c>
      <c r="L47" s="10" t="str">
        <f>FIXED([3]Inf_Regs_Pre!B17, 3)</f>
        <v>-0.277</v>
      </c>
      <c r="M47" s="8" t="str">
        <f>IF([3]Inf_Regs_Pre!E17&lt;0.01,"***",IF([3]Inf_Regs_Pre!E17&lt;0.05,"**",IF([3]Inf_Regs_Pre!E17&lt;0.1,"*","")))</f>
        <v>***</v>
      </c>
      <c r="N47" s="8"/>
      <c r="O47" s="10" t="str">
        <f>FIXED([3]Inf_Regs_Pre!B18, 3)</f>
        <v>0.023</v>
      </c>
      <c r="P47" s="8" t="str">
        <f>IF([3]Inf_Regs_Pre!E18&lt;0.01,"***",IF([3]Inf_Regs_Pre!E18&lt;0.05,"**",IF([3]Inf_Regs_Pre!E18&lt;0.1,"*","")))</f>
        <v>***</v>
      </c>
      <c r="Q47" s="8"/>
      <c r="R47" s="8"/>
      <c r="S47" s="8"/>
      <c r="T47" s="8"/>
      <c r="U47" s="8"/>
      <c r="V47" s="8"/>
      <c r="W47" s="8"/>
      <c r="X47" s="8"/>
    </row>
    <row r="48" spans="1:24">
      <c r="A48" s="7"/>
      <c r="B48" s="8"/>
      <c r="C48" s="8"/>
      <c r="D48" s="8"/>
      <c r="E48" s="10" t="str">
        <f>FIXED([3]Inf_Regs_Pre!C19, 3)</f>
        <v>0.348</v>
      </c>
      <c r="F48" s="8"/>
      <c r="G48" s="10" t="str">
        <f>FIXED([3]Inf_Regs_Pre!C15, 3)</f>
        <v>0.212</v>
      </c>
      <c r="H48" s="8"/>
      <c r="I48" s="8"/>
      <c r="J48" s="10" t="str">
        <f>FIXED([3]Inf_Regs_Pre!C16, 3)</f>
        <v>0.099</v>
      </c>
      <c r="K48" s="8"/>
      <c r="L48" s="10" t="str">
        <f>FIXED([3]Inf_Regs_Pre!C17, 3)</f>
        <v>0.061</v>
      </c>
      <c r="M48" s="8"/>
      <c r="N48" s="8"/>
      <c r="O48" s="10" t="str">
        <f>FIXED([3]Inf_Regs_Pre!C18, 3)</f>
        <v>0.003</v>
      </c>
      <c r="P48" s="8"/>
      <c r="Q48" s="8"/>
      <c r="R48" s="8"/>
      <c r="S48" s="8"/>
      <c r="T48" s="8"/>
      <c r="U48" s="8"/>
      <c r="V48" s="8"/>
      <c r="W48" s="8"/>
      <c r="X48" s="8"/>
    </row>
    <row r="49" spans="1:24">
      <c r="A49" s="7" t="s">
        <v>90</v>
      </c>
      <c r="B49" s="8" t="str">
        <f>FIXED([3]Inf_Regs_Pre!B36,3)</f>
        <v>0.506</v>
      </c>
      <c r="C49" s="8" t="str">
        <f>FIXED([3]Inf_Regs_Pre!B37,0)</f>
        <v>1,313</v>
      </c>
      <c r="D49" s="8"/>
      <c r="E49" s="10" t="str">
        <f>FIXED([3]Inf_Regs_Pre!B35, 3)</f>
        <v>-0.562</v>
      </c>
      <c r="F49" s="8" t="str">
        <f>IF([3]Inf_Regs_Pre!E35&lt;0.01,"***",IF([3]Inf_Regs_Pre!E35&lt;0.05,"**",IF([3]Inf_Regs_Pre!E35&lt;0.1,"*","")))</f>
        <v>*</v>
      </c>
      <c r="G49" s="10" t="str">
        <f>FIXED([3]Inf_Regs_Pre!B27, 3)</f>
        <v>0.635</v>
      </c>
      <c r="H49" s="8" t="str">
        <f>IF([3]Inf_Regs_Pre!E27&lt;0.01,"***",IF([3]Inf_Regs_Pre!E27&lt;0.05,"**",IF([3]Inf_Regs_Pre!E27&lt;0.1,"*","")))</f>
        <v>***</v>
      </c>
      <c r="I49" s="8"/>
      <c r="J49" s="10" t="str">
        <f>FIXED([3]Inf_Regs_Pre!B28, 3)</f>
        <v>0.542</v>
      </c>
      <c r="K49" s="8" t="str">
        <f>IF([3]Inf_Regs_Pre!E28&lt;0.01,"***",IF([3]Inf_Regs_Pre!E28&lt;0.05,"**",IF([3]Inf_Regs_Pre!E28&lt;0.1,"*","")))</f>
        <v>***</v>
      </c>
      <c r="L49" s="10" t="str">
        <f>FIXED([3]Inf_Regs_Pre!B29, 3)</f>
        <v>-0.238</v>
      </c>
      <c r="M49" s="8" t="str">
        <f>IF([3]Inf_Regs_Pre!E29&lt;0.01,"***",IF([3]Inf_Regs_Pre!E29&lt;0.05,"**",IF([3]Inf_Regs_Pre!E29&lt;0.1,"*","")))</f>
        <v>***</v>
      </c>
      <c r="N49" s="8"/>
      <c r="O49" s="10" t="str">
        <f>FIXED([3]Inf_Regs_Pre!B30, 3)</f>
        <v>-0.011</v>
      </c>
      <c r="P49" s="8" t="str">
        <f>IF([3]Inf_Regs_Pre!E30&lt;0.01,"***",IF([3]Inf_Regs_Pre!E30&lt;0.05,"**",IF([3]Inf_Regs_Pre!E30&lt;0.1,"*","")))</f>
        <v/>
      </c>
      <c r="Q49" s="10" t="str">
        <f>FIXED([3]Inf_Regs_Pre!B31, 3)</f>
        <v>-0.392</v>
      </c>
      <c r="R49" s="8" t="str">
        <f>IF([3]Inf_Regs_Pre!E31&lt;0.01,"***",IF([3]Inf_Regs_Pre!E31&lt;0.05,"**",IF([3]Inf_Regs_Pre!E31&lt;0.1,"*","")))</f>
        <v>***</v>
      </c>
      <c r="S49" s="10" t="str">
        <f>FIXED([3]Inf_Regs_Pre!B32, 3)</f>
        <v>0.023</v>
      </c>
      <c r="T49" s="8" t="str">
        <f>IF([3]Inf_Regs_Pre!E32&lt;0.01,"***",IF([3]Inf_Regs_Pre!E32&lt;0.05,"**",IF([3]Inf_Regs_Pre!E32&lt;0.1,"*","")))</f>
        <v>***</v>
      </c>
      <c r="U49" s="10" t="str">
        <f>FIXED([3]Inf_Regs_Pre!B33, 3)</f>
        <v>-0.008</v>
      </c>
      <c r="V49" s="8" t="str">
        <f>IF([3]Inf_Regs_Pre!E33&lt;0.01,"***",IF([3]Inf_Regs_Pre!E33&lt;0.05,"**",IF([3]Inf_Regs_Pre!E33&lt;0.1,"*","")))</f>
        <v/>
      </c>
      <c r="W49" s="10" t="str">
        <f>FIXED([3]Inf_Regs_Pre!B34, 3)</f>
        <v>-0.170</v>
      </c>
      <c r="X49" s="8" t="str">
        <f>IF([3]Inf_Regs_Pre!E34&lt;0.01,"***",IF([3]Inf_Regs_Pre!E34&lt;0.05,"**",IF([3]Inf_Regs_Pre!E34&lt;0.1,"*","")))</f>
        <v>*</v>
      </c>
    </row>
    <row r="50" spans="1:24">
      <c r="A50" s="7"/>
      <c r="B50" s="8"/>
      <c r="C50" s="8"/>
      <c r="D50" s="8"/>
      <c r="E50" s="10" t="str">
        <f>FIXED([3]Inf_Regs_Pre!C35, 3)</f>
        <v>0.320</v>
      </c>
      <c r="F50" s="8"/>
      <c r="G50" s="10" t="str">
        <f>FIXED([3]Inf_Regs_Pre!C27, 3)</f>
        <v>0.183</v>
      </c>
      <c r="H50" s="8"/>
      <c r="I50" s="8"/>
      <c r="J50" s="10" t="str">
        <f>FIXED([3]Inf_Regs_Pre!C28, 3)</f>
        <v>0.099</v>
      </c>
      <c r="K50" s="8"/>
      <c r="L50" s="10" t="str">
        <f>FIXED([3]Inf_Regs_Pre!C29, 3)</f>
        <v>0.070</v>
      </c>
      <c r="M50" s="8"/>
      <c r="N50" s="8"/>
      <c r="O50" s="10" t="str">
        <f>FIXED([3]Inf_Regs_Pre!C30, 3)</f>
        <v>0.014</v>
      </c>
      <c r="P50" s="8"/>
      <c r="Q50" s="10" t="str">
        <f>FIXED([3]Inf_Regs_Pre!C31, 3)</f>
        <v>0.122</v>
      </c>
      <c r="R50" s="8"/>
      <c r="S50" s="10" t="str">
        <f>FIXED([3]Inf_Regs_Pre!C32, 3)</f>
        <v>0.003</v>
      </c>
      <c r="T50" s="8"/>
      <c r="U50" s="10" t="str">
        <f>FIXED([3]Inf_Regs_Pre!C33, 3)</f>
        <v>0.011</v>
      </c>
      <c r="V50" s="8"/>
      <c r="W50" s="10" t="str">
        <f>FIXED([3]Inf_Regs_Pre!C34, 3)</f>
        <v>0.091</v>
      </c>
      <c r="X50" s="8"/>
    </row>
    <row r="51" spans="1:24">
      <c r="A51" s="7" t="s">
        <v>95</v>
      </c>
      <c r="B51" s="8" t="str">
        <f>FIXED([3]Inf_Regs_Pre!B52,3)</f>
        <v>0.500</v>
      </c>
      <c r="C51" s="8" t="str">
        <f>FIXED([3]Inf_Regs_Pre!B53,0)</f>
        <v>1,259</v>
      </c>
      <c r="D51" s="8"/>
      <c r="E51" s="10" t="str">
        <f>FIXED([3]Inf_Regs_Pre!B51, 3)</f>
        <v>-0.652</v>
      </c>
      <c r="F51" s="8" t="str">
        <f>IF([3]Inf_Regs_Pre!E51&lt;0.01,"***",IF([3]Inf_Regs_Pre!E51&lt;0.05,"**",IF([3]Inf_Regs_Pre!E51&lt;0.1,"*","")))</f>
        <v/>
      </c>
      <c r="G51" s="10" t="str">
        <f>FIXED([3]Inf_Regs_Pre!B43, 3)</f>
        <v>0.491</v>
      </c>
      <c r="H51" s="8" t="str">
        <f>IF([3]Inf_Regs_Pre!E43&lt;0.01,"***",IF([3]Inf_Regs_Pre!E43&lt;0.05,"**",IF([3]Inf_Regs_Pre!E43&lt;0.1,"*","")))</f>
        <v>**</v>
      </c>
      <c r="I51" s="8"/>
      <c r="J51" s="10" t="str">
        <f>FIXED([3]Inf_Regs_Pre!B44, 3)</f>
        <v>0.715</v>
      </c>
      <c r="K51" s="8" t="str">
        <f>IF([3]Inf_Regs_Pre!E44&lt;0.01,"***",IF([3]Inf_Regs_Pre!E44&lt;0.05,"**",IF([3]Inf_Regs_Pre!E44&lt;0.1,"*","")))</f>
        <v>***</v>
      </c>
      <c r="L51" s="10" t="str">
        <f>FIXED([3]Inf_Regs_Pre!B45, 3)</f>
        <v>-0.355</v>
      </c>
      <c r="M51" s="8" t="str">
        <f>IF([3]Inf_Regs_Pre!E45&lt;0.01,"***",IF([3]Inf_Regs_Pre!E45&lt;0.05,"**",IF([3]Inf_Regs_Pre!E45&lt;0.1,"*","")))</f>
        <v>***</v>
      </c>
      <c r="N51" s="8"/>
      <c r="O51" s="10" t="str">
        <f>FIXED([3]Inf_Regs_Pre!B46, 3)</f>
        <v>-0.017</v>
      </c>
      <c r="P51" s="8" t="str">
        <f>IF([3]Inf_Regs_Pre!E46&lt;0.01,"***",IF([3]Inf_Regs_Pre!E46&lt;0.05,"**",IF([3]Inf_Regs_Pre!E46&lt;0.1,"*","")))</f>
        <v/>
      </c>
      <c r="Q51" s="10" t="str">
        <f>FIXED([3]Inf_Regs_Pre!B47, 3)</f>
        <v>-0.384</v>
      </c>
      <c r="R51" s="8" t="str">
        <f>IF([3]Inf_Regs_Pre!E47&lt;0.01,"***",IF([3]Inf_Regs_Pre!E47&lt;0.05,"**",IF([3]Inf_Regs_Pre!E47&lt;0.1,"*","")))</f>
        <v>***</v>
      </c>
      <c r="S51" s="10" t="str">
        <f>FIXED([3]Inf_Regs_Pre!B48, 3)</f>
        <v>0.024</v>
      </c>
      <c r="T51" s="8" t="str">
        <f>IF([3]Inf_Regs_Pre!E48&lt;0.01,"***",IF([3]Inf_Regs_Pre!E48&lt;0.05,"**",IF([3]Inf_Regs_Pre!E48&lt;0.1,"*","")))</f>
        <v>***</v>
      </c>
      <c r="U51" s="10" t="str">
        <f>FIXED([3]Inf_Regs_Pre!B49, 3)</f>
        <v>-0.007</v>
      </c>
      <c r="V51" s="8" t="str">
        <f>IF([3]Inf_Regs_Pre!E49&lt;0.01,"***",IF([3]Inf_Regs_Pre!E49&lt;0.05,"**",IF([3]Inf_Regs_Pre!E49&lt;0.1,"*","")))</f>
        <v/>
      </c>
      <c r="W51" s="10" t="str">
        <f>FIXED([3]Inf_Regs_Pre!B50, 3)</f>
        <v>-0.127</v>
      </c>
      <c r="X51" s="8" t="str">
        <f>IF([3]Inf_Regs_Pre!E50&lt;0.01,"***",IF([3]Inf_Regs_Pre!E50&lt;0.05,"**",IF([3]Inf_Regs_Pre!E50&lt;0.1,"*","")))</f>
        <v/>
      </c>
    </row>
    <row r="52" spans="1:24">
      <c r="A52" s="7" t="s">
        <v>96</v>
      </c>
      <c r="B52" s="8"/>
      <c r="C52" s="8"/>
      <c r="D52" s="8"/>
      <c r="E52" s="10" t="str">
        <f>FIXED([3]Inf_Regs_Pre!C51, 3)</f>
        <v>0.475</v>
      </c>
      <c r="F52" s="8"/>
      <c r="G52" s="10" t="str">
        <f>FIXED([3]Inf_Regs_Pre!C43, 3)</f>
        <v>0.229</v>
      </c>
      <c r="H52" s="8"/>
      <c r="I52" s="8"/>
      <c r="J52" s="10" t="str">
        <f>FIXED([3]Inf_Regs_Pre!C44, 3)</f>
        <v>0.059</v>
      </c>
      <c r="K52" s="8"/>
      <c r="L52" s="10" t="str">
        <f>FIXED([3]Inf_Regs_Pre!C45, 3)</f>
        <v>0.097</v>
      </c>
      <c r="M52" s="8"/>
      <c r="N52" s="8"/>
      <c r="O52" s="10" t="str">
        <f>FIXED([3]Inf_Regs_Pre!C46, 3)</f>
        <v>0.012</v>
      </c>
      <c r="P52" s="8"/>
      <c r="Q52" s="10" t="str">
        <f>FIXED([3]Inf_Regs_Pre!C47, 3)</f>
        <v>0.124</v>
      </c>
      <c r="R52" s="8"/>
      <c r="S52" s="10" t="str">
        <f>FIXED([3]Inf_Regs_Pre!C48, 3)</f>
        <v>0.003</v>
      </c>
      <c r="T52" s="8"/>
      <c r="U52" s="10" t="str">
        <f>FIXED([3]Inf_Regs_Pre!C49, 3)</f>
        <v>0.010</v>
      </c>
      <c r="V52" s="8"/>
      <c r="W52" s="10" t="str">
        <f>FIXED([3]Inf_Regs_Pre!C50, 3)</f>
        <v>0.088</v>
      </c>
      <c r="X52" s="8"/>
    </row>
    <row r="53" spans="1:24">
      <c r="A53" s="127" t="s">
        <v>106</v>
      </c>
      <c r="B53" s="8" t="str">
        <f>FIXED([3]Inf_Regs_Pre!B38)</f>
        <v>16.55</v>
      </c>
      <c r="C53" s="8" t="str">
        <f>IF([3]Inf_Regs_Pre!B39&lt;0.01,"***",IF([3]Inf_Regs_Pre!B39&lt;0.05,"**",IF([3]Inf_Regs_Pre!B39&lt;0.1,"*","")))</f>
        <v>***</v>
      </c>
      <c r="D53" s="8"/>
      <c r="E53" s="8"/>
      <c r="F53" s="8"/>
      <c r="G53" s="10"/>
      <c r="H53" s="8"/>
      <c r="I53" s="8"/>
      <c r="J53" s="10"/>
      <c r="K53" s="8"/>
      <c r="L53" s="10"/>
      <c r="M53" s="8"/>
      <c r="N53" s="8"/>
      <c r="O53" s="10"/>
      <c r="P53" s="8"/>
      <c r="Q53" s="10"/>
      <c r="R53" s="8"/>
      <c r="S53" s="10"/>
      <c r="T53" s="8"/>
      <c r="U53" s="10"/>
      <c r="V53" s="8"/>
      <c r="W53" s="10"/>
      <c r="X53" s="8"/>
    </row>
    <row r="54" spans="1:24">
      <c r="A54" s="127"/>
      <c r="B54" s="8" t="str">
        <f>FIXED([3]Inf_Regs_Pre!B54)</f>
        <v>15.53</v>
      </c>
      <c r="C54" s="8" t="str">
        <f>IF([3]Inf_Regs_Pre!B55&lt;0.01,"***",IF([3]Inf_Regs_Pre!B55&lt;0.05,"**",IF([3]Inf_Regs_Pre!B55&lt;0.1,"*","")))</f>
        <v>***</v>
      </c>
      <c r="D54" s="8"/>
      <c r="E54" s="8"/>
      <c r="F54" s="8"/>
      <c r="G54" s="10"/>
      <c r="H54" s="8"/>
      <c r="I54" s="8"/>
      <c r="J54" s="10"/>
      <c r="K54" s="8"/>
      <c r="L54" s="10"/>
      <c r="M54" s="8"/>
      <c r="N54" s="8"/>
      <c r="O54" s="10"/>
      <c r="P54" s="8"/>
      <c r="Q54" s="10"/>
      <c r="R54" s="8"/>
      <c r="S54" s="10"/>
      <c r="T54" s="8"/>
      <c r="U54" s="10"/>
      <c r="V54" s="8"/>
      <c r="W54" s="10"/>
      <c r="X54" s="8"/>
    </row>
    <row r="56" spans="1:24">
      <c r="A56" s="11" t="s">
        <v>122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7" t="str">
        <f>[2]Full_Sample_Both!$A$30</f>
        <v>WOil_relPCPI</v>
      </c>
      <c r="P56" s="8"/>
      <c r="Q56" s="8"/>
      <c r="R56" s="8"/>
      <c r="S56" s="8"/>
      <c r="T56" s="8"/>
      <c r="U56" s="8"/>
      <c r="V56" s="8"/>
      <c r="W56" s="8"/>
      <c r="X56" s="8"/>
    </row>
    <row r="57" spans="1:24">
      <c r="A57" s="11" t="s">
        <v>120</v>
      </c>
      <c r="B57" s="9" t="str">
        <f>[3]Inf_Regs_Post!$A$36</f>
        <v>r2_w</v>
      </c>
      <c r="C57" s="9" t="str">
        <f>[3]Inf_Regs_Post!$A$37</f>
        <v>N</v>
      </c>
      <c r="D57" s="9"/>
      <c r="E57" s="9" t="str">
        <f>[3]Inf_Regs_Post!$A$35</f>
        <v>_cons</v>
      </c>
      <c r="F57" s="9"/>
      <c r="G57" s="9" t="str">
        <f>[3]Inf_Regs_Post!$A$27</f>
        <v>InfExp</v>
      </c>
      <c r="H57" s="9"/>
      <c r="I57" s="9"/>
      <c r="J57" s="9" t="str">
        <f>[3]Inf_Regs_Post!$A$28</f>
        <v>Tr_PCPI</v>
      </c>
      <c r="K57" s="9"/>
      <c r="L57" s="9" t="str">
        <f>[3]Inf_Regs_Post!$A$29</f>
        <v>slack_1</v>
      </c>
      <c r="M57" s="9"/>
      <c r="N57" s="9"/>
      <c r="O57" s="9" t="str">
        <f>[3]Inf_Regs_Post!$A$30</f>
        <v>RER_qo8q</v>
      </c>
      <c r="P57" s="9"/>
      <c r="Q57" s="9" t="str">
        <f>[3]Inf_Regs_Post!$A$31</f>
        <v>W_Slack</v>
      </c>
      <c r="R57" s="9"/>
      <c r="S57" s="9" t="str">
        <f>[3]Inf_Regs_Post!$A$32</f>
        <v>WOil_relPCPI</v>
      </c>
      <c r="T57" s="9"/>
      <c r="U57" s="9" t="str">
        <f>[3]Inf_Regs_Post!$A$33</f>
        <v>WComXEn_relPCPI~g</v>
      </c>
      <c r="V57" s="9"/>
      <c r="W57" s="9" t="str">
        <f>[3]Inf_Regs_Post!$A$34</f>
        <v>GVC_PC_lag</v>
      </c>
      <c r="X57" s="8"/>
    </row>
    <row r="58" spans="1:24">
      <c r="A58" s="7" t="s">
        <v>87</v>
      </c>
      <c r="B58" s="8" t="str">
        <f>FIXED([3]Inf_Regs_Post!B8,3)</f>
        <v>0.384</v>
      </c>
      <c r="C58" s="8" t="str">
        <f>FIXED([3]Inf_Regs_Post!B9,0)</f>
        <v>1,143</v>
      </c>
      <c r="D58" s="8"/>
      <c r="E58" s="10" t="str">
        <f>FIXED([3]Inf_Regs_Post!B7, 3)</f>
        <v>0.468</v>
      </c>
      <c r="F58" s="8" t="str">
        <f>IF([3]Inf_Regs_Post!E7&lt;0.01,"***",IF([3]Inf_Regs_Post!E7&lt;0.05,"**",IF([3]Inf_Regs_Post!E7&lt;0.1,"*","")))</f>
        <v/>
      </c>
      <c r="G58" s="10" t="str">
        <f>FIXED([3]Inf_Regs_Post!B4, 3)</f>
        <v>0.076</v>
      </c>
      <c r="H58" s="8" t="str">
        <f>IF([3]Inf_Regs_Post!E4&lt;0.01,"***",IF([3]Inf_Regs_Post!E4&lt;0.05,"**",IF([3]Inf_Regs_Post!E4&lt;0.1,"*","")))</f>
        <v/>
      </c>
      <c r="I58" s="8"/>
      <c r="J58" s="10" t="str">
        <f>FIXED([3]Inf_Regs_Post!B5, 3)</f>
        <v>0.841</v>
      </c>
      <c r="K58" s="8" t="str">
        <f>IF([3]Inf_Regs_Post!E5&lt;0.01,"***",IF([3]Inf_Regs_Post!E5&lt;0.05,"**",IF([3]Inf_Regs_Post!E5&lt;0.1,"*","")))</f>
        <v>***</v>
      </c>
      <c r="L58" s="10" t="str">
        <f>FIXED([3]Inf_Regs_Post!B6, 3)</f>
        <v>-0.178</v>
      </c>
      <c r="M58" s="8" t="str">
        <f>IF([3]Inf_Regs_Post!E6&lt;0.01,"***",IF([3]Inf_Regs_Post!E6&lt;0.05,"**",IF([3]Inf_Regs_Post!E6&lt;0.1,"*","")))</f>
        <v>***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>
      <c r="A59" s="7"/>
      <c r="B59" s="8"/>
      <c r="C59" s="8"/>
      <c r="D59" s="8"/>
      <c r="E59" s="10" t="str">
        <f>FIXED([3]Inf_Regs_Post!C7, 3)</f>
        <v>0.926</v>
      </c>
      <c r="F59" s="8"/>
      <c r="G59" s="10" t="str">
        <f>FIXED([3]Inf_Regs_Post!C4, 3)</f>
        <v>0.454</v>
      </c>
      <c r="H59" s="8"/>
      <c r="I59" s="8"/>
      <c r="J59" s="10" t="str">
        <f>FIXED([3]Inf_Regs_Post!C5, 3)</f>
        <v>0.148</v>
      </c>
      <c r="K59" s="8"/>
      <c r="L59" s="10" t="str">
        <f>FIXED([3]Inf_Regs_Post!C6, 3)</f>
        <v>0.053</v>
      </c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>
      <c r="A60" s="7" t="s">
        <v>89</v>
      </c>
      <c r="B60" s="8" t="str">
        <f>FIXED([3]Inf_Regs_Post!B20,3)</f>
        <v>0.444</v>
      </c>
      <c r="C60" s="8" t="str">
        <f>FIXED([3]Inf_Regs_Post!B21,0)</f>
        <v>1,143</v>
      </c>
      <c r="D60" s="8"/>
      <c r="E60" s="10" t="str">
        <f>FIXED([3]Inf_Regs_Post!B19, 3)</f>
        <v>0.621</v>
      </c>
      <c r="F60" s="8" t="str">
        <f>IF([3]Inf_Regs_Post!E19&lt;0.01,"***",IF([3]Inf_Regs_Post!E19&lt;0.05,"**",IF([3]Inf_Regs_Post!E19&lt;0.1,"*","")))</f>
        <v/>
      </c>
      <c r="G60" s="10" t="str">
        <f>FIXED([3]Inf_Regs_Post!B15, 3)</f>
        <v>0.045</v>
      </c>
      <c r="H60" s="8" t="str">
        <f>IF([3]Inf_Regs_Post!E15&lt;0.01,"***",IF([3]Inf_Regs_Post!E15&lt;0.05,"**",IF([3]Inf_Regs_Post!E15&lt;0.1,"*","")))</f>
        <v/>
      </c>
      <c r="I60" s="8"/>
      <c r="J60" s="10" t="str">
        <f>FIXED([3]Inf_Regs_Post!B16, 3)</f>
        <v>0.797</v>
      </c>
      <c r="K60" s="8" t="str">
        <f>IF([3]Inf_Regs_Post!E16&lt;0.01,"***",IF([3]Inf_Regs_Post!E16&lt;0.05,"**",IF([3]Inf_Regs_Post!E16&lt;0.1,"*","")))</f>
        <v>***</v>
      </c>
      <c r="L60" s="10" t="str">
        <f>FIXED([3]Inf_Regs_Post!B17, 3)</f>
        <v>-0.196</v>
      </c>
      <c r="M60" s="8" t="str">
        <f>IF([3]Inf_Regs_Post!E17&lt;0.01,"***",IF([3]Inf_Regs_Post!E17&lt;0.05,"**",IF([3]Inf_Regs_Post!E17&lt;0.1,"*","")))</f>
        <v>***</v>
      </c>
      <c r="N60" s="8"/>
      <c r="O60" s="10" t="str">
        <f>FIXED([3]Inf_Regs_Post!B18, 3)</f>
        <v>0.026</v>
      </c>
      <c r="P60" s="8" t="str">
        <f>IF([3]Inf_Regs_Post!E18&lt;0.01,"***",IF([3]Inf_Regs_Post!E18&lt;0.05,"**",IF([3]Inf_Regs_Post!E18&lt;0.1,"*","")))</f>
        <v>***</v>
      </c>
      <c r="Q60" s="8"/>
      <c r="R60" s="8"/>
      <c r="S60" s="8"/>
      <c r="T60" s="8"/>
      <c r="U60" s="8"/>
      <c r="V60" s="8"/>
      <c r="W60" s="8"/>
      <c r="X60" s="8"/>
    </row>
    <row r="61" spans="1:24">
      <c r="A61" s="7"/>
      <c r="B61" s="8"/>
      <c r="C61" s="8"/>
      <c r="D61" s="8"/>
      <c r="E61" s="10" t="str">
        <f>FIXED([3]Inf_Regs_Post!C19, 3)</f>
        <v>0.829</v>
      </c>
      <c r="F61" s="8"/>
      <c r="G61" s="10" t="str">
        <f>FIXED([3]Inf_Regs_Post!C15, 3)</f>
        <v>0.417</v>
      </c>
      <c r="H61" s="8"/>
      <c r="I61" s="8"/>
      <c r="J61" s="10" t="str">
        <f>FIXED([3]Inf_Regs_Post!C16, 3)</f>
        <v>0.135</v>
      </c>
      <c r="K61" s="8"/>
      <c r="L61" s="10" t="str">
        <f>FIXED([3]Inf_Regs_Post!C17, 3)</f>
        <v>0.050</v>
      </c>
      <c r="M61" s="8"/>
      <c r="N61" s="8"/>
      <c r="O61" s="10" t="str">
        <f>FIXED([3]Inf_Regs_Post!C18, 3)</f>
        <v>0.003</v>
      </c>
      <c r="P61" s="8"/>
      <c r="Q61" s="8"/>
      <c r="R61" s="8"/>
      <c r="S61" s="8"/>
      <c r="T61" s="8"/>
      <c r="U61" s="8"/>
      <c r="V61" s="8"/>
      <c r="W61" s="8"/>
      <c r="X61" s="8"/>
    </row>
    <row r="62" spans="1:24">
      <c r="A62" s="7" t="s">
        <v>90</v>
      </c>
      <c r="B62" s="8" t="str">
        <f>FIXED([3]Inf_Regs_Post!B36,3)</f>
        <v>0.471</v>
      </c>
      <c r="C62" s="8" t="str">
        <f>FIXED([3]Inf_Regs_Post!B37,0)</f>
        <v>1,143</v>
      </c>
      <c r="D62" s="8"/>
      <c r="E62" s="10" t="str">
        <f>FIXED([3]Inf_Regs_Post!B35, 3)</f>
        <v>1.141</v>
      </c>
      <c r="F62" s="8" t="str">
        <f>IF([3]Inf_Regs_Post!E35&lt;0.01,"***",IF([3]Inf_Regs_Post!E35&lt;0.05,"**",IF([3]Inf_Regs_Post!E35&lt;0.1,"*","")))</f>
        <v/>
      </c>
      <c r="G62" s="10" t="str">
        <f>FIXED([3]Inf_Regs_Post!B27, 3)</f>
        <v>-0.026</v>
      </c>
      <c r="H62" s="8" t="str">
        <f>IF([3]Inf_Regs_Post!E27&lt;0.01,"***",IF([3]Inf_Regs_Post!E27&lt;0.05,"**",IF([3]Inf_Regs_Post!E27&lt;0.1,"*","")))</f>
        <v/>
      </c>
      <c r="I62" s="8"/>
      <c r="J62" s="10" t="str">
        <f>FIXED([3]Inf_Regs_Post!B28, 3)</f>
        <v>0.781</v>
      </c>
      <c r="K62" s="8" t="str">
        <f>IF([3]Inf_Regs_Post!E28&lt;0.01,"***",IF([3]Inf_Regs_Post!E28&lt;0.05,"**",IF([3]Inf_Regs_Post!E28&lt;0.1,"*","")))</f>
        <v>***</v>
      </c>
      <c r="L62" s="10" t="str">
        <f>FIXED([3]Inf_Regs_Post!B29, 3)</f>
        <v>-0.165</v>
      </c>
      <c r="M62" s="8" t="str">
        <f>IF([3]Inf_Regs_Post!E29&lt;0.01,"***",IF([3]Inf_Regs_Post!E29&lt;0.05,"**",IF([3]Inf_Regs_Post!E29&lt;0.1,"*","")))</f>
        <v>***</v>
      </c>
      <c r="N62" s="8"/>
      <c r="O62" s="10" t="str">
        <f>FIXED([3]Inf_Regs_Post!B30, 3)</f>
        <v>-0.033</v>
      </c>
      <c r="P62" s="8" t="str">
        <f>IF([3]Inf_Regs_Post!E30&lt;0.01,"***",IF([3]Inf_Regs_Post!E30&lt;0.05,"**",IF([3]Inf_Regs_Post!E30&lt;0.1,"*","")))</f>
        <v/>
      </c>
      <c r="Q62" s="10" t="str">
        <f>FIXED([3]Inf_Regs_Post!B31, 3)</f>
        <v>-0.266</v>
      </c>
      <c r="R62" s="8" t="str">
        <f>IF([3]Inf_Regs_Post!E31&lt;0.01,"***",IF([3]Inf_Regs_Post!E31&lt;0.05,"**",IF([3]Inf_Regs_Post!E31&lt;0.1,"*","")))</f>
        <v>***</v>
      </c>
      <c r="S62" s="10" t="str">
        <f>FIXED([3]Inf_Regs_Post!B32, 3)</f>
        <v>0.023</v>
      </c>
      <c r="T62" s="8" t="str">
        <f>IF([3]Inf_Regs_Post!E32&lt;0.01,"***",IF([3]Inf_Regs_Post!E32&lt;0.05,"**",IF([3]Inf_Regs_Post!E32&lt;0.1,"*","")))</f>
        <v>***</v>
      </c>
      <c r="U62" s="10" t="str">
        <f>FIXED([3]Inf_Regs_Post!B33, 3)</f>
        <v>0.024</v>
      </c>
      <c r="V62" s="8" t="str">
        <f>IF([3]Inf_Regs_Post!E33&lt;0.01,"***",IF([3]Inf_Regs_Post!E33&lt;0.05,"**",IF([3]Inf_Regs_Post!E33&lt;0.1,"*","")))</f>
        <v>**</v>
      </c>
      <c r="W62" s="10" t="str">
        <f>FIXED([3]Inf_Regs_Post!B34, 3)</f>
        <v>-0.075</v>
      </c>
      <c r="X62" s="8" t="str">
        <f>IF([3]Inf_Regs_Post!E34&lt;0.01,"***",IF([3]Inf_Regs_Post!E34&lt;0.05,"**",IF([3]Inf_Regs_Post!E34&lt;0.1,"*","")))</f>
        <v/>
      </c>
    </row>
    <row r="63" spans="1:24">
      <c r="A63" s="7"/>
      <c r="B63" s="8"/>
      <c r="C63" s="8"/>
      <c r="D63" s="8"/>
      <c r="E63" s="10" t="str">
        <f>FIXED([3]Inf_Regs_Post!C35, 3)</f>
        <v>0.698</v>
      </c>
      <c r="F63" s="8"/>
      <c r="G63" s="10" t="str">
        <f>FIXED([3]Inf_Regs_Post!C27, 3)</f>
        <v>0.371</v>
      </c>
      <c r="H63" s="8"/>
      <c r="I63" s="8"/>
      <c r="J63" s="10" t="str">
        <f>FIXED([3]Inf_Regs_Post!C28, 3)</f>
        <v>0.145</v>
      </c>
      <c r="K63" s="8"/>
      <c r="L63" s="10" t="str">
        <f>FIXED([3]Inf_Regs_Post!C29, 3)</f>
        <v>0.055</v>
      </c>
      <c r="M63" s="8"/>
      <c r="N63" s="8"/>
      <c r="O63" s="10" t="str">
        <f>FIXED([3]Inf_Regs_Post!C30, 3)</f>
        <v>0.021</v>
      </c>
      <c r="P63" s="8"/>
      <c r="Q63" s="10" t="str">
        <f>FIXED([3]Inf_Regs_Post!C31, 3)</f>
        <v>0.046</v>
      </c>
      <c r="R63" s="8"/>
      <c r="S63" s="10" t="str">
        <f>FIXED([3]Inf_Regs_Post!C32, 3)</f>
        <v>0.003</v>
      </c>
      <c r="T63" s="8"/>
      <c r="U63" s="10" t="str">
        <f>FIXED([3]Inf_Regs_Post!C33, 3)</f>
        <v>0.009</v>
      </c>
      <c r="V63" s="8"/>
      <c r="W63" s="10" t="str">
        <f>FIXED([3]Inf_Regs_Post!C34, 3)</f>
        <v>0.071</v>
      </c>
      <c r="X63" s="8"/>
    </row>
    <row r="64" spans="1:24">
      <c r="A64" s="7" t="s">
        <v>95</v>
      </c>
      <c r="B64" s="8" t="str">
        <f>FIXED([3]Inf_Regs_Post!B52,3)</f>
        <v>0.476</v>
      </c>
      <c r="C64" s="8" t="str">
        <f>FIXED([3]Inf_Regs_Post!B53,0)</f>
        <v>1,096</v>
      </c>
      <c r="D64" s="8"/>
      <c r="E64" s="10" t="str">
        <f>FIXED([3]Inf_Regs_Post!B51, 3)</f>
        <v>1.163</v>
      </c>
      <c r="F64" s="8" t="str">
        <f>IF([3]Inf_Regs_Post!E51&lt;0.01,"***",IF([3]Inf_Regs_Post!E51&lt;0.05,"**",IF([3]Inf_Regs_Post!E51&lt;0.1,"*","")))</f>
        <v/>
      </c>
      <c r="G64" s="10" t="str">
        <f>FIXED([3]Inf_Regs_Post!B43, 3)</f>
        <v>0.021</v>
      </c>
      <c r="H64" s="8" t="str">
        <f>IF([3]Inf_Regs_Post!E43&lt;0.01,"***",IF([3]Inf_Regs_Post!E43&lt;0.05,"**",IF([3]Inf_Regs_Post!E43&lt;0.1,"*","")))</f>
        <v/>
      </c>
      <c r="I64" s="8"/>
      <c r="J64" s="10" t="str">
        <f>FIXED([3]Inf_Regs_Post!B44, 3)</f>
        <v>0.772</v>
      </c>
      <c r="K64" s="8" t="str">
        <f>IF([3]Inf_Regs_Post!E44&lt;0.01,"***",IF([3]Inf_Regs_Post!E44&lt;0.05,"**",IF([3]Inf_Regs_Post!E44&lt;0.1,"*","")))</f>
        <v>***</v>
      </c>
      <c r="L64" s="10" t="str">
        <f>FIXED([3]Inf_Regs_Post!B45, 3)</f>
        <v>-0.329</v>
      </c>
      <c r="M64" s="8" t="str">
        <f>IF([3]Inf_Regs_Post!E45&lt;0.01,"***",IF([3]Inf_Regs_Post!E45&lt;0.05,"**",IF([3]Inf_Regs_Post!E45&lt;0.1,"*","")))</f>
        <v>**</v>
      </c>
      <c r="N64" s="8"/>
      <c r="O64" s="10" t="str">
        <f>FIXED([3]Inf_Regs_Post!B46, 3)</f>
        <v>-0.034</v>
      </c>
      <c r="P64" s="8" t="str">
        <f>IF([3]Inf_Regs_Post!E46&lt;0.01,"***",IF([3]Inf_Regs_Post!E46&lt;0.05,"**",IF([3]Inf_Regs_Post!E46&lt;0.1,"*","")))</f>
        <v/>
      </c>
      <c r="Q64" s="10" t="str">
        <f>FIXED([3]Inf_Regs_Post!B47, 3)</f>
        <v>-0.329</v>
      </c>
      <c r="R64" s="8" t="str">
        <f>IF([3]Inf_Regs_Post!E47&lt;0.01,"***",IF([3]Inf_Regs_Post!E47&lt;0.05,"**",IF([3]Inf_Regs_Post!E47&lt;0.1,"*","")))</f>
        <v>***</v>
      </c>
      <c r="S64" s="10" t="str">
        <f>FIXED([3]Inf_Regs_Post!B48, 3)</f>
        <v>0.024</v>
      </c>
      <c r="T64" s="8" t="str">
        <f>IF([3]Inf_Regs_Post!E48&lt;0.01,"***",IF([3]Inf_Regs_Post!E48&lt;0.05,"**",IF([3]Inf_Regs_Post!E48&lt;0.1,"*","")))</f>
        <v>***</v>
      </c>
      <c r="U64" s="10" t="str">
        <f>FIXED([3]Inf_Regs_Post!B49, 3)</f>
        <v>0.021</v>
      </c>
      <c r="V64" s="8" t="str">
        <f>IF([3]Inf_Regs_Post!E49&lt;0.01,"***",IF([3]Inf_Regs_Post!E49&lt;0.05,"**",IF([3]Inf_Regs_Post!E49&lt;0.1,"*","")))</f>
        <v>**</v>
      </c>
      <c r="W64" s="10" t="str">
        <f>FIXED([3]Inf_Regs_Post!B50, 3)</f>
        <v>-0.109</v>
      </c>
      <c r="X64" s="8" t="str">
        <f>IF([3]Inf_Regs_Post!E50&lt;0.01,"***",IF([3]Inf_Regs_Post!E50&lt;0.05,"**",IF([3]Inf_Regs_Post!E50&lt;0.1,"*","")))</f>
        <v/>
      </c>
    </row>
    <row r="65" spans="1:24">
      <c r="A65" s="7" t="s">
        <v>96</v>
      </c>
      <c r="B65" s="8"/>
      <c r="C65" s="8"/>
      <c r="D65" s="8"/>
      <c r="E65" s="10" t="str">
        <f>FIXED([3]Inf_Regs_Post!C51, 3)</f>
        <v>0.703</v>
      </c>
      <c r="F65" s="8"/>
      <c r="G65" s="10" t="str">
        <f>FIXED([3]Inf_Regs_Post!C43, 3)</f>
        <v>0.371</v>
      </c>
      <c r="H65" s="8"/>
      <c r="I65" s="8"/>
      <c r="J65" s="10" t="str">
        <f>FIXED([3]Inf_Regs_Post!C44, 3)</f>
        <v>0.145</v>
      </c>
      <c r="K65" s="8"/>
      <c r="L65" s="10" t="str">
        <f>FIXED([3]Inf_Regs_Post!C45, 3)</f>
        <v>0.152</v>
      </c>
      <c r="M65" s="8"/>
      <c r="N65" s="8"/>
      <c r="O65" s="10" t="str">
        <f>FIXED([3]Inf_Regs_Post!C46, 3)</f>
        <v>0.022</v>
      </c>
      <c r="P65" s="8"/>
      <c r="Q65" s="10" t="str">
        <f>FIXED([3]Inf_Regs_Post!C47, 3)</f>
        <v>0.046</v>
      </c>
      <c r="R65" s="8"/>
      <c r="S65" s="10" t="str">
        <f>FIXED([3]Inf_Regs_Post!C48, 3)</f>
        <v>0.003</v>
      </c>
      <c r="T65" s="8"/>
      <c r="U65" s="10" t="str">
        <f>FIXED([3]Inf_Regs_Post!C49, 3)</f>
        <v>0.009</v>
      </c>
      <c r="V65" s="8"/>
      <c r="W65" s="10" t="str">
        <f>FIXED([3]Inf_Regs_Post!C50, 3)</f>
        <v>0.073</v>
      </c>
      <c r="X65" s="8"/>
    </row>
    <row r="66" spans="1:24">
      <c r="A66" s="127" t="s">
        <v>106</v>
      </c>
      <c r="B66" s="8" t="str">
        <f>FIXED([3]Inf_Regs_Post!B38)</f>
        <v>42.74</v>
      </c>
      <c r="C66" s="8" t="str">
        <f>IF([3]Inf_Regs_Post!B39&lt;0.01,"***",IF([3]Inf_Regs_Post!B39&lt;0.05,"**",IF([3]Inf_Regs_Post!B39&lt;0.1,"*","")))</f>
        <v>***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>
      <c r="A67" s="8"/>
      <c r="B67" s="8" t="str">
        <f>FIXED([3]Inf_Regs_Post!B54)</f>
        <v>44.00</v>
      </c>
      <c r="C67" s="8" t="str">
        <f>IF([3]Inf_Regs_Post!B55&lt;0.01,"***",IF([3]Inf_Regs_Post!B55&lt;0.05,"**",IF([3]Inf_Regs_Post!B55&lt;0.1,"*","")))</f>
        <v>***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</sheetData>
  <mergeCells count="3">
    <mergeCell ref="B4:E4"/>
    <mergeCell ref="G4:J4"/>
    <mergeCell ref="L4:O4"/>
  </mergeCells>
  <pageMargins left="0.7" right="0.7" top="0.75" bottom="0.75" header="0.3" footer="0.3"/>
  <ignoredErrors>
    <ignoredError sqref="B6:E6 G6:J6 L6:O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75"/>
  <sheetViews>
    <sheetView workbookViewId="0">
      <selection activeCell="E3" sqref="E3"/>
    </sheetView>
  </sheetViews>
  <sheetFormatPr baseColWidth="10" defaultColWidth="8.83203125" defaultRowHeight="14" x14ac:dyDescent="0"/>
  <cols>
    <col min="1" max="1" width="10" customWidth="1"/>
    <col min="2" max="3" width="8.5" customWidth="1"/>
    <col min="4" max="4" width="8" customWidth="1"/>
    <col min="5" max="5" width="10.33203125" customWidth="1"/>
    <col min="6" max="6" width="10" customWidth="1"/>
    <col min="7" max="7" width="1.83203125" customWidth="1"/>
    <col min="8" max="8" width="9.5" customWidth="1"/>
    <col min="9" max="9" width="8.5" customWidth="1"/>
    <col min="10" max="10" width="8" customWidth="1"/>
    <col min="11" max="11" width="10.5" customWidth="1"/>
    <col min="12" max="12" width="9.6640625" customWidth="1"/>
    <col min="13" max="13" width="1.83203125" customWidth="1"/>
    <col min="14" max="14" width="8.5" customWidth="1"/>
    <col min="15" max="15" width="9" customWidth="1"/>
    <col min="16" max="16" width="7.6640625" customWidth="1"/>
    <col min="17" max="17" width="11" customWidth="1"/>
    <col min="18" max="18" width="10" customWidth="1"/>
    <col min="21" max="21" width="17.6640625" customWidth="1"/>
    <col min="26" max="26" width="12.83203125" customWidth="1"/>
  </cols>
  <sheetData>
    <row r="1" spans="1:26">
      <c r="A1" s="144" t="s">
        <v>123</v>
      </c>
      <c r="B1" s="145"/>
      <c r="C1" s="145"/>
      <c r="D1" s="145"/>
      <c r="E1" s="145"/>
    </row>
    <row r="3" spans="1:26" ht="15" thickBot="1">
      <c r="C3" s="1"/>
      <c r="D3" s="1"/>
      <c r="E3" s="1"/>
      <c r="F3" s="1"/>
      <c r="G3" s="1"/>
      <c r="H3" s="1"/>
      <c r="I3" s="1"/>
      <c r="J3" s="1"/>
      <c r="K3" s="1"/>
      <c r="L3" s="1"/>
    </row>
    <row r="4" spans="1:26" ht="16" thickTop="1" thickBot="1">
      <c r="A4" s="34"/>
      <c r="B4" s="172" t="s">
        <v>109</v>
      </c>
      <c r="C4" s="172"/>
      <c r="D4" s="172"/>
      <c r="E4" s="172"/>
      <c r="F4" s="172"/>
      <c r="G4" s="34"/>
      <c r="H4" s="172" t="s">
        <v>98</v>
      </c>
      <c r="I4" s="172"/>
      <c r="J4" s="172"/>
      <c r="K4" s="172"/>
      <c r="L4" s="172"/>
      <c r="M4" s="34"/>
      <c r="N4" s="172" t="s">
        <v>99</v>
      </c>
      <c r="O4" s="172"/>
      <c r="P4" s="172"/>
      <c r="Q4" s="172"/>
      <c r="R4" s="172"/>
      <c r="S4" s="32"/>
      <c r="U4" s="153" t="s">
        <v>36</v>
      </c>
      <c r="V4" s="147"/>
      <c r="W4" s="147"/>
      <c r="X4" s="147"/>
      <c r="Y4" s="147"/>
      <c r="Z4" s="147"/>
    </row>
    <row r="5" spans="1:26" ht="28.25" customHeight="1">
      <c r="A5" s="39"/>
      <c r="B5" s="58" t="s">
        <v>37</v>
      </c>
      <c r="C5" s="59" t="s">
        <v>38</v>
      </c>
      <c r="D5" s="59" t="s">
        <v>39</v>
      </c>
      <c r="E5" s="59" t="s">
        <v>40</v>
      </c>
      <c r="F5" s="60" t="s">
        <v>41</v>
      </c>
      <c r="G5" s="39"/>
      <c r="H5" s="58" t="s">
        <v>37</v>
      </c>
      <c r="I5" s="59" t="s">
        <v>38</v>
      </c>
      <c r="J5" s="59" t="s">
        <v>39</v>
      </c>
      <c r="K5" s="59" t="s">
        <v>40</v>
      </c>
      <c r="L5" s="60" t="s">
        <v>41</v>
      </c>
      <c r="M5" s="39"/>
      <c r="N5" s="58" t="s">
        <v>37</v>
      </c>
      <c r="O5" s="59" t="s">
        <v>38</v>
      </c>
      <c r="P5" s="59" t="s">
        <v>39</v>
      </c>
      <c r="Q5" s="59" t="s">
        <v>40</v>
      </c>
      <c r="R5" s="60" t="s">
        <v>41</v>
      </c>
      <c r="S5" s="32"/>
      <c r="U5" s="146" t="s">
        <v>53</v>
      </c>
      <c r="V5" s="147"/>
      <c r="W5" s="147"/>
      <c r="X5" s="147"/>
      <c r="Y5" s="147"/>
      <c r="Z5" s="147"/>
    </row>
    <row r="6" spans="1:26" ht="15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5" t="s">
        <v>49</v>
      </c>
      <c r="G6" s="41"/>
      <c r="H6" s="35" t="s">
        <v>50</v>
      </c>
      <c r="I6" s="35" t="s">
        <v>51</v>
      </c>
      <c r="J6" s="35" t="s">
        <v>52</v>
      </c>
      <c r="K6" s="35" t="s">
        <v>110</v>
      </c>
      <c r="L6" s="35" t="s">
        <v>111</v>
      </c>
      <c r="M6" s="41"/>
      <c r="N6" s="35" t="s">
        <v>112</v>
      </c>
      <c r="O6" s="35" t="s">
        <v>113</v>
      </c>
      <c r="P6" s="35" t="s">
        <v>124</v>
      </c>
      <c r="Q6" s="35" t="s">
        <v>125</v>
      </c>
      <c r="R6" s="35" t="s">
        <v>126</v>
      </c>
      <c r="S6" s="32"/>
      <c r="U6" s="147"/>
      <c r="V6" s="155" t="s">
        <v>114</v>
      </c>
      <c r="W6" s="155" t="s">
        <v>115</v>
      </c>
      <c r="X6" s="155" t="s">
        <v>102</v>
      </c>
      <c r="Y6" s="146" t="s">
        <v>103</v>
      </c>
      <c r="Z6" s="147"/>
    </row>
    <row r="7" spans="1:26">
      <c r="A7" s="36" t="s">
        <v>54</v>
      </c>
      <c r="B7" s="37" t="str">
        <f>CONCATENATE(G36,H36)</f>
        <v>0.501***</v>
      </c>
      <c r="C7" s="37" t="str">
        <f>CONCATENATE(G38,H38)</f>
        <v>0.434***</v>
      </c>
      <c r="D7" s="37" t="str">
        <f>CONCATENATE(G40,H40)</f>
        <v>0.503***</v>
      </c>
      <c r="E7" s="37" t="str">
        <f>CONCATENATE(G42,H42)</f>
        <v>0.515***</v>
      </c>
      <c r="F7" s="37" t="str">
        <f>CONCATENATE(G44,H44)</f>
        <v>0.543***</v>
      </c>
      <c r="G7" s="32"/>
      <c r="H7" s="37" t="str">
        <f>CONCATENATE(G49,H49)</f>
        <v>0.467***</v>
      </c>
      <c r="I7" s="37" t="str">
        <f>CONCATENATE(G51,H51)</f>
        <v>0.472***</v>
      </c>
      <c r="J7" s="37" t="str">
        <f>CONCATENATE(G53,H53)</f>
        <v>0.466***</v>
      </c>
      <c r="K7" s="37" t="str">
        <f>CONCATENATE(G55,H55)</f>
        <v>0.483***</v>
      </c>
      <c r="L7" s="37" t="str">
        <f>CONCATENATE(G57,H57)</f>
        <v>0.498***</v>
      </c>
      <c r="M7" s="32"/>
      <c r="N7" s="37" t="str">
        <f>CONCATENATE(G64,H64)</f>
        <v>0.580***</v>
      </c>
      <c r="O7" s="37" t="str">
        <f>CONCATENATE(G66,H66)</f>
        <v>0.487</v>
      </c>
      <c r="P7" s="37" t="str">
        <f>CONCATENATE(G68,H68)</f>
        <v>0.527***</v>
      </c>
      <c r="Q7" s="37" t="str">
        <f>CONCATENATE(G70,H70)</f>
        <v>0.522***</v>
      </c>
      <c r="R7" s="37" t="str">
        <f>CONCATENATE(G72,H72)</f>
        <v>0.596***</v>
      </c>
      <c r="S7" s="32"/>
      <c r="U7" s="146" t="s">
        <v>56</v>
      </c>
      <c r="V7" s="155" t="str">
        <f>L44</f>
        <v>-0.216</v>
      </c>
      <c r="W7" s="155" t="str">
        <f>L57</f>
        <v>-0.327</v>
      </c>
      <c r="X7" s="155" t="str">
        <f>L72</f>
        <v>-0.223</v>
      </c>
      <c r="Y7" s="146">
        <f>X7/W7-1</f>
        <v>-0.31804281345565755</v>
      </c>
      <c r="Z7" s="147"/>
    </row>
    <row r="8" spans="1:26">
      <c r="A8" s="36" t="s">
        <v>55</v>
      </c>
      <c r="B8" s="38" t="str">
        <f>CONCATENATE("(",G37,")")</f>
        <v>(0.054)</v>
      </c>
      <c r="C8" s="38" t="str">
        <f>CONCATENATE("(",G39,")")</f>
        <v>(0.080)</v>
      </c>
      <c r="D8" s="38" t="str">
        <f>CONCATENATE("(",G41,")")</f>
        <v>(0.054)</v>
      </c>
      <c r="E8" s="38" t="str">
        <f>CONCATENATE("(",G43,")")</f>
        <v>(0.054)</v>
      </c>
      <c r="F8" s="38" t="str">
        <f>CONCATENATE("(",G45,")")</f>
        <v>(0.058)</v>
      </c>
      <c r="G8" s="32"/>
      <c r="H8" s="38" t="str">
        <f>CONCATENATE("(",G50,")")</f>
        <v>(0.085)</v>
      </c>
      <c r="I8" s="38" t="str">
        <f>CONCATENATE("(",G52,")")</f>
        <v>(0.074)</v>
      </c>
      <c r="J8" s="38" t="str">
        <f>CONCATENATE("(",G54,")")</f>
        <v>(0.085)</v>
      </c>
      <c r="K8" s="38" t="str">
        <f>CONCATENATE("(",G56,")")</f>
        <v>(0.092)</v>
      </c>
      <c r="L8" s="38" t="str">
        <f>CONCATENATE("(",G58,")")</f>
        <v>(0.120)</v>
      </c>
      <c r="M8" s="32"/>
      <c r="N8" s="38" t="str">
        <f>CONCATENATE("(",G65,")")</f>
        <v>(0.165)</v>
      </c>
      <c r="O8" s="38" t="str">
        <f>CONCATENATE("(",G67,")")</f>
        <v>(0.299)</v>
      </c>
      <c r="P8" s="38" t="str">
        <f>CONCATENATE("(",G69,")")</f>
        <v>(0.157)</v>
      </c>
      <c r="Q8" s="38" t="str">
        <f>CONCATENATE("(",G71,")")</f>
        <v>(0.165)</v>
      </c>
      <c r="R8" s="38" t="str">
        <f>CONCATENATE("(",G73,")")</f>
        <v>(0.173)</v>
      </c>
      <c r="S8" s="32"/>
      <c r="U8" s="147" t="s">
        <v>58</v>
      </c>
      <c r="V8" s="156">
        <v>0.41046529999999998</v>
      </c>
      <c r="W8" s="156">
        <v>0.39042310000000002</v>
      </c>
      <c r="X8" s="156">
        <v>0.43328349999999999</v>
      </c>
      <c r="Y8" s="149" t="s">
        <v>59</v>
      </c>
      <c r="Z8" s="147"/>
    </row>
    <row r="9" spans="1:26">
      <c r="A9" s="36" t="s">
        <v>57</v>
      </c>
      <c r="B9" s="37" t="str">
        <f>CONCATENATE(I36,J36)</f>
        <v>0.646***</v>
      </c>
      <c r="C9" s="37" t="str">
        <f>CONCATENATE(I38,J38)</f>
        <v>0.711***</v>
      </c>
      <c r="D9" s="37" t="str">
        <f>CONCATENATE(I40,J40)</f>
        <v>0.647***</v>
      </c>
      <c r="E9" s="37" t="str">
        <f>CONCATENATE(I42,J42)</f>
        <v>0.664***</v>
      </c>
      <c r="F9" s="37" t="str">
        <f>CONCATENATE(I44,J44)</f>
        <v>0.639***</v>
      </c>
      <c r="G9" s="32"/>
      <c r="H9" s="37" t="str">
        <f>CONCATENATE(I49,J49)</f>
        <v>0.630***</v>
      </c>
      <c r="I9" s="37" t="str">
        <f>CONCATENATE(I51,J51)</f>
        <v>0.682***</v>
      </c>
      <c r="J9" s="37" t="str">
        <f>CONCATENATE(I53,J68)</f>
        <v>0.630***</v>
      </c>
      <c r="K9" s="37" t="str">
        <f>CONCATENATE(I55,J55)</f>
        <v>0.653***</v>
      </c>
      <c r="L9" s="37" t="str">
        <f>CONCATENATE(I57,J57)</f>
        <v>0.641***</v>
      </c>
      <c r="M9" s="32"/>
      <c r="N9" s="37" t="str">
        <f>CONCATENATE(I64,J64)</f>
        <v>0.458***</v>
      </c>
      <c r="O9" s="37" t="str">
        <f>CONCATENATE(I66,J66)</f>
        <v>0.390***</v>
      </c>
      <c r="P9" s="37" t="str">
        <f>CONCATENATE(I68,J68)</f>
        <v>0.461***</v>
      </c>
      <c r="Q9" s="37" t="str">
        <f>CONCATENATE(I70,J70)</f>
        <v>0.474***</v>
      </c>
      <c r="R9" s="37" t="str">
        <f>CONCATENATE(I72,J72)</f>
        <v>0.466***</v>
      </c>
      <c r="S9" s="32"/>
      <c r="U9" s="147" t="s">
        <v>61</v>
      </c>
      <c r="V9" s="156">
        <v>0.16647410000000001</v>
      </c>
      <c r="W9" s="156">
        <v>0.15738240000000001</v>
      </c>
      <c r="X9" s="156">
        <v>0.1735247</v>
      </c>
      <c r="Y9" s="149" t="s">
        <v>59</v>
      </c>
      <c r="Z9" s="147"/>
    </row>
    <row r="10" spans="1:26">
      <c r="A10" s="36" t="s">
        <v>60</v>
      </c>
      <c r="B10" s="38" t="str">
        <f>CONCATENATE("(",I37,")")</f>
        <v>(0.039)</v>
      </c>
      <c r="C10" s="38" t="str">
        <f>CONCATENATE("(",I39,")")</f>
        <v>(0.046)</v>
      </c>
      <c r="D10" s="38" t="str">
        <f>CONCATENATE("(",I41,")")</f>
        <v>(0.039)</v>
      </c>
      <c r="E10" s="38" t="str">
        <f>CONCATENATE("(",I43,")")</f>
        <v>(0.039)</v>
      </c>
      <c r="F10" s="38" t="str">
        <f>CONCATENATE("(",I45,")")</f>
        <v>(0.043)</v>
      </c>
      <c r="G10" s="32"/>
      <c r="H10" s="38" t="str">
        <f>CONCATENATE("(",I50,")")</f>
        <v>(0.061)</v>
      </c>
      <c r="I10" s="38" t="str">
        <f>CONCATENATE("(",I52,")")</f>
        <v>(0.077)</v>
      </c>
      <c r="J10" s="38" t="str">
        <f>CONCATENATE("(",I54,")")</f>
        <v>(0.061)</v>
      </c>
      <c r="K10" s="38" t="str">
        <f>CONCATENATE("(",I56,")")</f>
        <v>(0.059)</v>
      </c>
      <c r="L10" s="38" t="str">
        <f>CONCATENATE("(",I58,")")</f>
        <v>(0.070)</v>
      </c>
      <c r="M10" s="32"/>
      <c r="N10" s="38" t="str">
        <f>CONCATENATE("(",I65,")")</f>
        <v>(0.050)</v>
      </c>
      <c r="O10" s="38" t="str">
        <f>CONCATENATE("(",I67,")")</f>
        <v>(0.062)</v>
      </c>
      <c r="P10" s="38" t="str">
        <f>CONCATENATE("(",I69,")")</f>
        <v>(0.050)</v>
      </c>
      <c r="Q10" s="38" t="str">
        <f>CONCATENATE("(",I71,")")</f>
        <v>(0.051)</v>
      </c>
      <c r="R10" s="38" t="str">
        <f>CONCATENATE("(",I73,")")</f>
        <v>(0.053)</v>
      </c>
      <c r="S10" s="32"/>
      <c r="U10" s="147" t="s">
        <v>63</v>
      </c>
      <c r="V10" s="156">
        <f>V8+V9</f>
        <v>0.57693939999999999</v>
      </c>
      <c r="W10" s="156">
        <f t="shared" ref="W10:X10" si="0">W8+W9</f>
        <v>0.54780550000000006</v>
      </c>
      <c r="X10" s="156">
        <f t="shared" si="0"/>
        <v>0.60680820000000002</v>
      </c>
      <c r="Y10" s="147"/>
      <c r="Z10" s="147"/>
    </row>
    <row r="11" spans="1:26">
      <c r="A11" s="36" t="s">
        <v>62</v>
      </c>
      <c r="B11" s="37" t="str">
        <f>CONCATENATE(L36,M36)</f>
        <v>-0.115***</v>
      </c>
      <c r="C11" s="37" t="str">
        <f>CONCATENATE(L38,M38)</f>
        <v>-0.082***</v>
      </c>
      <c r="D11" s="37" t="str">
        <f>CONCATENATE(L40,M40)</f>
        <v>-0.113***</v>
      </c>
      <c r="E11" s="37" t="str">
        <f>CONCATENATE(L42,M42)</f>
        <v>-0.094***</v>
      </c>
      <c r="F11" s="37" t="str">
        <f>CONCATENATE(L44,M44)</f>
        <v>-0.216***</v>
      </c>
      <c r="G11" s="32"/>
      <c r="H11" s="37" t="str">
        <f>CONCATENATE(L49,M49)</f>
        <v>-0.165***</v>
      </c>
      <c r="I11" s="37" t="str">
        <f>CONCATENATE(L51,M51)</f>
        <v>-0.148***</v>
      </c>
      <c r="J11" s="37" t="str">
        <f>CONCATENATE(L53,M53)</f>
        <v>-0.165***</v>
      </c>
      <c r="K11" s="37" t="str">
        <f>CONCATENATE(L55,M55)</f>
        <v>-0.170***</v>
      </c>
      <c r="L11" s="37" t="str">
        <f>CONCATENATE(L57,M57)</f>
        <v>-0.327***</v>
      </c>
      <c r="M11" s="32"/>
      <c r="N11" s="37" t="str">
        <f>CONCATENATE(L64,M64)</f>
        <v>-0.127***</v>
      </c>
      <c r="O11" s="37" t="str">
        <f>CONCATENATE(L66,M66)</f>
        <v>-0.089*</v>
      </c>
      <c r="P11" s="37" t="str">
        <f>CONCATENATE(L68,M68)</f>
        <v>-0.128***</v>
      </c>
      <c r="Q11" s="37" t="str">
        <f>CONCATENATE(L70,M70)</f>
        <v>-0.116***</v>
      </c>
      <c r="R11" s="37" t="str">
        <f>CONCATENATE(L72,M72)</f>
        <v>-0.223***</v>
      </c>
      <c r="S11" s="32"/>
      <c r="U11" s="147" t="s">
        <v>65</v>
      </c>
      <c r="V11" s="156">
        <f>V8-V9</f>
        <v>0.24399119999999996</v>
      </c>
      <c r="W11" s="156">
        <f t="shared" ref="W11:X11" si="1">W8-W9</f>
        <v>0.23304070000000002</v>
      </c>
      <c r="X11" s="156">
        <f t="shared" si="1"/>
        <v>0.25975879999999996</v>
      </c>
      <c r="Y11" s="147"/>
      <c r="Z11" s="147"/>
    </row>
    <row r="12" spans="1:26">
      <c r="A12" s="36" t="s">
        <v>64</v>
      </c>
      <c r="B12" s="38" t="str">
        <f>CONCATENATE("(",L37,")")</f>
        <v>(0.018)</v>
      </c>
      <c r="C12" s="38" t="str">
        <f>CONCATENATE("(",L39,")")</f>
        <v>(0.019)</v>
      </c>
      <c r="D12" s="38" t="str">
        <f>CONCATENATE("(",L41,")")</f>
        <v>(0.018)</v>
      </c>
      <c r="E12" s="38" t="str">
        <f>CONCATENATE("(",L43,")")</f>
        <v>(0.018)</v>
      </c>
      <c r="F12" s="38" t="str">
        <f>CONCATENATE("(",L45,")")</f>
        <v>(0.041)</v>
      </c>
      <c r="G12" s="32"/>
      <c r="H12" s="38" t="str">
        <f>CONCATENATE("(",L50,")")</f>
        <v>(0.037)</v>
      </c>
      <c r="I12" s="38" t="str">
        <f>CONCATENATE("(",L52,")")</f>
        <v>(0.043)</v>
      </c>
      <c r="J12" s="38" t="str">
        <f>CONCATENATE("(",L54,")")</f>
        <v>(0.037)</v>
      </c>
      <c r="K12" s="38" t="str">
        <f>CONCATENATE("(",L56,")")</f>
        <v>(0.042)</v>
      </c>
      <c r="L12" s="38" t="str">
        <f>CONCATENATE("(",L58,")")</f>
        <v>(0.108)</v>
      </c>
      <c r="M12" s="32"/>
      <c r="N12" s="38" t="str">
        <f>CONCATENATE("(",L65,")")</f>
        <v>(0.026)</v>
      </c>
      <c r="O12" s="38" t="str">
        <f>CONCATENATE("(",L67,")")</f>
        <v>(0.044)</v>
      </c>
      <c r="P12" s="38" t="str">
        <f>CONCATENATE("(",L69,")")</f>
        <v>(0.026)</v>
      </c>
      <c r="Q12" s="38" t="str">
        <f>CONCATENATE("(",L71,")")</f>
        <v>(0.027)</v>
      </c>
      <c r="R12" s="38" t="str">
        <f>CONCATENATE("(",L73,")")</f>
        <v>(0.068)</v>
      </c>
      <c r="S12" s="32"/>
      <c r="U12" s="147"/>
      <c r="V12" s="156"/>
      <c r="W12" s="156"/>
      <c r="X12" s="156"/>
      <c r="Y12" s="147"/>
      <c r="Z12" s="147"/>
    </row>
    <row r="13" spans="1:26">
      <c r="A13" s="46" t="s">
        <v>66</v>
      </c>
      <c r="B13" s="47"/>
      <c r="C13" s="48" t="str">
        <f>CONCATENATE(N38,O38)</f>
        <v>0.032*</v>
      </c>
      <c r="D13" s="44"/>
      <c r="E13" s="47"/>
      <c r="F13" s="47"/>
      <c r="G13" s="44"/>
      <c r="H13" s="47"/>
      <c r="I13" s="48" t="str">
        <f>CONCATENATE(N51,O51)</f>
        <v>-0.002</v>
      </c>
      <c r="J13" s="44"/>
      <c r="K13" s="47"/>
      <c r="L13" s="47"/>
      <c r="M13" s="44"/>
      <c r="N13" s="47"/>
      <c r="O13" s="48" t="str">
        <f>CONCATENATE(N66,O66)</f>
        <v>0.071***</v>
      </c>
      <c r="P13" s="44"/>
      <c r="Q13" s="47"/>
      <c r="R13" s="47"/>
      <c r="S13" s="32"/>
      <c r="U13" s="146" t="s">
        <v>68</v>
      </c>
      <c r="V13" s="156"/>
      <c r="W13" s="156"/>
      <c r="X13" s="156"/>
      <c r="Y13" s="147"/>
      <c r="Z13" s="147"/>
    </row>
    <row r="14" spans="1:26">
      <c r="A14" s="46" t="s">
        <v>67</v>
      </c>
      <c r="B14" s="47"/>
      <c r="C14" s="47" t="str">
        <f>CONCATENATE("(",N39,")")</f>
        <v>(0.017)</v>
      </c>
      <c r="D14" s="44"/>
      <c r="E14" s="47"/>
      <c r="F14" s="47"/>
      <c r="G14" s="44"/>
      <c r="H14" s="47"/>
      <c r="I14" s="47" t="str">
        <f>CONCATENATE("(",N52,")")</f>
        <v>(0.020)</v>
      </c>
      <c r="J14" s="44"/>
      <c r="K14" s="47"/>
      <c r="L14" s="47"/>
      <c r="M14" s="44"/>
      <c r="N14" s="47"/>
      <c r="O14" s="47" t="str">
        <f>CONCATENATE("(",N67,")")</f>
        <v>(0.018)</v>
      </c>
      <c r="P14" s="44"/>
      <c r="Q14" s="47"/>
      <c r="R14" s="47"/>
      <c r="S14" s="32"/>
      <c r="U14" s="147" t="s">
        <v>70</v>
      </c>
      <c r="V14" s="156">
        <f t="shared" ref="V14:X16" si="2">V$7/V8</f>
        <v>-0.52623205908026816</v>
      </c>
      <c r="W14" s="156">
        <f t="shared" si="2"/>
        <v>-0.83755290094259283</v>
      </c>
      <c r="X14" s="156">
        <f t="shared" si="2"/>
        <v>-0.51467457219118662</v>
      </c>
      <c r="Y14" s="147">
        <f t="shared" ref="Y14:Y16" si="3">X14/W14-1</f>
        <v>-0.3855020123362175</v>
      </c>
      <c r="Z14" s="147"/>
    </row>
    <row r="15" spans="1:26">
      <c r="A15" s="46" t="s">
        <v>69</v>
      </c>
      <c r="B15" s="47"/>
      <c r="C15" s="44"/>
      <c r="D15" s="48" t="str">
        <f>CONCATENATE(N40,O40)</f>
        <v>0.005***</v>
      </c>
      <c r="E15" s="44"/>
      <c r="F15" s="44"/>
      <c r="G15" s="44"/>
      <c r="H15" s="47"/>
      <c r="I15" s="44"/>
      <c r="J15" s="48" t="str">
        <f>CONCATENATE(N53,O53)</f>
        <v>0.000</v>
      </c>
      <c r="K15" s="44"/>
      <c r="L15" s="44"/>
      <c r="M15" s="44"/>
      <c r="N15" s="47"/>
      <c r="O15" s="44"/>
      <c r="P15" s="48" t="str">
        <f>CONCATENATE(N68,O68)</f>
        <v>0.007***</v>
      </c>
      <c r="Q15" s="44"/>
      <c r="R15" s="44"/>
      <c r="S15" s="32"/>
      <c r="U15" s="147" t="s">
        <v>71</v>
      </c>
      <c r="V15" s="156">
        <f t="shared" si="2"/>
        <v>-1.2974991304953742</v>
      </c>
      <c r="W15" s="156">
        <f t="shared" si="2"/>
        <v>-2.0777418567768695</v>
      </c>
      <c r="X15" s="156">
        <f t="shared" si="2"/>
        <v>-1.2851196400281919</v>
      </c>
      <c r="Y15" s="147">
        <f t="shared" si="3"/>
        <v>-0.38148252833402774</v>
      </c>
      <c r="Z15" s="147"/>
    </row>
    <row r="16" spans="1:26">
      <c r="A16" s="46" t="s">
        <v>67</v>
      </c>
      <c r="B16" s="47"/>
      <c r="C16" s="44"/>
      <c r="D16" s="47" t="str">
        <f>CONCATENATE("(",N41,")")</f>
        <v>(0.002)</v>
      </c>
      <c r="E16" s="44"/>
      <c r="F16" s="44"/>
      <c r="G16" s="44"/>
      <c r="H16" s="47"/>
      <c r="I16" s="44"/>
      <c r="J16" s="47" t="str">
        <f>CONCATENATE("(",N54,")")</f>
        <v>(0.002)</v>
      </c>
      <c r="K16" s="44"/>
      <c r="L16" s="44"/>
      <c r="M16" s="44"/>
      <c r="N16" s="47"/>
      <c r="O16" s="44"/>
      <c r="P16" s="47" t="str">
        <f>CONCATENATE("(",N69,")")</f>
        <v>(0.002)</v>
      </c>
      <c r="Q16" s="44"/>
      <c r="R16" s="44"/>
      <c r="S16" s="32"/>
      <c r="U16" s="147" t="s">
        <v>73</v>
      </c>
      <c r="V16" s="156">
        <f t="shared" si="2"/>
        <v>-0.37438940727570347</v>
      </c>
      <c r="W16" s="156">
        <f t="shared" si="2"/>
        <v>-0.59692719404971284</v>
      </c>
      <c r="X16" s="156">
        <f t="shared" si="2"/>
        <v>-0.36749668181807693</v>
      </c>
      <c r="Y16" s="147">
        <f t="shared" si="3"/>
        <v>-0.38435258858809618</v>
      </c>
      <c r="Z16" s="147"/>
    </row>
    <row r="17" spans="1:19">
      <c r="A17" s="46" t="s">
        <v>72</v>
      </c>
      <c r="B17" s="47"/>
      <c r="C17" s="47"/>
      <c r="D17" s="47"/>
      <c r="E17" s="48" t="str">
        <f>CONCATENATE(S42,T42)</f>
        <v>0.009***</v>
      </c>
      <c r="F17" s="48" t="str">
        <f>CONCATENATE(S44,T44)</f>
        <v>0.008***</v>
      </c>
      <c r="G17" s="44"/>
      <c r="H17" s="44"/>
      <c r="I17" s="44"/>
      <c r="J17" s="44"/>
      <c r="K17" s="48" t="str">
        <f>CONCATENATE(S55,T55)</f>
        <v>-0.001</v>
      </c>
      <c r="L17" s="48" t="str">
        <f>CONCATENATE(S57,T57)</f>
        <v>-0.002</v>
      </c>
      <c r="M17" s="44"/>
      <c r="N17" s="44"/>
      <c r="O17" s="44"/>
      <c r="P17" s="44"/>
      <c r="Q17" s="48" t="str">
        <f>CONCATENATE(S70,T70)</f>
        <v>0.015***</v>
      </c>
      <c r="R17" s="48" t="str">
        <f>CONCATENATE(S72,T72)</f>
        <v>0.013***</v>
      </c>
      <c r="S17" s="32"/>
    </row>
    <row r="18" spans="1:19">
      <c r="A18" s="46" t="s">
        <v>127</v>
      </c>
      <c r="B18" s="47"/>
      <c r="C18" s="47"/>
      <c r="D18" s="47"/>
      <c r="E18" s="47" t="str">
        <f>CONCATENATE("(",S43,")")</f>
        <v>(0.003)</v>
      </c>
      <c r="F18" s="47" t="str">
        <f>CONCATENATE("(",S45,")")</f>
        <v>(0.003)</v>
      </c>
      <c r="G18" s="44"/>
      <c r="H18" s="44"/>
      <c r="I18" s="44"/>
      <c r="J18" s="44"/>
      <c r="K18" s="47" t="str">
        <f>CONCATENATE("(",S56,")")</f>
        <v>(0.006)</v>
      </c>
      <c r="L18" s="47" t="str">
        <f>CONCATENATE("(",S58,")")</f>
        <v>(0.006)</v>
      </c>
      <c r="M18" s="44"/>
      <c r="N18" s="44"/>
      <c r="O18" s="44"/>
      <c r="P18" s="44"/>
      <c r="Q18" s="47" t="str">
        <f>CONCATENATE("(",S71,")")</f>
        <v>(0.004)</v>
      </c>
      <c r="R18" s="47" t="str">
        <f>CONCATENATE("(",S73,")")</f>
        <v>(0.004)</v>
      </c>
      <c r="S18" s="32"/>
    </row>
    <row r="19" spans="1:19">
      <c r="A19" s="46" t="s">
        <v>74</v>
      </c>
      <c r="B19" s="47"/>
      <c r="C19" s="47"/>
      <c r="D19" s="47"/>
      <c r="E19" s="48" t="str">
        <f>CONCATENATE(N42,O42)</f>
        <v>-0.017***</v>
      </c>
      <c r="F19" s="48" t="str">
        <f>CONCATENATE(N44,O44)</f>
        <v>-0.018***</v>
      </c>
      <c r="G19" s="44"/>
      <c r="H19" s="47"/>
      <c r="I19" s="47"/>
      <c r="J19" s="47"/>
      <c r="K19" s="48" t="str">
        <f>CONCATENATE(N55,O55)</f>
        <v>-0.026***</v>
      </c>
      <c r="L19" s="48" t="str">
        <f>CONCATENATE(N57,O57)</f>
        <v>-0.027***</v>
      </c>
      <c r="M19" s="44"/>
      <c r="N19" s="47"/>
      <c r="O19" s="47"/>
      <c r="P19" s="47"/>
      <c r="Q19" s="48" t="str">
        <f>CONCATENATE(N70,O70)</f>
        <v>-0.013</v>
      </c>
      <c r="R19" s="48" t="str">
        <f>CONCATENATE(N72,O72)</f>
        <v>-0.013</v>
      </c>
      <c r="S19" s="32"/>
    </row>
    <row r="20" spans="1:19">
      <c r="A20" s="46" t="s">
        <v>75</v>
      </c>
      <c r="B20" s="47"/>
      <c r="C20" s="47"/>
      <c r="D20" s="47"/>
      <c r="E20" s="47" t="str">
        <f>CONCATENATE("(",N43,")")</f>
        <v>(0.005)</v>
      </c>
      <c r="F20" s="47" t="str">
        <f>CONCATENATE("(",N45,")")</f>
        <v>(0.005)</v>
      </c>
      <c r="G20" s="44"/>
      <c r="H20" s="47"/>
      <c r="I20" s="47"/>
      <c r="J20" s="47"/>
      <c r="K20" s="47" t="str">
        <f>CONCATENATE("(",N56,")")</f>
        <v>(0.006)</v>
      </c>
      <c r="L20" s="47" t="str">
        <f>CONCATENATE("(",N58,")")</f>
        <v>(0.006)</v>
      </c>
      <c r="M20" s="44"/>
      <c r="N20" s="47"/>
      <c r="O20" s="47"/>
      <c r="P20" s="47"/>
      <c r="Q20" s="47" t="str">
        <f>CONCATENATE("(",N71,")")</f>
        <v>(0.009)</v>
      </c>
      <c r="R20" s="47" t="str">
        <f>CONCATENATE("(",N73,")")</f>
        <v>(0.009)</v>
      </c>
      <c r="S20" s="32"/>
    </row>
    <row r="21" spans="1:19">
      <c r="A21" s="46" t="s">
        <v>77</v>
      </c>
      <c r="B21" s="47"/>
      <c r="C21" s="47"/>
      <c r="D21" s="47"/>
      <c r="E21" s="48" t="str">
        <f>CONCATENATE(P42,R42)</f>
        <v>-0.078***</v>
      </c>
      <c r="F21" s="48" t="str">
        <f>CONCATENATE(P44,R44)</f>
        <v>-0.080***</v>
      </c>
      <c r="G21" s="44"/>
      <c r="H21" s="47"/>
      <c r="I21" s="47"/>
      <c r="J21" s="47"/>
      <c r="K21" s="48" t="str">
        <f>CONCATENATE(P55,R55)</f>
        <v>-0.124**</v>
      </c>
      <c r="L21" s="48" t="str">
        <f>CONCATENATE(P57,R57)</f>
        <v>-0.129**</v>
      </c>
      <c r="M21" s="44"/>
      <c r="N21" s="47"/>
      <c r="O21" s="47"/>
      <c r="P21" s="47"/>
      <c r="Q21" s="48" t="str">
        <f>CONCATENATE(P70,R70)</f>
        <v>-0.038</v>
      </c>
      <c r="R21" s="48" t="str">
        <f>CONCATENATE(P72,R72)</f>
        <v>-0.070</v>
      </c>
      <c r="S21" s="32"/>
    </row>
    <row r="22" spans="1:19">
      <c r="A22" s="46" t="s">
        <v>64</v>
      </c>
      <c r="B22" s="47"/>
      <c r="C22" s="47"/>
      <c r="D22" s="47"/>
      <c r="E22" s="47" t="str">
        <f>CONCATENATE("(",P43,")")</f>
        <v>(0.022)</v>
      </c>
      <c r="F22" s="47" t="str">
        <f>CONCATENATE("(",P45,")")</f>
        <v>(0.021)</v>
      </c>
      <c r="G22" s="44"/>
      <c r="H22" s="47"/>
      <c r="I22" s="47"/>
      <c r="J22" s="47"/>
      <c r="K22" s="47" t="str">
        <f>CONCATENATE("(",P56,")")</f>
        <v>(0.059)</v>
      </c>
      <c r="L22" s="47" t="str">
        <f>CONCATENATE("(",P58,")")</f>
        <v>(0.062)</v>
      </c>
      <c r="M22" s="44"/>
      <c r="N22" s="47"/>
      <c r="O22" s="47"/>
      <c r="P22" s="47"/>
      <c r="Q22" s="47" t="str">
        <f>CONCATENATE("(",P71,")")</f>
        <v>(0.056)</v>
      </c>
      <c r="R22" s="47" t="str">
        <f>CONCATENATE("(",P73,")")</f>
        <v>(0.059)</v>
      </c>
      <c r="S22" s="32"/>
    </row>
    <row r="23" spans="1:19">
      <c r="A23" s="46" t="s">
        <v>78</v>
      </c>
      <c r="B23" s="47"/>
      <c r="C23" s="47"/>
      <c r="D23" s="47"/>
      <c r="E23" s="48" t="str">
        <f>CONCATENATE(U42,V42)</f>
        <v>-0.003</v>
      </c>
      <c r="F23" s="48" t="str">
        <f>CONCATENATE(U44,V44)</f>
        <v>-0.002</v>
      </c>
      <c r="G23" s="44"/>
      <c r="H23" s="47"/>
      <c r="I23" s="47"/>
      <c r="J23" s="47"/>
      <c r="K23" s="48" t="str">
        <f>CONCATENATE(U55,V55)</f>
        <v>-0.069</v>
      </c>
      <c r="L23" s="48" t="str">
        <f>CONCATENATE(U57,V57)</f>
        <v>-0.056</v>
      </c>
      <c r="M23" s="44"/>
      <c r="N23" s="47"/>
      <c r="O23" s="47"/>
      <c r="P23" s="47"/>
      <c r="Q23" s="48" t="str">
        <f>CONCATENATE(U70,V70)</f>
        <v>0.077</v>
      </c>
      <c r="R23" s="48" t="str">
        <f>CONCATENATE(U72,V72)</f>
        <v>0.052</v>
      </c>
      <c r="S23" s="32"/>
    </row>
    <row r="24" spans="1:19">
      <c r="A24" s="46" t="s">
        <v>79</v>
      </c>
      <c r="B24" s="47"/>
      <c r="C24" s="47"/>
      <c r="D24" s="47"/>
      <c r="E24" s="47" t="str">
        <f>CONCATENATE("(",U43,")")</f>
        <v>(0.018)</v>
      </c>
      <c r="F24" s="47" t="str">
        <f>CONCATENATE("(",U45,")")</f>
        <v>(0.019)</v>
      </c>
      <c r="G24" s="44"/>
      <c r="H24" s="47"/>
      <c r="I24" s="47"/>
      <c r="J24" s="47"/>
      <c r="K24" s="47" t="str">
        <f>CONCATENATE("(",U56,")")</f>
        <v>(0.043)</v>
      </c>
      <c r="L24" s="47" t="str">
        <f>CONCATENATE("(",U58,")")</f>
        <v>(0.045)</v>
      </c>
      <c r="M24" s="44"/>
      <c r="N24" s="47"/>
      <c r="O24" s="47"/>
      <c r="P24" s="47"/>
      <c r="Q24" s="47" t="str">
        <f>CONCATENATE("(",U71,")")</f>
        <v>(0.062)</v>
      </c>
      <c r="R24" s="47" t="str">
        <f>CONCATENATE("(",U73,")")</f>
        <v>(0.065)</v>
      </c>
      <c r="S24" s="32"/>
    </row>
    <row r="25" spans="1:19">
      <c r="A25" s="36" t="s">
        <v>80</v>
      </c>
      <c r="B25" s="37" t="str">
        <f>CONCATENATE(D36,F36)</f>
        <v>-0.353***</v>
      </c>
      <c r="C25" s="37" t="str">
        <f>CONCATENATE(D38,F38)</f>
        <v>-0.350**</v>
      </c>
      <c r="D25" s="37" t="str">
        <f>CONCATENATE(D40,F40)</f>
        <v>-0.369***</v>
      </c>
      <c r="E25" s="37" t="str">
        <f>CONCATENATE(D42,'Table 5'!O48)</f>
        <v>-0.390</v>
      </c>
      <c r="F25" s="37" t="str">
        <f>CONCATENATE(D44,'Table 5'!O50)</f>
        <v>-0.397</v>
      </c>
      <c r="G25" s="32"/>
      <c r="H25" s="37" t="str">
        <f>CONCATENATE(D49,F49)</f>
        <v>-0.209</v>
      </c>
      <c r="I25" s="37" t="str">
        <f>CONCATENATE(D51,F51)</f>
        <v>-0.378*</v>
      </c>
      <c r="J25" s="37" t="str">
        <f>CONCATENATE(D53,F53)</f>
        <v>-0.207</v>
      </c>
      <c r="K25" s="37" t="str">
        <f>CONCATENATE(D55,'Table 5'!O62)</f>
        <v>-0.360</v>
      </c>
      <c r="L25" s="37" t="str">
        <f>CONCATENATE(D57,'Table 5'!O64)</f>
        <v>-0.356</v>
      </c>
      <c r="M25" s="32"/>
      <c r="N25" s="37" t="str">
        <f>CONCATENATE(D64,F64)</f>
        <v>-0.215</v>
      </c>
      <c r="O25" s="37" t="str">
        <f>CONCATENATE(D66,F66)</f>
        <v>0.066</v>
      </c>
      <c r="P25" s="37" t="str">
        <f>CONCATENATE(D68,F68)</f>
        <v>-0.110</v>
      </c>
      <c r="Q25" s="37" t="str">
        <f>CONCATENATE(D70,F70)</f>
        <v>-0.164</v>
      </c>
      <c r="R25" s="37" t="str">
        <f>CONCATENATE(D72,F72)</f>
        <v>-0.245</v>
      </c>
      <c r="S25" s="32"/>
    </row>
    <row r="26" spans="1:19" ht="15" thickBot="1">
      <c r="A26" s="39"/>
      <c r="B26" s="40" t="str">
        <f>CONCATENATE("(",D37,")")</f>
        <v>(0.111)</v>
      </c>
      <c r="C26" s="40" t="str">
        <f>CONCATENATE("(",D39,")")</f>
        <v>(0.162)</v>
      </c>
      <c r="D26" s="40" t="str">
        <f>CONCATENATE("(",D41,")")</f>
        <v>(0.113)</v>
      </c>
      <c r="E26" s="38" t="str">
        <f>CONCATENATE("(",D43,")")</f>
        <v>(0.088)</v>
      </c>
      <c r="F26" s="38" t="str">
        <f>CONCATENATE("(",D45,")")</f>
        <v>(0.091)</v>
      </c>
      <c r="G26" s="32"/>
      <c r="H26" s="40" t="str">
        <f>CONCATENATE("(",D50,")")</f>
        <v>(0.138)</v>
      </c>
      <c r="I26" s="40" t="str">
        <f>CONCATENATE("(",D52,")")</f>
        <v>(0.182)</v>
      </c>
      <c r="J26" s="40" t="str">
        <f>CONCATENATE("(",D54,")")</f>
        <v>(0.136)</v>
      </c>
      <c r="K26" s="38" t="str">
        <f>CONCATENATE("(",D56,")")</f>
        <v>(0.111)</v>
      </c>
      <c r="L26" s="38" t="str">
        <f>CONCATENATE("(",D58,")")</f>
        <v>(0.146)</v>
      </c>
      <c r="M26" s="32"/>
      <c r="N26" s="40" t="str">
        <f>CONCATENATE("(",D65,")")</f>
        <v>(0.276)</v>
      </c>
      <c r="O26" s="40" t="str">
        <f>CONCATENATE("(",D67,")")</f>
        <v>(0.612)</v>
      </c>
      <c r="P26" s="40" t="str">
        <f>CONCATENATE("(",D69,")")</f>
        <v>(0.257)</v>
      </c>
      <c r="Q26" s="38" t="str">
        <f>CONCATENATE("(",D71,")")</f>
        <v>(0.324)</v>
      </c>
      <c r="R26" s="38" t="str">
        <f>CONCATENATE("(",D73,")")</f>
        <v>(0.332)</v>
      </c>
      <c r="S26" s="32"/>
    </row>
    <row r="27" spans="1:19">
      <c r="A27" s="49" t="s">
        <v>81</v>
      </c>
      <c r="B27" s="50" t="str">
        <f>B36</f>
        <v>0.507</v>
      </c>
      <c r="C27" s="50" t="str">
        <f>B38</f>
        <v>0.531</v>
      </c>
      <c r="D27" s="50" t="str">
        <f>B40</f>
        <v>0.508</v>
      </c>
      <c r="E27" s="50" t="str">
        <f>B42</f>
        <v>0.515</v>
      </c>
      <c r="F27" s="50" t="str">
        <f>B44</f>
        <v>0.495</v>
      </c>
      <c r="G27" s="53"/>
      <c r="H27" s="50" t="str">
        <f>B49</f>
        <v>0.475</v>
      </c>
      <c r="I27" s="50" t="str">
        <f>B51</f>
        <v>0.505</v>
      </c>
      <c r="J27" s="50" t="str">
        <f>B53</f>
        <v>0.475</v>
      </c>
      <c r="K27" s="50" t="str">
        <f>B55</f>
        <v>0.488</v>
      </c>
      <c r="L27" s="50" t="str">
        <f>B57</f>
        <v>0.456</v>
      </c>
      <c r="M27" s="53"/>
      <c r="N27" s="50" t="str">
        <f>B64</f>
        <v>0.224</v>
      </c>
      <c r="O27" s="50" t="str">
        <f>B66</f>
        <v>0.162</v>
      </c>
      <c r="P27" s="50" t="str">
        <f>B68</f>
        <v>0.235</v>
      </c>
      <c r="Q27" s="50" t="str">
        <f>B70</f>
        <v>0.243</v>
      </c>
      <c r="R27" s="50" t="str">
        <f>B72</f>
        <v>0.241</v>
      </c>
      <c r="S27" s="32"/>
    </row>
    <row r="28" spans="1:19">
      <c r="A28" s="62" t="s">
        <v>82</v>
      </c>
      <c r="B28" s="63" t="str">
        <f>C36</f>
        <v>2,636</v>
      </c>
      <c r="C28" s="63" t="str">
        <f>C38</f>
        <v>1,374</v>
      </c>
      <c r="D28" s="63" t="str">
        <f>C40</f>
        <v>2,636</v>
      </c>
      <c r="E28" s="63" t="str">
        <f>C42</f>
        <v>2,636</v>
      </c>
      <c r="F28" s="63" t="str">
        <f>C44</f>
        <v>2,532</v>
      </c>
      <c r="G28" s="125"/>
      <c r="H28" s="63" t="str">
        <f>C49</f>
        <v>1,402</v>
      </c>
      <c r="I28" s="63" t="str">
        <f>C51</f>
        <v>766</v>
      </c>
      <c r="J28" s="63" t="str">
        <f>C53</f>
        <v>1,402</v>
      </c>
      <c r="K28" s="63" t="str">
        <f>C55</f>
        <v>1,402</v>
      </c>
      <c r="L28" s="63" t="str">
        <f>C57</f>
        <v>1,348</v>
      </c>
      <c r="M28" s="125"/>
      <c r="N28" s="63" t="str">
        <f>C64</f>
        <v>1,234</v>
      </c>
      <c r="O28" s="63" t="str">
        <f>C66</f>
        <v>608</v>
      </c>
      <c r="P28" s="63" t="str">
        <f>C68</f>
        <v>1,234</v>
      </c>
      <c r="Q28" s="63" t="str">
        <f>C70</f>
        <v>1,234</v>
      </c>
      <c r="R28" s="63" t="str">
        <f>C72</f>
        <v>1,184</v>
      </c>
      <c r="S28" s="32"/>
    </row>
    <row r="29" spans="1:19" ht="15" thickBot="1">
      <c r="A29" s="64" t="s">
        <v>104</v>
      </c>
      <c r="B29" s="52"/>
      <c r="C29" s="52"/>
      <c r="D29" s="52"/>
      <c r="E29" s="52"/>
      <c r="F29" s="52"/>
      <c r="G29" s="54"/>
      <c r="H29" s="52"/>
      <c r="I29" s="52"/>
      <c r="J29" s="52"/>
      <c r="K29" s="52" t="str">
        <f>CONCATENATE(B59,C59)</f>
        <v>6.58***</v>
      </c>
      <c r="L29" s="52" t="str">
        <f>CONCATENATE(B60,C60)</f>
        <v>6.92***</v>
      </c>
      <c r="M29" s="54"/>
      <c r="N29" s="52"/>
      <c r="O29" s="52"/>
      <c r="P29" s="52"/>
      <c r="Q29" s="52" t="str">
        <f>CONCATENATE(B74,C74)</f>
        <v>5.71***</v>
      </c>
      <c r="R29" s="52" t="str">
        <f>CONCATENATE(B75,C75)</f>
        <v>6.44***</v>
      </c>
      <c r="S29" s="32"/>
    </row>
    <row r="30" spans="1:19" ht="15" thickTop="1">
      <c r="S30" s="32"/>
    </row>
    <row r="31" spans="1:19">
      <c r="A31" s="161" t="s">
        <v>83</v>
      </c>
      <c r="B31" s="161"/>
      <c r="C31" s="161"/>
      <c r="D31" s="161"/>
      <c r="E31" s="162">
        <f>E27-B27</f>
        <v>8.0000000000000071E-3</v>
      </c>
      <c r="F31" s="162"/>
      <c r="G31" s="162"/>
      <c r="H31" s="162"/>
      <c r="I31" s="162"/>
      <c r="J31" s="162"/>
      <c r="K31" s="162">
        <f>K27-H27</f>
        <v>1.3000000000000012E-2</v>
      </c>
      <c r="L31" s="162"/>
      <c r="M31" s="162"/>
      <c r="N31" s="162"/>
      <c r="O31" s="162"/>
      <c r="P31" s="162"/>
      <c r="Q31" s="162">
        <f>Q27-N27</f>
        <v>1.8999999999999989E-2</v>
      </c>
      <c r="R31" s="162"/>
      <c r="S31" s="32"/>
    </row>
    <row r="33" spans="1:22">
      <c r="A33" s="78" t="s">
        <v>84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8"/>
      <c r="N33" s="7"/>
      <c r="O33" s="8"/>
      <c r="P33" s="8"/>
      <c r="Q33" s="8"/>
      <c r="R33" s="8"/>
      <c r="S33" s="8"/>
      <c r="T33" s="8"/>
      <c r="U33" s="8"/>
      <c r="V33" s="8"/>
    </row>
    <row r="34" spans="1:22">
      <c r="A34" s="11" t="s">
        <v>119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7" t="str">
        <f>[2]Full_Sample_Both!$A$30</f>
        <v>WOil_relPCPI</v>
      </c>
      <c r="O34" s="8"/>
      <c r="P34" s="8"/>
      <c r="Q34" s="8"/>
      <c r="R34" s="8"/>
      <c r="S34" s="8"/>
      <c r="T34" s="8"/>
      <c r="U34" s="8"/>
      <c r="V34" s="8"/>
    </row>
    <row r="35" spans="1:22">
      <c r="A35" s="11" t="s">
        <v>128</v>
      </c>
      <c r="B35" s="9" t="str">
        <f>[2]Full_Sample_Both!I48</f>
        <v>r2_w</v>
      </c>
      <c r="C35" s="9" t="str">
        <f>[2]Full_Sample_Both!I49</f>
        <v>N</v>
      </c>
      <c r="D35" s="9" t="str">
        <f>[2]Full_Sample_Both!I46</f>
        <v>_cons</v>
      </c>
      <c r="E35" s="9"/>
      <c r="F35" s="9"/>
      <c r="G35" s="9" t="str">
        <f>[2]Full_Sample_Both!I39</f>
        <v>InfExp</v>
      </c>
      <c r="H35" s="9"/>
      <c r="I35" s="9" t="str">
        <f>[2]Full_Sample_Both!I40</f>
        <v>CCPI_4lag</v>
      </c>
      <c r="J35" s="9"/>
      <c r="K35" s="9"/>
      <c r="L35" s="9" t="str">
        <f>[2]Full_Sample_Both!I41</f>
        <v>slack_1</v>
      </c>
      <c r="M35" s="9"/>
      <c r="N35" s="9" t="str">
        <f>[2]Full_Sample_Both!I42</f>
        <v>RER_qo8q</v>
      </c>
      <c r="O35" s="9"/>
      <c r="P35" s="9" t="str">
        <f>[2]Full_Sample_Both!I43</f>
        <v>W_Slack</v>
      </c>
      <c r="Q35" s="9"/>
      <c r="R35" s="9"/>
      <c r="S35" s="9" t="str">
        <f>[2]Full_Sample_Both!I44</f>
        <v>WComm_relPCPI_lag</v>
      </c>
      <c r="T35" s="9"/>
      <c r="U35" s="9" t="str">
        <f>[2]Full_Sample_Both!I45</f>
        <v>GVC_PC_lag</v>
      </c>
      <c r="V35" s="9"/>
    </row>
    <row r="36" spans="1:22">
      <c r="A36" s="7" t="s">
        <v>87</v>
      </c>
      <c r="B36" s="8" t="str">
        <f>FIXED([2]Full_Sample_Both!J8,3)</f>
        <v>0.507</v>
      </c>
      <c r="C36" s="8" t="str">
        <f>FIXED([2]Full_Sample_Both!J9,0)</f>
        <v>2,636</v>
      </c>
      <c r="D36" s="10" t="str">
        <f>FIXED([2]Full_Sample_Both!J7, 3)</f>
        <v>-0.353</v>
      </c>
      <c r="E36" s="10"/>
      <c r="F36" s="8" t="str">
        <f>IF([2]Full_Sample_Both!M7&lt;0.01,"***",IF([2]Full_Sample_Both!M7&lt;0.05,"**",IF([2]Full_Sample_Both!M7&lt;0.1,"*","")))</f>
        <v>***</v>
      </c>
      <c r="G36" s="10" t="str">
        <f>FIXED([2]Full_Sample_Both!J4, 3)</f>
        <v>0.501</v>
      </c>
      <c r="H36" s="8" t="str">
        <f>IF([2]Full_Sample_Both!M4&lt;0.01,"***",IF([2]Full_Sample_Both!M4&lt;0.05,"**",IF([2]Full_Sample_Both!M4&lt;0.1,"*","")))</f>
        <v>***</v>
      </c>
      <c r="I36" s="10" t="str">
        <f>FIXED([2]Full_Sample_Both!J5, 3)</f>
        <v>0.646</v>
      </c>
      <c r="J36" s="8" t="str">
        <f>IF([2]Full_Sample_Both!M5&lt;0.01,"***",IF([2]Full_Sample_Both!M5&lt;0.05,"**",IF([2]Full_Sample_Both!M5&lt;0.1,"*","")))</f>
        <v>***</v>
      </c>
      <c r="K36" s="8"/>
      <c r="L36" s="10" t="str">
        <f>FIXED([2]Full_Sample_Both!J6, 3)</f>
        <v>-0.115</v>
      </c>
      <c r="M36" s="8" t="str">
        <f>IF([2]Full_Sample_Both!M6&lt;0.01,"***",IF([2]Full_Sample_Both!M6&lt;0.05,"**",IF([2]Full_Sample_Both!M6&lt;0.1,"*","")))</f>
        <v>***</v>
      </c>
      <c r="N36" s="8"/>
      <c r="O36" s="8"/>
      <c r="P36" s="8"/>
      <c r="Q36" s="8"/>
      <c r="R36" s="8"/>
      <c r="S36" s="8"/>
      <c r="T36" s="8"/>
      <c r="U36" s="8"/>
      <c r="V36" s="8"/>
    </row>
    <row r="37" spans="1:22">
      <c r="A37" s="7"/>
      <c r="B37" s="8"/>
      <c r="C37" s="8"/>
      <c r="D37" s="10" t="str">
        <f>FIXED([2]Full_Sample_Both!K7, 3)</f>
        <v>0.111</v>
      </c>
      <c r="E37" s="10"/>
      <c r="F37" s="8"/>
      <c r="G37" s="10" t="str">
        <f>FIXED([2]Full_Sample_Both!K4, 3)</f>
        <v>0.054</v>
      </c>
      <c r="H37" s="8"/>
      <c r="I37" s="10" t="str">
        <f>FIXED([2]Full_Sample_Both!K5, 3)</f>
        <v>0.039</v>
      </c>
      <c r="J37" s="8"/>
      <c r="K37" s="8"/>
      <c r="L37" s="10" t="str">
        <f>FIXED([2]Full_Sample_Both!K6, 3)</f>
        <v>0.018</v>
      </c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>
      <c r="A38" s="7" t="s">
        <v>88</v>
      </c>
      <c r="B38" s="8" t="str">
        <f>FIXED([2]Full_Sample_Both!J20,3)</f>
        <v>0.531</v>
      </c>
      <c r="C38" s="8" t="str">
        <f>FIXED([2]Full_Sample_Both!J21,0)</f>
        <v>1,374</v>
      </c>
      <c r="D38" s="10" t="str">
        <f>FIXED([2]Full_Sample_Both!J19, 3)</f>
        <v>-0.350</v>
      </c>
      <c r="E38" s="10"/>
      <c r="F38" s="8" t="str">
        <f>IF([2]Full_Sample_Both!M19&lt;0.01,"***",IF([2]Full_Sample_Both!M19&lt;0.05,"**",IF([2]Full_Sample_Both!M19&lt;0.1,"*","")))</f>
        <v>**</v>
      </c>
      <c r="G38" s="10" t="str">
        <f>FIXED([2]Full_Sample_Both!J15, 3)</f>
        <v>0.434</v>
      </c>
      <c r="H38" s="8" t="str">
        <f>IF([2]Full_Sample_Both!M15&lt;0.01,"***",IF([2]Full_Sample_Both!M15&lt;0.05,"**",IF([2]Full_Sample_Both!M15&lt;0.1,"*","")))</f>
        <v>***</v>
      </c>
      <c r="I38" s="10" t="str">
        <f>FIXED([2]Full_Sample_Both!J16, 3)</f>
        <v>0.711</v>
      </c>
      <c r="J38" s="8" t="str">
        <f>IF([2]Full_Sample_Both!M16&lt;0.01,"***",IF([2]Full_Sample_Both!M16&lt;0.05,"**",IF([2]Full_Sample_Both!M16&lt;0.1,"*","")))</f>
        <v>***</v>
      </c>
      <c r="K38" s="8"/>
      <c r="L38" s="10" t="str">
        <f>FIXED([2]Full_Sample_Both!J17, 3)</f>
        <v>-0.082</v>
      </c>
      <c r="M38" s="8" t="str">
        <f>IF([2]Full_Sample_Both!M17&lt;0.01,"***",IF([2]Full_Sample_Both!M17&lt;0.05,"**",IF([2]Full_Sample_Both!M17&lt;0.1,"*","")))</f>
        <v>***</v>
      </c>
      <c r="N38" s="10" t="str">
        <f>FIXED([2]Full_Sample_Both!J18, 3)</f>
        <v>0.032</v>
      </c>
      <c r="O38" s="8" t="str">
        <f>IF([2]Full_Sample_Both!M18&lt;0.01,"***",IF([2]Full_Sample_Both!M18&lt;0.05,"**",IF([2]Full_Sample_Both!M18&lt;0.1,"*","")))</f>
        <v>*</v>
      </c>
      <c r="P38" s="8"/>
      <c r="Q38" s="8"/>
      <c r="R38" s="8"/>
      <c r="S38" s="8"/>
      <c r="T38" s="8"/>
      <c r="U38" s="8"/>
      <c r="V38" s="8"/>
    </row>
    <row r="39" spans="1:22">
      <c r="A39" s="7"/>
      <c r="B39" s="8"/>
      <c r="C39" s="8"/>
      <c r="D39" s="10" t="str">
        <f>FIXED([2]Full_Sample_Both!K19, 3)</f>
        <v>0.162</v>
      </c>
      <c r="E39" s="10"/>
      <c r="F39" s="8"/>
      <c r="G39" s="10" t="str">
        <f>FIXED([2]Full_Sample_Both!K15, 3)</f>
        <v>0.080</v>
      </c>
      <c r="H39" s="8"/>
      <c r="I39" s="10" t="str">
        <f>FIXED([2]Full_Sample_Both!K16, 3)</f>
        <v>0.046</v>
      </c>
      <c r="J39" s="8"/>
      <c r="K39" s="8"/>
      <c r="L39" s="10" t="str">
        <f>FIXED([2]Full_Sample_Both!K17, 3)</f>
        <v>0.019</v>
      </c>
      <c r="M39" s="8"/>
      <c r="N39" s="10" t="str">
        <f>FIXED([2]Full_Sample_Both!K18, 3)</f>
        <v>0.017</v>
      </c>
      <c r="O39" s="8"/>
      <c r="P39" s="8"/>
      <c r="Q39" s="8"/>
      <c r="R39" s="8"/>
      <c r="S39" s="8"/>
      <c r="T39" s="8"/>
      <c r="U39" s="8"/>
      <c r="V39" s="8"/>
    </row>
    <row r="40" spans="1:22">
      <c r="A40" s="7" t="s">
        <v>89</v>
      </c>
      <c r="B40" s="8" t="str">
        <f>FIXED([2]Full_Sample_Both!J32,3)</f>
        <v>0.508</v>
      </c>
      <c r="C40" s="8" t="str">
        <f>FIXED([2]Full_Sample_Both!J33,0)</f>
        <v>2,636</v>
      </c>
      <c r="D40" s="10" t="str">
        <f>FIXED([2]Full_Sample_Both!J31, 3)</f>
        <v>-0.369</v>
      </c>
      <c r="E40" s="10"/>
      <c r="F40" s="8" t="str">
        <f>IF([2]Full_Sample_Both!M31&lt;0.01,"***",IF([2]Full_Sample_Both!M31&lt;0.05,"**",IF([2]Full_Sample_Both!M31&lt;0.1,"*","")))</f>
        <v>***</v>
      </c>
      <c r="G40" s="10" t="str">
        <f>FIXED([2]Full_Sample_Both!J27, 3)</f>
        <v>0.503</v>
      </c>
      <c r="H40" s="8" t="str">
        <f>IF([2]Full_Sample_Both!M27&lt;0.01,"***",IF([2]Full_Sample_Both!M27&lt;0.05,"**",IF([2]Full_Sample_Both!M27&lt;0.1,"*","")))</f>
        <v>***</v>
      </c>
      <c r="I40" s="10" t="str">
        <f>FIXED([2]Full_Sample_Both!J28, 3)</f>
        <v>0.647</v>
      </c>
      <c r="J40" s="8" t="str">
        <f>IF([2]Full_Sample_Both!M28&lt;0.01,"***",IF([2]Full_Sample_Both!M28&lt;0.05,"**",IF([2]Full_Sample_Both!M28&lt;0.1,"*","")))</f>
        <v>***</v>
      </c>
      <c r="K40" s="8"/>
      <c r="L40" s="10" t="str">
        <f>FIXED([2]Full_Sample_Both!J29, 3)</f>
        <v>-0.113</v>
      </c>
      <c r="M40" s="8" t="str">
        <f>IF([2]Full_Sample_Both!M29&lt;0.01,"***",IF([2]Full_Sample_Both!M29&lt;0.05,"**",IF([2]Full_Sample_Both!M29&lt;0.1,"*","")))</f>
        <v>***</v>
      </c>
      <c r="N40" s="10" t="str">
        <f>FIXED([2]Full_Sample_Both!J30, 3)</f>
        <v>0.005</v>
      </c>
      <c r="O40" s="8" t="str">
        <f>IF([2]Full_Sample_Both!M30&lt;0.01,"***",IF([2]Full_Sample_Both!M30&lt;0.05,"**",IF([2]Full_Sample_Both!M30&lt;0.1,"*","")))</f>
        <v>***</v>
      </c>
      <c r="P40" s="8"/>
      <c r="Q40" s="8"/>
      <c r="R40" s="8"/>
      <c r="S40" s="8"/>
      <c r="T40" s="8"/>
      <c r="U40" s="8"/>
      <c r="V40" s="8"/>
    </row>
    <row r="41" spans="1:22">
      <c r="A41" s="7"/>
      <c r="B41" s="8"/>
      <c r="C41" s="8"/>
      <c r="D41" s="10" t="str">
        <f>FIXED([2]Full_Sample_Both!K31, 3)</f>
        <v>0.113</v>
      </c>
      <c r="E41" s="10"/>
      <c r="F41" s="8"/>
      <c r="G41" s="10" t="str">
        <f>FIXED([2]Full_Sample_Both!K27, 3)</f>
        <v>0.054</v>
      </c>
      <c r="H41" s="8"/>
      <c r="I41" s="10" t="str">
        <f>FIXED([2]Full_Sample_Both!K28, 3)</f>
        <v>0.039</v>
      </c>
      <c r="J41" s="8"/>
      <c r="K41" s="8"/>
      <c r="L41" s="10" t="str">
        <f>FIXED([2]Full_Sample_Both!K29, 3)</f>
        <v>0.018</v>
      </c>
      <c r="M41" s="8"/>
      <c r="N41" s="10" t="str">
        <f>FIXED([2]Full_Sample_Both!K30, 3)</f>
        <v>0.002</v>
      </c>
      <c r="O41" s="8"/>
      <c r="P41" s="8"/>
      <c r="Q41" s="8"/>
      <c r="R41" s="8"/>
      <c r="S41" s="8"/>
      <c r="T41" s="8"/>
      <c r="U41" s="8"/>
      <c r="V41" s="8"/>
    </row>
    <row r="42" spans="1:22">
      <c r="A42" s="7" t="s">
        <v>90</v>
      </c>
      <c r="B42" s="8" t="str">
        <f>FIXED([2]Full_Sample_Both!J48,3)</f>
        <v>0.515</v>
      </c>
      <c r="C42" s="8" t="str">
        <f>FIXED([2]Full_Sample_Both!J49,0)</f>
        <v>2,636</v>
      </c>
      <c r="D42" s="10" t="str">
        <f>FIXED([2]Full_Sample_Both!J46, 3)</f>
        <v>-0.390</v>
      </c>
      <c r="E42" s="10"/>
      <c r="F42" s="8"/>
      <c r="G42" s="10" t="str">
        <f>FIXED([2]Full_Sample_Both!J39, 3)</f>
        <v>0.515</v>
      </c>
      <c r="H42" s="8" t="str">
        <f>IF([2]Full_Sample_Both!M39&lt;0.01,"***",IF([2]Full_Sample_Both!M39&lt;0.05,"**",IF([2]Full_Sample_Both!M39&lt;0.1,"*","")))</f>
        <v>***</v>
      </c>
      <c r="I42" s="10" t="str">
        <f>FIXED([2]Full_Sample_Both!J40, 3)</f>
        <v>0.664</v>
      </c>
      <c r="J42" s="8" t="str">
        <f>IF([2]Full_Sample_Both!M40&lt;0.01,"***",IF([2]Full_Sample_Both!M40&lt;0.05,"**",IF([2]Full_Sample_Both!M40&lt;0.1,"*","")))</f>
        <v>***</v>
      </c>
      <c r="K42" s="8"/>
      <c r="L42" s="10" t="str">
        <f>FIXED([2]Full_Sample_Both!J41, 3)</f>
        <v>-0.094</v>
      </c>
      <c r="M42" s="8" t="str">
        <f>IF([2]Full_Sample_Both!M41&lt;0.01,"***",IF([2]Full_Sample_Both!M41&lt;0.05,"**",IF([2]Full_Sample_Both!M41&lt;0.1,"*","")))</f>
        <v>***</v>
      </c>
      <c r="N42" s="10" t="str">
        <f>FIXED([2]Full_Sample_Both!J42, 3)</f>
        <v>-0.017</v>
      </c>
      <c r="O42" s="8" t="str">
        <f>IF([2]Full_Sample_Both!M42&lt;0.01,"***",IF([2]Full_Sample_Both!M42&lt;0.05,"**",IF([2]Full_Sample_Both!M42&lt;0.1,"*","")))</f>
        <v>***</v>
      </c>
      <c r="P42" s="10" t="str">
        <f>FIXED([2]Full_Sample_Both!J43, 3)</f>
        <v>-0.078</v>
      </c>
      <c r="Q42" s="10"/>
      <c r="R42" s="8" t="str">
        <f>IF([2]Full_Sample_Both!M43&lt;0.01,"***",IF([2]Full_Sample_Both!M43&lt;0.05,"**",IF([2]Full_Sample_Both!M43&lt;0.1,"*","")))</f>
        <v>***</v>
      </c>
      <c r="S42" s="10" t="str">
        <f>FIXED([2]Full_Sample_Both!J44, 3)</f>
        <v>0.009</v>
      </c>
      <c r="T42" s="8" t="str">
        <f>IF([2]Full_Sample_Both!M44&lt;0.01,"***",IF([2]Full_Sample_Both!M44&lt;0.05,"**",IF([2]Full_Sample_Both!M44&lt;0.1,"*","")))</f>
        <v>***</v>
      </c>
      <c r="U42" s="10" t="str">
        <f>FIXED([2]Full_Sample_Both!J45, 3)</f>
        <v>-0.003</v>
      </c>
      <c r="V42" s="8" t="str">
        <f>IF([2]Full_Sample_Both!M45&lt;0.01,"***",IF([2]Full_Sample_Both!M45&lt;0.05,"**",IF([2]Full_Sample_Both!M45&lt;0.1,"*","")))</f>
        <v/>
      </c>
    </row>
    <row r="43" spans="1:22">
      <c r="A43" s="8"/>
      <c r="B43" s="8"/>
      <c r="C43" s="8"/>
      <c r="D43" s="10" t="str">
        <f>FIXED([2]Full_Sample_Both!K46, 3)</f>
        <v>0.088</v>
      </c>
      <c r="E43" s="10"/>
      <c r="F43" s="8"/>
      <c r="G43" s="10" t="str">
        <f>FIXED([2]Full_Sample_Both!K39, 3)</f>
        <v>0.054</v>
      </c>
      <c r="H43" s="8"/>
      <c r="I43" s="10" t="str">
        <f>FIXED([2]Full_Sample_Both!K40, 3)</f>
        <v>0.039</v>
      </c>
      <c r="J43" s="8"/>
      <c r="K43" s="8"/>
      <c r="L43" s="10" t="str">
        <f>FIXED([2]Full_Sample_Both!K41, 3)</f>
        <v>0.018</v>
      </c>
      <c r="M43" s="8"/>
      <c r="N43" s="10" t="str">
        <f>FIXED([2]Full_Sample_Both!K42, 3)</f>
        <v>0.005</v>
      </c>
      <c r="O43" s="8"/>
      <c r="P43" s="10" t="str">
        <f>FIXED([2]Full_Sample_Both!K43, 3)</f>
        <v>0.022</v>
      </c>
      <c r="Q43" s="10"/>
      <c r="R43" s="8"/>
      <c r="S43" s="10" t="str">
        <f>FIXED([2]Full_Sample_Both!K44, 3)</f>
        <v>0.003</v>
      </c>
      <c r="T43" s="8"/>
      <c r="U43" s="10" t="str">
        <f>FIXED([2]Full_Sample_Both!K45, 3)</f>
        <v>0.018</v>
      </c>
      <c r="V43" s="8"/>
    </row>
    <row r="44" spans="1:22">
      <c r="A44" s="7" t="s">
        <v>95</v>
      </c>
      <c r="B44" s="8" t="str">
        <f>FIXED([2]Full_Sample_Both!J112,3)</f>
        <v>0.495</v>
      </c>
      <c r="C44" s="8" t="str">
        <f>FIXED([2]Full_Sample_Both!J113,0)</f>
        <v>2,532</v>
      </c>
      <c r="D44" s="10" t="str">
        <f>FIXED([2]Full_Sample_Both!J110, 3)</f>
        <v>-0.397</v>
      </c>
      <c r="E44" s="10"/>
      <c r="F44" s="8"/>
      <c r="G44" s="10" t="str">
        <f>FIXED([2]Full_Sample_Both!J103, 3)</f>
        <v>0.543</v>
      </c>
      <c r="H44" s="8" t="str">
        <f>IF([2]Full_Sample_Both!M103&lt;0.01,"***",IF([2]Full_Sample_Both!M103&lt;0.05,"**",IF([2]Full_Sample_Both!M103&lt;0.1,"*","")))</f>
        <v>***</v>
      </c>
      <c r="I44" s="10" t="str">
        <f>FIXED([2]Full_Sample_Both!J104, 3)</f>
        <v>0.639</v>
      </c>
      <c r="J44" s="8" t="str">
        <f>IF([2]Full_Sample_Both!M104&lt;0.01,"***",IF([2]Full_Sample_Both!M104&lt;0.05,"**",IF([2]Full_Sample_Both!M104&lt;0.1,"*","")))</f>
        <v>***</v>
      </c>
      <c r="K44" s="8"/>
      <c r="L44" s="10" t="str">
        <f>FIXED([2]Full_Sample_Both!J105, 3)</f>
        <v>-0.216</v>
      </c>
      <c r="M44" s="8" t="str">
        <f>IF([2]Full_Sample_Both!M105&lt;0.01,"***",IF([2]Full_Sample_Both!M105&lt;0.05,"**",IF([2]Full_Sample_Both!M105&lt;0.1,"*","")))</f>
        <v>***</v>
      </c>
      <c r="N44" s="10" t="str">
        <f>FIXED([2]Full_Sample_Both!J106, 3)</f>
        <v>-0.018</v>
      </c>
      <c r="O44" s="8" t="str">
        <f>IF([2]Full_Sample_Both!M106&lt;0.01,"***",IF([2]Full_Sample_Both!M106&lt;0.05,"**",IF([2]Full_Sample_Both!M106&lt;0.1,"*","")))</f>
        <v>***</v>
      </c>
      <c r="P44" s="10" t="str">
        <f>FIXED([2]Full_Sample_Both!J107, 3)</f>
        <v>-0.080</v>
      </c>
      <c r="Q44" s="10"/>
      <c r="R44" s="8" t="str">
        <f>IF([2]Full_Sample_Both!M107&lt;0.01,"***",IF([2]Full_Sample_Both!M107&lt;0.05,"**",IF([2]Full_Sample_Both!M107&lt;0.1,"*","")))</f>
        <v>***</v>
      </c>
      <c r="S44" s="10" t="str">
        <f>FIXED([2]Full_Sample_Both!J108, 3)</f>
        <v>0.008</v>
      </c>
      <c r="T44" s="8" t="str">
        <f>IF([2]Full_Sample_Both!M108&lt;0.01,"***",IF([2]Full_Sample_Both!M108&lt;0.05,"**",IF([2]Full_Sample_Both!M108&lt;0.1,"*","")))</f>
        <v>***</v>
      </c>
      <c r="U44" s="10" t="str">
        <f>FIXED([2]Full_Sample_Both!J109, 3)</f>
        <v>-0.002</v>
      </c>
      <c r="V44" s="8"/>
    </row>
    <row r="45" spans="1:22">
      <c r="A45" s="7" t="s">
        <v>96</v>
      </c>
      <c r="B45" s="8"/>
      <c r="C45" s="8"/>
      <c r="D45" s="10" t="str">
        <f>FIXED([2]Full_Sample_Both!K110, 3)</f>
        <v>0.091</v>
      </c>
      <c r="E45" s="10"/>
      <c r="F45" s="8"/>
      <c r="G45" s="10" t="str">
        <f>FIXED([2]Full_Sample_Both!K103, 3)</f>
        <v>0.058</v>
      </c>
      <c r="H45" s="8"/>
      <c r="I45" s="10" t="str">
        <f>FIXED([2]Full_Sample_Both!K104, 3)</f>
        <v>0.043</v>
      </c>
      <c r="J45" s="8"/>
      <c r="K45" s="8"/>
      <c r="L45" s="10" t="str">
        <f>FIXED([2]Full_Sample_Both!K105, 3)</f>
        <v>0.041</v>
      </c>
      <c r="M45" s="8"/>
      <c r="N45" s="10" t="str">
        <f>FIXED([2]Full_Sample_Both!K106, 3)</f>
        <v>0.005</v>
      </c>
      <c r="O45" s="8"/>
      <c r="P45" s="10" t="str">
        <f>FIXED([2]Full_Sample_Both!K107, 3)</f>
        <v>0.021</v>
      </c>
      <c r="Q45" s="10"/>
      <c r="R45" s="8"/>
      <c r="S45" s="10" t="str">
        <f>FIXED([2]Full_Sample_Both!K108, 3)</f>
        <v>0.003</v>
      </c>
      <c r="T45" s="8"/>
      <c r="U45" s="10" t="str">
        <f>FIXED([2]Full_Sample_Both!K109, 3)</f>
        <v>0.019</v>
      </c>
      <c r="V45" s="8"/>
    </row>
    <row r="47" spans="1:22">
      <c r="A47" s="11" t="s">
        <v>129</v>
      </c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>
      <c r="A48" s="11" t="s">
        <v>128</v>
      </c>
      <c r="B48" s="9" t="str">
        <f>[2]Full_Pre_Crisis!I48</f>
        <v>r2_w</v>
      </c>
      <c r="C48" s="9" t="str">
        <f>[2]Full_Pre_Crisis!I49</f>
        <v>N</v>
      </c>
      <c r="D48" s="9" t="str">
        <f>[2]Full_Pre_Crisis!I46</f>
        <v>_cons</v>
      </c>
      <c r="E48" s="9"/>
      <c r="F48" s="9"/>
      <c r="G48" s="9" t="str">
        <f>[2]Full_Pre_Crisis!I39</f>
        <v>InfExp</v>
      </c>
      <c r="H48" s="9"/>
      <c r="I48" s="9" t="str">
        <f>[2]Full_Pre_Crisis!I40</f>
        <v>CCPI_4lag</v>
      </c>
      <c r="J48" s="9"/>
      <c r="K48" s="9"/>
      <c r="L48" s="9" t="str">
        <f>[2]Full_Pre_Crisis!I41</f>
        <v>slack_1</v>
      </c>
      <c r="M48" s="9"/>
      <c r="N48" s="9" t="str">
        <f>[2]Full_Pre_Crisis!I42</f>
        <v>RER_qo8q</v>
      </c>
      <c r="O48" s="9"/>
      <c r="P48" s="9" t="str">
        <f>[2]Full_Pre_Crisis!I43</f>
        <v>W_Slack</v>
      </c>
      <c r="Q48" s="9"/>
      <c r="R48" s="9"/>
      <c r="S48" s="9" t="str">
        <f>[2]Full_Pre_Crisis!I44</f>
        <v>WComm_relPCPI_lag</v>
      </c>
      <c r="T48" s="9"/>
      <c r="U48" s="9" t="str">
        <f>[2]Full_Pre_Crisis!I45</f>
        <v>GVC_PC_lag</v>
      </c>
      <c r="V48" s="9"/>
    </row>
    <row r="49" spans="1:22">
      <c r="A49" s="7" t="s">
        <v>87</v>
      </c>
      <c r="B49" s="8" t="str">
        <f>FIXED([2]Full_Pre_Crisis!J8,3)</f>
        <v>0.475</v>
      </c>
      <c r="C49" s="8" t="str">
        <f>FIXED([2]Full_Pre_Crisis!J9,0)</f>
        <v>1,402</v>
      </c>
      <c r="D49" s="10" t="str">
        <f>FIXED([2]Full_Pre_Crisis!J7, 3)</f>
        <v>-0.209</v>
      </c>
      <c r="E49" s="10"/>
      <c r="F49" s="8" t="str">
        <f>IF([2]Full_Pre_Crisis!M7&lt;0.01,"***",IF([2]Full_Pre_Crisis!M7&lt;0.05,"**",IF([2]Full_Pre_Crisis!M7&lt;0.1,"*","")))</f>
        <v/>
      </c>
      <c r="G49" s="10" t="str">
        <f>FIXED([2]Full_Pre_Crisis!J4, 3)</f>
        <v>0.467</v>
      </c>
      <c r="H49" s="8" t="str">
        <f>IF([2]Full_Pre_Crisis!M4&lt;0.01,"***",IF([2]Full_Pre_Crisis!M4&lt;0.05,"**",IF([2]Full_Pre_Crisis!M4&lt;0.1,"*","")))</f>
        <v>***</v>
      </c>
      <c r="I49" s="10" t="str">
        <f>FIXED([2]Full_Pre_Crisis!J5, 3)</f>
        <v>0.630</v>
      </c>
      <c r="J49" s="8" t="str">
        <f>IF([2]Full_Pre_Crisis!M5&lt;0.01,"***",IF([2]Full_Pre_Crisis!M5&lt;0.05,"**",IF([2]Full_Pre_Crisis!M5&lt;0.1,"*","")))</f>
        <v>***</v>
      </c>
      <c r="K49" s="8"/>
      <c r="L49" s="10" t="str">
        <f>FIXED([2]Full_Pre_Crisis!J6, 3)</f>
        <v>-0.165</v>
      </c>
      <c r="M49" s="8" t="str">
        <f>IF([2]Full_Pre_Crisis!M6&lt;0.01,"***",IF([2]Full_Pre_Crisis!M6&lt;0.05,"**",IF([2]Full_Pre_Crisis!M6&lt;0.1,"*","")))</f>
        <v>***</v>
      </c>
      <c r="N49" s="8"/>
      <c r="O49" s="8"/>
      <c r="P49" s="8"/>
      <c r="Q49" s="8"/>
      <c r="R49" s="8"/>
      <c r="S49" s="8"/>
      <c r="T49" s="8"/>
      <c r="U49" s="8"/>
      <c r="V49" s="8"/>
    </row>
    <row r="50" spans="1:22">
      <c r="A50" s="7"/>
      <c r="B50" s="8"/>
      <c r="C50" s="8"/>
      <c r="D50" s="10" t="str">
        <f>FIXED([2]Full_Pre_Crisis!K7, 3)</f>
        <v>0.138</v>
      </c>
      <c r="E50" s="10"/>
      <c r="F50" s="8"/>
      <c r="G50" s="10" t="str">
        <f>FIXED([2]Full_Pre_Crisis!K4, 3)</f>
        <v>0.085</v>
      </c>
      <c r="H50" s="8"/>
      <c r="I50" s="10" t="str">
        <f>FIXED([2]Full_Pre_Crisis!K5, 3)</f>
        <v>0.061</v>
      </c>
      <c r="J50" s="8"/>
      <c r="K50" s="8"/>
      <c r="L50" s="10" t="str">
        <f>FIXED([2]Full_Pre_Crisis!K6, 3)</f>
        <v>0.037</v>
      </c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>
      <c r="A51" s="7" t="s">
        <v>88</v>
      </c>
      <c r="B51" s="8" t="str">
        <f>FIXED([2]Full_Pre_Crisis!J20,3)</f>
        <v>0.505</v>
      </c>
      <c r="C51" s="8" t="str">
        <f>FIXED([2]Full_Pre_Crisis!J21,0)</f>
        <v>766</v>
      </c>
      <c r="D51" s="10" t="str">
        <f>FIXED([2]Full_Pre_Crisis!J19, 3)</f>
        <v>-0.378</v>
      </c>
      <c r="E51" s="10"/>
      <c r="F51" s="8" t="str">
        <f>IF([2]Full_Pre_Crisis!M19&lt;0.01,"***",IF([2]Full_Pre_Crisis!M19&lt;0.05,"**",IF([2]Full_Pre_Crisis!M19&lt;0.1,"*","")))</f>
        <v>*</v>
      </c>
      <c r="G51" s="10" t="str">
        <f>FIXED([2]Full_Pre_Crisis!J15, 3)</f>
        <v>0.472</v>
      </c>
      <c r="H51" s="8" t="str">
        <f>IF([2]Full_Pre_Crisis!M15&lt;0.01,"***",IF([2]Full_Pre_Crisis!M15&lt;0.05,"**",IF([2]Full_Pre_Crisis!M15&lt;0.1,"*","")))</f>
        <v>***</v>
      </c>
      <c r="I51" s="10" t="str">
        <f>FIXED([2]Full_Pre_Crisis!J16, 3)</f>
        <v>0.682</v>
      </c>
      <c r="J51" s="8" t="str">
        <f>IF([2]Full_Pre_Crisis!M16&lt;0.01,"***",IF([2]Full_Pre_Crisis!M16&lt;0.05,"**",IF([2]Full_Pre_Crisis!M16&lt;0.1,"*","")))</f>
        <v>***</v>
      </c>
      <c r="K51" s="8"/>
      <c r="L51" s="10" t="str">
        <f>FIXED([2]Full_Pre_Crisis!J17, 3)</f>
        <v>-0.148</v>
      </c>
      <c r="M51" s="8" t="str">
        <f>IF([2]Full_Pre_Crisis!M17&lt;0.01,"***",IF([2]Full_Pre_Crisis!M17&lt;0.05,"**",IF([2]Full_Pre_Crisis!M17&lt;0.1,"*","")))</f>
        <v>***</v>
      </c>
      <c r="N51" s="10" t="str">
        <f>FIXED([2]Full_Pre_Crisis!J18, 3)</f>
        <v>-0.002</v>
      </c>
      <c r="O51" s="8" t="str">
        <f>IF([2]Full_Pre_Crisis!M18&lt;0.01,"***",IF([2]Full_Pre_Crisis!M18&lt;0.05,"**",IF([2]Full_Pre_Crisis!M18&lt;0.1,"*","")))</f>
        <v/>
      </c>
      <c r="P51" s="8"/>
      <c r="Q51" s="8"/>
      <c r="R51" s="8"/>
      <c r="S51" s="8"/>
      <c r="T51" s="8"/>
      <c r="U51" s="8"/>
      <c r="V51" s="8"/>
    </row>
    <row r="52" spans="1:22">
      <c r="A52" s="7"/>
      <c r="B52" s="8"/>
      <c r="C52" s="8"/>
      <c r="D52" s="10" t="str">
        <f>FIXED([2]Full_Pre_Crisis!K19, 3)</f>
        <v>0.182</v>
      </c>
      <c r="E52" s="10"/>
      <c r="F52" s="8"/>
      <c r="G52" s="10" t="str">
        <f>FIXED([2]Full_Pre_Crisis!K15, 3)</f>
        <v>0.074</v>
      </c>
      <c r="H52" s="8"/>
      <c r="I52" s="10" t="str">
        <f>FIXED([2]Full_Pre_Crisis!K16, 3)</f>
        <v>0.077</v>
      </c>
      <c r="J52" s="8"/>
      <c r="K52" s="8"/>
      <c r="L52" s="10" t="str">
        <f>FIXED([2]Full_Pre_Crisis!K17, 3)</f>
        <v>0.043</v>
      </c>
      <c r="M52" s="8"/>
      <c r="N52" s="10" t="str">
        <f>FIXED([2]Full_Pre_Crisis!K18, 3)</f>
        <v>0.020</v>
      </c>
      <c r="O52" s="8"/>
      <c r="P52" s="8"/>
      <c r="Q52" s="8"/>
      <c r="R52" s="8"/>
      <c r="S52" s="8"/>
      <c r="T52" s="8"/>
      <c r="U52" s="8"/>
      <c r="V52" s="8"/>
    </row>
    <row r="53" spans="1:22">
      <c r="A53" s="7" t="s">
        <v>89</v>
      </c>
      <c r="B53" s="8" t="str">
        <f>FIXED([2]Full_Pre_Crisis!J32,3)</f>
        <v>0.475</v>
      </c>
      <c r="C53" s="8" t="str">
        <f>FIXED([2]Full_Pre_Crisis!J33,0)</f>
        <v>1,402</v>
      </c>
      <c r="D53" s="10" t="str">
        <f>FIXED([2]Full_Pre_Crisis!J31, 3)</f>
        <v>-0.207</v>
      </c>
      <c r="E53" s="10"/>
      <c r="F53" s="8" t="str">
        <f>IF([2]Full_Pre_Crisis!M31&lt;0.01,"***",IF([2]Full_Pre_Crisis!M31&lt;0.05,"**",IF([2]Full_Pre_Crisis!M31&lt;0.1,"*","")))</f>
        <v/>
      </c>
      <c r="G53" s="10" t="str">
        <f>FIXED([2]Full_Pre_Crisis!J27, 3)</f>
        <v>0.466</v>
      </c>
      <c r="H53" s="8" t="str">
        <f>IF([2]Full_Pre_Crisis!M27&lt;0.01,"***",IF([2]Full_Pre_Crisis!M27&lt;0.05,"**",IF([2]Full_Pre_Crisis!M27&lt;0.1,"*","")))</f>
        <v>***</v>
      </c>
      <c r="I53" s="10" t="str">
        <f>FIXED([2]Full_Pre_Crisis!J28, 3)</f>
        <v>0.630</v>
      </c>
      <c r="J53" s="8" t="str">
        <f>IF([2]Full_Pre_Crisis!M28&lt;0.01,"***",IF([2]Full_Pre_Crisis!M28&lt;0.05,"**",IF([2]Full_Pre_Crisis!M28&lt;0.1,"*","")))</f>
        <v>***</v>
      </c>
      <c r="K53" s="8"/>
      <c r="L53" s="10" t="str">
        <f>FIXED([2]Full_Pre_Crisis!J29, 3)</f>
        <v>-0.165</v>
      </c>
      <c r="M53" s="8" t="str">
        <f>IF([2]Full_Pre_Crisis!M29&lt;0.01,"***",IF([2]Full_Pre_Crisis!M29&lt;0.05,"**",IF([2]Full_Pre_Crisis!M29&lt;0.1,"*","")))</f>
        <v>***</v>
      </c>
      <c r="N53" s="10" t="str">
        <f>FIXED([2]Full_Pre_Crisis!J30, 3)</f>
        <v>0.000</v>
      </c>
      <c r="O53" s="8" t="str">
        <f>IF([2]Full_Pre_Crisis!M30&lt;0.01,"***",IF([2]Full_Pre_Crisis!M30&lt;0.05,"**",IF([2]Full_Pre_Crisis!M30&lt;0.1,"*","")))</f>
        <v/>
      </c>
      <c r="P53" s="8"/>
      <c r="Q53" s="8"/>
      <c r="R53" s="8"/>
      <c r="S53" s="8"/>
      <c r="T53" s="8"/>
      <c r="U53" s="8"/>
      <c r="V53" s="8"/>
    </row>
    <row r="54" spans="1:22">
      <c r="A54" s="7"/>
      <c r="B54" s="8"/>
      <c r="C54" s="8"/>
      <c r="D54" s="10" t="str">
        <f>FIXED([2]Full_Pre_Crisis!K31, 3)</f>
        <v>0.136</v>
      </c>
      <c r="E54" s="10"/>
      <c r="F54" s="8"/>
      <c r="G54" s="10" t="str">
        <f>FIXED([2]Full_Pre_Crisis!K27, 3)</f>
        <v>0.085</v>
      </c>
      <c r="H54" s="8"/>
      <c r="I54" s="10" t="str">
        <f>FIXED([2]Full_Pre_Crisis!K28, 3)</f>
        <v>0.061</v>
      </c>
      <c r="J54" s="8"/>
      <c r="K54" s="8"/>
      <c r="L54" s="10" t="str">
        <f>FIXED([2]Full_Pre_Crisis!K29, 3)</f>
        <v>0.037</v>
      </c>
      <c r="M54" s="8"/>
      <c r="N54" s="10" t="str">
        <f>FIXED([2]Full_Pre_Crisis!K30, 3)</f>
        <v>0.002</v>
      </c>
      <c r="O54" s="8"/>
      <c r="P54" s="8"/>
      <c r="Q54" s="8"/>
      <c r="R54" s="8"/>
      <c r="S54" s="8"/>
      <c r="T54" s="8"/>
      <c r="U54" s="8"/>
      <c r="V54" s="8"/>
    </row>
    <row r="55" spans="1:22">
      <c r="A55" s="7" t="s">
        <v>90</v>
      </c>
      <c r="B55" s="8" t="str">
        <f>FIXED([2]Full_Pre_Crisis!J48,3)</f>
        <v>0.488</v>
      </c>
      <c r="C55" s="8" t="str">
        <f>FIXED([2]Full_Pre_Crisis!J49,0)</f>
        <v>1,402</v>
      </c>
      <c r="D55" s="10" t="str">
        <f>FIXED([2]Full_Pre_Crisis!J46, 3)</f>
        <v>-0.360</v>
      </c>
      <c r="E55" s="10"/>
      <c r="F55" s="8"/>
      <c r="G55" s="10" t="str">
        <f>FIXED([2]Full_Pre_Crisis!J39, 3)</f>
        <v>0.483</v>
      </c>
      <c r="H55" s="8" t="str">
        <f>IF([2]Full_Pre_Crisis!M39&lt;0.01,"***",IF([2]Full_Pre_Crisis!M39&lt;0.05,"**",IF([2]Full_Pre_Crisis!M39&lt;0.1,"*","")))</f>
        <v>***</v>
      </c>
      <c r="I55" s="10" t="str">
        <f>FIXED([2]Full_Pre_Crisis!J40, 3)</f>
        <v>0.653</v>
      </c>
      <c r="J55" s="8" t="str">
        <f>IF([2]Full_Pre_Crisis!M40&lt;0.01,"***",IF([2]Full_Pre_Crisis!M40&lt;0.05,"**",IF([2]Full_Pre_Crisis!M40&lt;0.1,"*","")))</f>
        <v>***</v>
      </c>
      <c r="K55" s="8"/>
      <c r="L55" s="10" t="str">
        <f>FIXED([2]Full_Pre_Crisis!J41, 3)</f>
        <v>-0.170</v>
      </c>
      <c r="M55" s="8" t="str">
        <f>IF([2]Full_Pre_Crisis!M41&lt;0.01,"***",IF([2]Full_Pre_Crisis!M41&lt;0.05,"**",IF([2]Full_Pre_Crisis!M41&lt;0.1,"*","")))</f>
        <v>***</v>
      </c>
      <c r="N55" s="10" t="str">
        <f>FIXED([2]Full_Pre_Crisis!J42, 3)</f>
        <v>-0.026</v>
      </c>
      <c r="O55" s="8" t="str">
        <f>IF([2]Full_Pre_Crisis!M42&lt;0.01,"***",IF([2]Full_Pre_Crisis!M42&lt;0.05,"**",IF([2]Full_Pre_Crisis!M42&lt;0.1,"*","")))</f>
        <v>***</v>
      </c>
      <c r="P55" s="10" t="str">
        <f>FIXED([2]Full_Pre_Crisis!J43, 3)</f>
        <v>-0.124</v>
      </c>
      <c r="Q55" s="10"/>
      <c r="R55" s="8" t="str">
        <f>IF([2]Full_Pre_Crisis!M43&lt;0.01,"***",IF([2]Full_Pre_Crisis!M43&lt;0.05,"**",IF([2]Full_Pre_Crisis!M43&lt;0.1,"*","")))</f>
        <v>**</v>
      </c>
      <c r="S55" s="10" t="str">
        <f>FIXED([2]Full_Pre_Crisis!J44, 3)</f>
        <v>-0.001</v>
      </c>
      <c r="T55" s="8" t="str">
        <f>IF([2]Full_Pre_Crisis!M44&lt;0.01,"***",IF([2]Full_Pre_Crisis!M44&lt;0.05,"**",IF([2]Full_Pre_Crisis!M44&lt;0.1,"*","")))</f>
        <v/>
      </c>
      <c r="U55" s="10" t="str">
        <f>FIXED([2]Full_Pre_Crisis!J45, 3)</f>
        <v>-0.069</v>
      </c>
      <c r="V55" s="8" t="str">
        <f>IF([2]Full_Pre_Crisis!M45&lt;0.01,"***",IF([2]Full_Pre_Crisis!M45&lt;0.05,"**",IF([2]Full_Pre_Crisis!M45&lt;0.1,"*","")))</f>
        <v/>
      </c>
    </row>
    <row r="56" spans="1:22">
      <c r="A56" s="8"/>
      <c r="B56" s="8"/>
      <c r="C56" s="8"/>
      <c r="D56" s="10" t="str">
        <f>FIXED([2]Full_Pre_Crisis!K46, 3)</f>
        <v>0.111</v>
      </c>
      <c r="E56" s="10"/>
      <c r="F56" s="8"/>
      <c r="G56" s="10" t="str">
        <f>FIXED([2]Full_Pre_Crisis!K39, 3)</f>
        <v>0.092</v>
      </c>
      <c r="H56" s="8"/>
      <c r="I56" s="10" t="str">
        <f>FIXED([2]Full_Pre_Crisis!K40, 3)</f>
        <v>0.059</v>
      </c>
      <c r="J56" s="8"/>
      <c r="K56" s="8"/>
      <c r="L56" s="10" t="str">
        <f>FIXED([2]Full_Pre_Crisis!K41, 3)</f>
        <v>0.042</v>
      </c>
      <c r="M56" s="8"/>
      <c r="N56" s="10" t="str">
        <f>FIXED([2]Full_Pre_Crisis!K42, 3)</f>
        <v>0.006</v>
      </c>
      <c r="O56" s="8"/>
      <c r="P56" s="10" t="str">
        <f>FIXED([2]Full_Pre_Crisis!K43, 3)</f>
        <v>0.059</v>
      </c>
      <c r="Q56" s="10"/>
      <c r="R56" s="8"/>
      <c r="S56" s="10" t="str">
        <f>FIXED([2]Full_Pre_Crisis!K44, 3)</f>
        <v>0.006</v>
      </c>
      <c r="T56" s="8"/>
      <c r="U56" s="10" t="str">
        <f>FIXED([2]Full_Pre_Crisis!K45, 3)</f>
        <v>0.043</v>
      </c>
      <c r="V56" s="8"/>
    </row>
    <row r="57" spans="1:22">
      <c r="A57" s="7" t="s">
        <v>95</v>
      </c>
      <c r="B57" s="8" t="str">
        <f>FIXED([2]Full_Pre_Crisis!J64,3)</f>
        <v>0.456</v>
      </c>
      <c r="C57" s="8" t="str">
        <f>FIXED([2]Full_Pre_Crisis!J65,0)</f>
        <v>1,348</v>
      </c>
      <c r="D57" s="10" t="str">
        <f>FIXED([2]Full_Pre_Crisis!J62, 3)</f>
        <v>-0.356</v>
      </c>
      <c r="E57" s="10"/>
      <c r="F57" s="8"/>
      <c r="G57" s="10" t="str">
        <f>FIXED([2]Full_Pre_Crisis!J55, 3)</f>
        <v>0.498</v>
      </c>
      <c r="H57" s="8" t="str">
        <f>IF([2]Full_Pre_Crisis!M55&lt;0.01,"***",IF([2]Full_Pre_Crisis!M55&lt;0.05,"**",IF([2]Full_Pre_Crisis!M55&lt;0.1,"*","")))</f>
        <v>***</v>
      </c>
      <c r="I57" s="10" t="str">
        <f>FIXED([2]Full_Pre_Crisis!J56, 3)</f>
        <v>0.641</v>
      </c>
      <c r="J57" s="8" t="str">
        <f>IF([2]Full_Pre_Crisis!M56&lt;0.01,"***",IF([2]Full_Pre_Crisis!M56&lt;0.05,"**",IF([2]Full_Pre_Crisis!M56&lt;0.1,"*","")))</f>
        <v>***</v>
      </c>
      <c r="K57" s="8"/>
      <c r="L57" s="10" t="str">
        <f>FIXED([2]Full_Pre_Crisis!J57, 3)</f>
        <v>-0.327</v>
      </c>
      <c r="M57" s="8" t="str">
        <f>IF([2]Full_Pre_Crisis!M57&lt;0.01,"***",IF([2]Full_Pre_Crisis!M57&lt;0.05,"**",IF([2]Full_Pre_Crisis!M57&lt;0.1,"*","")))</f>
        <v>***</v>
      </c>
      <c r="N57" s="10" t="str">
        <f>FIXED([2]Full_Pre_Crisis!J58, 3)</f>
        <v>-0.027</v>
      </c>
      <c r="O57" s="8" t="str">
        <f>IF([2]Full_Pre_Crisis!M58&lt;0.01,"***",IF([2]Full_Pre_Crisis!M58&lt;0.05,"**",IF([2]Full_Pre_Crisis!M58&lt;0.1,"*","")))</f>
        <v>***</v>
      </c>
      <c r="P57" s="10" t="str">
        <f>FIXED([2]Full_Pre_Crisis!J59, 3)</f>
        <v>-0.129</v>
      </c>
      <c r="Q57" s="10"/>
      <c r="R57" s="8" t="str">
        <f>IF([2]Full_Pre_Crisis!M59&lt;0.01,"***",IF([2]Full_Pre_Crisis!M59&lt;0.05,"**",IF([2]Full_Pre_Crisis!M59&lt;0.1,"*","")))</f>
        <v>**</v>
      </c>
      <c r="S57" s="10" t="str">
        <f>FIXED([2]Full_Pre_Crisis!J60, 3)</f>
        <v>-0.002</v>
      </c>
      <c r="T57" s="8" t="str">
        <f>IF([2]Full_Pre_Crisis!M60&lt;0.01,"***",IF([2]Full_Pre_Crisis!M60&lt;0.05,"**",IF([2]Full_Pre_Crisis!M60&lt;0.1,"*","")))</f>
        <v/>
      </c>
      <c r="U57" s="10" t="str">
        <f>FIXED([2]Full_Pre_Crisis!J61, 3)</f>
        <v>-0.056</v>
      </c>
      <c r="V57" s="8" t="str">
        <f>IF([2]Full_Pre_Crisis!M61&lt;0.01,"***",IF([2]Full_Pre_Crisis!M61&lt;0.05,"**",IF([2]Full_Pre_Crisis!M61&lt;0.1,"*","")))</f>
        <v/>
      </c>
    </row>
    <row r="58" spans="1:22">
      <c r="A58" s="7" t="s">
        <v>96</v>
      </c>
      <c r="B58" s="8"/>
      <c r="C58" s="8"/>
      <c r="D58" s="10" t="str">
        <f>FIXED([2]Full_Pre_Crisis!K62, 3)</f>
        <v>0.146</v>
      </c>
      <c r="E58" s="10"/>
      <c r="F58" s="8"/>
      <c r="G58" s="10" t="str">
        <f>FIXED([2]Full_Pre_Crisis!K55, 3)</f>
        <v>0.120</v>
      </c>
      <c r="H58" s="8"/>
      <c r="I58" s="10" t="str">
        <f>FIXED([2]Full_Pre_Crisis!K56, 3)</f>
        <v>0.070</v>
      </c>
      <c r="J58" s="8"/>
      <c r="K58" s="8"/>
      <c r="L58" s="10" t="str">
        <f>FIXED([2]Full_Pre_Crisis!K57, 3)</f>
        <v>0.108</v>
      </c>
      <c r="M58" s="8"/>
      <c r="N58" s="10" t="str">
        <f>FIXED([2]Full_Pre_Crisis!K58, 3)</f>
        <v>0.006</v>
      </c>
      <c r="O58" s="8"/>
      <c r="P58" s="10" t="str">
        <f>FIXED([2]Full_Pre_Crisis!K59, 3)</f>
        <v>0.062</v>
      </c>
      <c r="Q58" s="10"/>
      <c r="R58" s="8"/>
      <c r="S58" s="10" t="str">
        <f>FIXED([2]Full_Pre_Crisis!K60, 3)</f>
        <v>0.006</v>
      </c>
      <c r="T58" s="8"/>
      <c r="U58" s="10" t="str">
        <f>FIXED([2]Full_Pre_Crisis!K61, 3)</f>
        <v>0.045</v>
      </c>
      <c r="V58" s="8"/>
    </row>
    <row r="59" spans="1:22">
      <c r="A59" s="127" t="s">
        <v>106</v>
      </c>
      <c r="B59" s="8" t="str">
        <f>FIXED([2]Full_Pre_Crisis!J50,2)</f>
        <v>6.58</v>
      </c>
      <c r="C59" s="8" t="str">
        <f>IF([2]Full_Pre_Crisis!J51&lt;0.01,"***",IF([2]Full_Pre_Crisis!J51&lt;0.05,"**",IF([2]Full_Pre_Crisis!J51&lt;0.1,"*","")))</f>
        <v>***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>
      <c r="A60" s="127"/>
      <c r="B60" s="8" t="str">
        <f>FIXED([2]Full_Pre_Crisis!J66,2)</f>
        <v>6.92</v>
      </c>
      <c r="C60" s="8" t="str">
        <f>IF([2]Full_Pre_Crisis!J67&lt;0.01,"***",IF([2]Full_Pre_Crisis!J67&lt;0.05,"**",IF([2]Full_Pre_Crisis!J67&lt;0.1,"*","")))</f>
        <v>***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2" spans="1:22">
      <c r="A62" s="11" t="s">
        <v>130</v>
      </c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>
      <c r="A63" s="11" t="s">
        <v>128</v>
      </c>
      <c r="B63" s="9" t="str">
        <f>[2]Full_Post_Crisis!I48</f>
        <v>r2_w</v>
      </c>
      <c r="C63" s="9" t="str">
        <f>[2]Full_Post_Crisis!I49</f>
        <v>N</v>
      </c>
      <c r="D63" s="9" t="str">
        <f>[2]Full_Post_Crisis!I46</f>
        <v>_cons</v>
      </c>
      <c r="E63" s="9"/>
      <c r="F63" s="9"/>
      <c r="G63" s="9" t="str">
        <f>[2]Full_Post_Crisis!I39</f>
        <v>InfExp</v>
      </c>
      <c r="H63" s="9"/>
      <c r="I63" s="9" t="str">
        <f>[2]Full_Post_Crisis!I40</f>
        <v>CCPI_4lag</v>
      </c>
      <c r="J63" s="9"/>
      <c r="K63" s="9"/>
      <c r="L63" s="9" t="str">
        <f>[2]Full_Post_Crisis!I41</f>
        <v>slack_1</v>
      </c>
      <c r="M63" s="9"/>
      <c r="N63" s="9" t="str">
        <f>[2]Full_Post_Crisis!I42</f>
        <v>RER_qo8q</v>
      </c>
      <c r="O63" s="9"/>
      <c r="P63" s="9" t="str">
        <f>[2]Full_Post_Crisis!I43</f>
        <v>W_Slack</v>
      </c>
      <c r="Q63" s="9"/>
      <c r="R63" s="9"/>
      <c r="S63" s="9" t="str">
        <f>[2]Full_Post_Crisis!I44</f>
        <v>WComm_relPCPI_lag</v>
      </c>
      <c r="T63" s="9"/>
      <c r="U63" s="9" t="str">
        <f>[2]Full_Post_Crisis!I45</f>
        <v>GVC_PC_lag</v>
      </c>
      <c r="V63" s="9"/>
    </row>
    <row r="64" spans="1:22">
      <c r="A64" s="7" t="s">
        <v>87</v>
      </c>
      <c r="B64" s="8" t="str">
        <f>FIXED([2]Full_Post_Crisis!J8,3)</f>
        <v>0.224</v>
      </c>
      <c r="C64" s="8" t="str">
        <f>FIXED([2]Full_Post_Crisis!J9,0)</f>
        <v>1,234</v>
      </c>
      <c r="D64" s="10" t="str">
        <f>FIXED([2]Full_Post_Crisis!J7, 3)</f>
        <v>-0.215</v>
      </c>
      <c r="E64" s="10"/>
      <c r="F64" s="8" t="str">
        <f>IF([2]Full_Post_Crisis!M7&lt;0.01,"***",IF([2]Full_Post_Crisis!M7&lt;0.05,"**",IF([2]Full_Post_Crisis!M7&lt;0.1,"*","")))</f>
        <v/>
      </c>
      <c r="G64" s="10" t="str">
        <f>FIXED([2]Full_Post_Crisis!J4, 3)</f>
        <v>0.580</v>
      </c>
      <c r="H64" s="8" t="str">
        <f>IF([2]Full_Post_Crisis!M4&lt;0.01,"***",IF([2]Full_Post_Crisis!M4&lt;0.05,"**",IF([2]Full_Post_Crisis!M4&lt;0.1,"*","")))</f>
        <v>***</v>
      </c>
      <c r="I64" s="10" t="str">
        <f>FIXED([2]Full_Post_Crisis!J5, 3)</f>
        <v>0.458</v>
      </c>
      <c r="J64" s="8" t="str">
        <f>IF([2]Full_Post_Crisis!M5&lt;0.01,"***",IF([2]Full_Post_Crisis!M5&lt;0.05,"**",IF([2]Full_Post_Crisis!M5&lt;0.1,"*","")))</f>
        <v>***</v>
      </c>
      <c r="K64" s="8"/>
      <c r="L64" s="10" t="str">
        <f>FIXED([2]Full_Post_Crisis!J6, 3)</f>
        <v>-0.127</v>
      </c>
      <c r="M64" s="8" t="str">
        <f>IF([2]Full_Post_Crisis!M6&lt;0.01,"***",IF([2]Full_Post_Crisis!M6&lt;0.05,"**",IF([2]Full_Post_Crisis!M6&lt;0.1,"*","")))</f>
        <v>***</v>
      </c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7"/>
      <c r="B65" s="8"/>
      <c r="C65" s="8"/>
      <c r="D65" s="10" t="str">
        <f>FIXED([2]Full_Post_Crisis!K7, 3)</f>
        <v>0.276</v>
      </c>
      <c r="E65" s="10"/>
      <c r="F65" s="8"/>
      <c r="G65" s="10" t="str">
        <f>FIXED([2]Full_Post_Crisis!K4, 3)</f>
        <v>0.165</v>
      </c>
      <c r="H65" s="8"/>
      <c r="I65" s="10" t="str">
        <f>FIXED([2]Full_Post_Crisis!K5, 3)</f>
        <v>0.050</v>
      </c>
      <c r="J65" s="8"/>
      <c r="K65" s="8"/>
      <c r="L65" s="10" t="str">
        <f>FIXED([2]Full_Post_Crisis!K6, 3)</f>
        <v>0.026</v>
      </c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>
      <c r="A66" s="7" t="s">
        <v>88</v>
      </c>
      <c r="B66" s="8" t="str">
        <f>FIXED([2]Full_Post_Crisis!J20,3)</f>
        <v>0.162</v>
      </c>
      <c r="C66" s="8" t="str">
        <f>FIXED([2]Full_Post_Crisis!J21,0)</f>
        <v>608</v>
      </c>
      <c r="D66" s="10" t="str">
        <f>FIXED([2]Full_Post_Crisis!J19, 3)</f>
        <v>0.066</v>
      </c>
      <c r="E66" s="10"/>
      <c r="F66" s="8" t="str">
        <f>IF([2]Full_Post_Crisis!M19&lt;0.01,"***",IF([2]Full_Post_Crisis!M19&lt;0.05,"**",IF([2]Full_Post_Crisis!M19&lt;0.1,"*","")))</f>
        <v/>
      </c>
      <c r="G66" s="10" t="str">
        <f>FIXED([2]Full_Post_Crisis!J15, 3)</f>
        <v>0.487</v>
      </c>
      <c r="H66" s="8" t="str">
        <f>IF([2]Full_Post_Crisis!M15&lt;0.01,"***",IF([2]Full_Post_Crisis!M15&lt;0.05,"**",IF([2]Full_Post_Crisis!M15&lt;0.1,"*","")))</f>
        <v/>
      </c>
      <c r="I66" s="10" t="str">
        <f>FIXED([2]Full_Post_Crisis!J16, 3)</f>
        <v>0.390</v>
      </c>
      <c r="J66" s="8" t="str">
        <f>IF([2]Full_Post_Crisis!M16&lt;0.01,"***",IF([2]Full_Post_Crisis!M16&lt;0.05,"**",IF([2]Full_Post_Crisis!M16&lt;0.1,"*","")))</f>
        <v>***</v>
      </c>
      <c r="K66" s="8"/>
      <c r="L66" s="10" t="str">
        <f>FIXED([2]Full_Post_Crisis!J17, 3)</f>
        <v>-0.089</v>
      </c>
      <c r="M66" s="8" t="str">
        <f>IF([2]Full_Post_Crisis!M17&lt;0.01,"***",IF([2]Full_Post_Crisis!M17&lt;0.05,"**",IF([2]Full_Post_Crisis!M17&lt;0.1,"*","")))</f>
        <v>*</v>
      </c>
      <c r="N66" s="10" t="str">
        <f>FIXED([2]Full_Post_Crisis!J18, 3)</f>
        <v>0.071</v>
      </c>
      <c r="O66" s="8" t="str">
        <f>IF([2]Full_Post_Crisis!M18&lt;0.01,"***",IF([2]Full_Post_Crisis!M18&lt;0.05,"**",IF([2]Full_Post_Crisis!M18&lt;0.1,"*","")))</f>
        <v>***</v>
      </c>
      <c r="P66" s="8"/>
      <c r="Q66" s="8"/>
      <c r="R66" s="8"/>
      <c r="S66" s="8"/>
      <c r="T66" s="8"/>
      <c r="U66" s="8"/>
      <c r="V66" s="8"/>
    </row>
    <row r="67" spans="1:22">
      <c r="A67" s="7"/>
      <c r="B67" s="8"/>
      <c r="C67" s="8"/>
      <c r="D67" s="10" t="str">
        <f>FIXED([2]Full_Post_Crisis!K19, 3)</f>
        <v>0.612</v>
      </c>
      <c r="E67" s="10"/>
      <c r="F67" s="8"/>
      <c r="G67" s="10" t="str">
        <f>FIXED([2]Full_Post_Crisis!K15, 3)</f>
        <v>0.299</v>
      </c>
      <c r="H67" s="8"/>
      <c r="I67" s="10" t="str">
        <f>FIXED([2]Full_Post_Crisis!K16, 3)</f>
        <v>0.062</v>
      </c>
      <c r="J67" s="8"/>
      <c r="K67" s="8"/>
      <c r="L67" s="10" t="str">
        <f>FIXED([2]Full_Post_Crisis!K17, 3)</f>
        <v>0.044</v>
      </c>
      <c r="M67" s="8"/>
      <c r="N67" s="10" t="str">
        <f>FIXED([2]Full_Post_Crisis!K18, 3)</f>
        <v>0.018</v>
      </c>
      <c r="O67" s="8"/>
      <c r="P67" s="8"/>
      <c r="Q67" s="8"/>
      <c r="R67" s="8"/>
      <c r="S67" s="8"/>
      <c r="T67" s="8"/>
      <c r="U67" s="8"/>
      <c r="V67" s="8"/>
    </row>
    <row r="68" spans="1:22">
      <c r="A68" s="7" t="s">
        <v>89</v>
      </c>
      <c r="B68" s="8" t="str">
        <f>FIXED([2]Full_Post_Crisis!J32,3)</f>
        <v>0.235</v>
      </c>
      <c r="C68" s="8" t="str">
        <f>FIXED([2]Full_Post_Crisis!J33,0)</f>
        <v>1,234</v>
      </c>
      <c r="D68" s="10" t="str">
        <f>FIXED([2]Full_Post_Crisis!J31, 3)</f>
        <v>-0.110</v>
      </c>
      <c r="E68" s="10"/>
      <c r="F68" s="8" t="str">
        <f>IF([2]Full_Post_Crisis!M31&lt;0.01,"***",IF([2]Full_Post_Crisis!M31&lt;0.05,"**",IF([2]Full_Post_Crisis!M31&lt;0.1,"*","")))</f>
        <v/>
      </c>
      <c r="G68" s="10" t="str">
        <f>FIXED([2]Full_Post_Crisis!J27, 3)</f>
        <v>0.527</v>
      </c>
      <c r="H68" s="8" t="str">
        <f>IF([2]Full_Post_Crisis!M27&lt;0.01,"***",IF([2]Full_Post_Crisis!M27&lt;0.05,"**",IF([2]Full_Post_Crisis!M27&lt;0.1,"*","")))</f>
        <v>***</v>
      </c>
      <c r="I68" s="10" t="str">
        <f>FIXED([2]Full_Post_Crisis!J28, 3)</f>
        <v>0.461</v>
      </c>
      <c r="J68" s="8" t="str">
        <f>IF([2]Full_Post_Crisis!M28&lt;0.01,"***",IF([2]Full_Post_Crisis!M28&lt;0.05,"**",IF([2]Full_Post_Crisis!M28&lt;0.1,"*","")))</f>
        <v>***</v>
      </c>
      <c r="K68" s="8"/>
      <c r="L68" s="10" t="str">
        <f>FIXED([2]Full_Post_Crisis!J29, 3)</f>
        <v>-0.128</v>
      </c>
      <c r="M68" s="8" t="str">
        <f>IF([2]Full_Post_Crisis!M29&lt;0.01,"***",IF([2]Full_Post_Crisis!M29&lt;0.05,"**",IF([2]Full_Post_Crisis!M29&lt;0.1,"*","")))</f>
        <v>***</v>
      </c>
      <c r="N68" s="10" t="str">
        <f>FIXED([2]Full_Post_Crisis!J30, 3)</f>
        <v>0.007</v>
      </c>
      <c r="O68" s="8" t="str">
        <f>IF([2]Full_Post_Crisis!M30&lt;0.01,"***",IF([2]Full_Post_Crisis!M30&lt;0.05,"**",IF([2]Full_Post_Crisis!M30&lt;0.1,"*","")))</f>
        <v>***</v>
      </c>
      <c r="P68" s="8"/>
      <c r="Q68" s="8"/>
      <c r="R68" s="8"/>
      <c r="S68" s="8"/>
      <c r="T68" s="8"/>
      <c r="U68" s="8"/>
      <c r="V68" s="8"/>
    </row>
    <row r="69" spans="1:22">
      <c r="A69" s="7"/>
      <c r="B69" s="8"/>
      <c r="C69" s="8"/>
      <c r="D69" s="10" t="str">
        <f>FIXED([2]Full_Post_Crisis!K31, 3)</f>
        <v>0.257</v>
      </c>
      <c r="E69" s="10"/>
      <c r="F69" s="8"/>
      <c r="G69" s="10" t="str">
        <f>FIXED([2]Full_Post_Crisis!K27, 3)</f>
        <v>0.157</v>
      </c>
      <c r="H69" s="8"/>
      <c r="I69" s="10" t="str">
        <f>FIXED([2]Full_Post_Crisis!K28, 3)</f>
        <v>0.050</v>
      </c>
      <c r="J69" s="8"/>
      <c r="K69" s="8"/>
      <c r="L69" s="10" t="str">
        <f>FIXED([2]Full_Post_Crisis!K29, 3)</f>
        <v>0.026</v>
      </c>
      <c r="M69" s="8"/>
      <c r="N69" s="10" t="str">
        <f>FIXED([2]Full_Post_Crisis!K30, 3)</f>
        <v>0.002</v>
      </c>
      <c r="O69" s="8"/>
      <c r="P69" s="8"/>
      <c r="Q69" s="8"/>
      <c r="R69" s="8"/>
      <c r="S69" s="8"/>
      <c r="T69" s="8"/>
      <c r="U69" s="8"/>
      <c r="V69" s="8"/>
    </row>
    <row r="70" spans="1:22">
      <c r="A70" s="7" t="s">
        <v>90</v>
      </c>
      <c r="B70" s="8" t="str">
        <f>FIXED([2]Full_Post_Crisis!J48,3)</f>
        <v>0.243</v>
      </c>
      <c r="C70" s="8" t="str">
        <f>FIXED([2]Full_Post_Crisis!J49,0)</f>
        <v>1,234</v>
      </c>
      <c r="D70" s="10" t="str">
        <f>FIXED([2]Full_Post_Crisis!J46, 3)</f>
        <v>-0.164</v>
      </c>
      <c r="E70" s="10"/>
      <c r="F70" s="8"/>
      <c r="G70" s="10" t="str">
        <f>FIXED([2]Full_Post_Crisis!J39, 3)</f>
        <v>0.522</v>
      </c>
      <c r="H70" s="8" t="str">
        <f>IF([2]Full_Post_Crisis!M39&lt;0.01,"***",IF([2]Full_Post_Crisis!M39&lt;0.05,"**",IF([2]Full_Post_Crisis!M39&lt;0.1,"*","")))</f>
        <v>***</v>
      </c>
      <c r="I70" s="10" t="str">
        <f>FIXED([2]Full_Post_Crisis!J40, 3)</f>
        <v>0.474</v>
      </c>
      <c r="J70" s="8" t="str">
        <f>IF([2]Full_Post_Crisis!M40&lt;0.01,"***",IF([2]Full_Post_Crisis!M40&lt;0.05,"**",IF([2]Full_Post_Crisis!M40&lt;0.1,"*","")))</f>
        <v>***</v>
      </c>
      <c r="K70" s="8"/>
      <c r="L70" s="10" t="str">
        <f>FIXED([2]Full_Post_Crisis!J41, 3)</f>
        <v>-0.116</v>
      </c>
      <c r="M70" s="8" t="str">
        <f>IF([2]Full_Post_Crisis!M41&lt;0.01,"***",IF([2]Full_Post_Crisis!M41&lt;0.05,"**",IF([2]Full_Post_Crisis!M41&lt;0.1,"*","")))</f>
        <v>***</v>
      </c>
      <c r="N70" s="10" t="str">
        <f>FIXED([2]Full_Post_Crisis!J42, 3)</f>
        <v>-0.013</v>
      </c>
      <c r="O70" s="8" t="str">
        <f>IF([2]Full_Post_Crisis!M42&lt;0.01,"***",IF([2]Full_Post_Crisis!M42&lt;0.05,"**",IF([2]Full_Post_Crisis!M42&lt;0.1,"*","")))</f>
        <v/>
      </c>
      <c r="P70" s="10" t="str">
        <f>FIXED([2]Full_Post_Crisis!J43, 3)</f>
        <v>-0.038</v>
      </c>
      <c r="Q70" s="10"/>
      <c r="R70" s="8" t="str">
        <f>IF([2]Full_Post_Crisis!M43&lt;0.01,"***",IF([2]Full_Post_Crisis!M43&lt;0.05,"**",IF([2]Full_Post_Crisis!M43&lt;0.1,"*","")))</f>
        <v/>
      </c>
      <c r="S70" s="10" t="str">
        <f>FIXED([2]Full_Post_Crisis!J44, 3)</f>
        <v>0.015</v>
      </c>
      <c r="T70" s="8" t="str">
        <f>IF([2]Full_Post_Crisis!M44&lt;0.01,"***",IF([2]Full_Post_Crisis!M44&lt;0.05,"**",IF([2]Full_Post_Crisis!M44&lt;0.1,"*","")))</f>
        <v>***</v>
      </c>
      <c r="U70" s="10" t="str">
        <f>FIXED([2]Full_Post_Crisis!J45, 3)</f>
        <v>0.077</v>
      </c>
      <c r="V70" s="8" t="str">
        <f>IF([2]Full_Post_Crisis!M45&lt;0.01,"***",IF([2]Full_Post_Crisis!M45&lt;0.05,"**",IF([2]Full_Post_Crisis!M45&lt;0.1,"*","")))</f>
        <v/>
      </c>
    </row>
    <row r="71" spans="1:22">
      <c r="A71" s="8"/>
      <c r="B71" s="8"/>
      <c r="C71" s="8"/>
      <c r="D71" s="10" t="str">
        <f>FIXED([2]Full_Post_Crisis!K46, 3)</f>
        <v>0.324</v>
      </c>
      <c r="E71" s="10"/>
      <c r="F71" s="8"/>
      <c r="G71" s="10" t="str">
        <f>FIXED([2]Full_Post_Crisis!K39, 3)</f>
        <v>0.165</v>
      </c>
      <c r="H71" s="8"/>
      <c r="I71" s="10" t="str">
        <f>FIXED([2]Full_Post_Crisis!K40, 3)</f>
        <v>0.051</v>
      </c>
      <c r="J71" s="8"/>
      <c r="K71" s="8"/>
      <c r="L71" s="10" t="str">
        <f>FIXED([2]Full_Post_Crisis!K41, 3)</f>
        <v>0.027</v>
      </c>
      <c r="M71" s="8"/>
      <c r="N71" s="10" t="str">
        <f>FIXED([2]Full_Post_Crisis!K42, 3)</f>
        <v>0.009</v>
      </c>
      <c r="O71" s="8"/>
      <c r="P71" s="10" t="str">
        <f>FIXED([2]Full_Post_Crisis!K43, 3)</f>
        <v>0.056</v>
      </c>
      <c r="Q71" s="10"/>
      <c r="R71" s="8"/>
      <c r="S71" s="10" t="str">
        <f>FIXED([2]Full_Post_Crisis!K44, 3)</f>
        <v>0.004</v>
      </c>
      <c r="T71" s="8"/>
      <c r="U71" s="10" t="str">
        <f>FIXED([2]Full_Post_Crisis!K45, 3)</f>
        <v>0.062</v>
      </c>
      <c r="V71" s="8"/>
    </row>
    <row r="72" spans="1:22">
      <c r="A72" s="7" t="s">
        <v>95</v>
      </c>
      <c r="B72" s="8" t="str">
        <f>FIXED([2]Full_Post_Crisis!J64,3)</f>
        <v>0.241</v>
      </c>
      <c r="C72" s="8" t="str">
        <f>FIXED([2]Full_Post_Crisis!J65,0)</f>
        <v>1,184</v>
      </c>
      <c r="D72" s="10" t="str">
        <f>FIXED([2]Full_Post_Crisis!J62, 3)</f>
        <v>-0.245</v>
      </c>
      <c r="E72" s="10"/>
      <c r="F72" s="8"/>
      <c r="G72" s="10" t="str">
        <f>FIXED([2]Full_Post_Crisis!J55, 3)</f>
        <v>0.596</v>
      </c>
      <c r="H72" s="8" t="str">
        <f>IF([2]Full_Post_Crisis!M55&lt;0.01,"***",IF([2]Full_Post_Crisis!M55&lt;0.05,"**",IF([2]Full_Post_Crisis!M55&lt;0.1,"*","")))</f>
        <v>***</v>
      </c>
      <c r="I72" s="10" t="str">
        <f>FIXED([2]Full_Post_Crisis!J56, 3)</f>
        <v>0.466</v>
      </c>
      <c r="J72" s="8" t="str">
        <f>IF([2]Full_Post_Crisis!M56&lt;0.01,"***",IF([2]Full_Post_Crisis!M56&lt;0.05,"**",IF([2]Full_Post_Crisis!M56&lt;0.1,"*","")))</f>
        <v>***</v>
      </c>
      <c r="K72" s="8"/>
      <c r="L72" s="10" t="str">
        <f>FIXED([2]Full_Post_Crisis!J57, 3)</f>
        <v>-0.223</v>
      </c>
      <c r="M72" s="8" t="str">
        <f>IF([2]Full_Post_Crisis!M57&lt;0.01,"***",IF([2]Full_Post_Crisis!M57&lt;0.05,"**",IF([2]Full_Post_Crisis!M57&lt;0.1,"*","")))</f>
        <v>***</v>
      </c>
      <c r="N72" s="10" t="str">
        <f>FIXED([2]Full_Post_Crisis!J58, 3)</f>
        <v>-0.013</v>
      </c>
      <c r="O72" s="8" t="str">
        <f>IF([2]Full_Post_Crisis!M58&lt;0.01,"***",IF([2]Full_Post_Crisis!M58&lt;0.05,"**",IF([2]Full_Post_Crisis!M58&lt;0.1,"*","")))</f>
        <v/>
      </c>
      <c r="P72" s="10" t="str">
        <f>FIXED([2]Full_Post_Crisis!J59, 3)</f>
        <v>-0.070</v>
      </c>
      <c r="Q72" s="10"/>
      <c r="R72" s="8" t="str">
        <f>IF([2]Full_Post_Crisis!M59&lt;0.01,"***",IF([2]Full_Post_Crisis!M59&lt;0.05,"**",IF([2]Full_Post_Crisis!M59&lt;0.1,"*","")))</f>
        <v/>
      </c>
      <c r="S72" s="10" t="str">
        <f>FIXED([2]Full_Post_Crisis!J60, 3)</f>
        <v>0.013</v>
      </c>
      <c r="T72" s="8" t="str">
        <f>IF([2]Full_Post_Crisis!M60&lt;0.01,"***",IF([2]Full_Post_Crisis!M60&lt;0.05,"**",IF([2]Full_Post_Crisis!M60&lt;0.1,"*","")))</f>
        <v>***</v>
      </c>
      <c r="U72" s="10" t="str">
        <f>FIXED([2]Full_Post_Crisis!J61, 3)</f>
        <v>0.052</v>
      </c>
      <c r="V72" s="8" t="str">
        <f>IF([2]Full_Post_Crisis!M61&lt;0.01,"***",IF([2]Full_Post_Crisis!M61&lt;0.05,"**",IF([2]Full_Post_Crisis!M61&lt;0.1,"*","")))</f>
        <v/>
      </c>
    </row>
    <row r="73" spans="1:22">
      <c r="A73" s="7" t="s">
        <v>96</v>
      </c>
      <c r="B73" s="8"/>
      <c r="C73" s="8"/>
      <c r="D73" s="10" t="str">
        <f>FIXED([2]Full_Post_Crisis!K62, 3)</f>
        <v>0.332</v>
      </c>
      <c r="E73" s="10"/>
      <c r="F73" s="8"/>
      <c r="G73" s="10" t="str">
        <f>FIXED([2]Full_Post_Crisis!K55, 3)</f>
        <v>0.173</v>
      </c>
      <c r="H73" s="8"/>
      <c r="I73" s="10" t="str">
        <f>FIXED([2]Full_Post_Crisis!K56, 3)</f>
        <v>0.053</v>
      </c>
      <c r="J73" s="8"/>
      <c r="K73" s="8"/>
      <c r="L73" s="10" t="str">
        <f>FIXED([2]Full_Post_Crisis!K57, 3)</f>
        <v>0.068</v>
      </c>
      <c r="M73" s="8"/>
      <c r="N73" s="10" t="str">
        <f>FIXED([2]Full_Post_Crisis!K58, 3)</f>
        <v>0.009</v>
      </c>
      <c r="O73" s="8"/>
      <c r="P73" s="10" t="str">
        <f>FIXED([2]Full_Post_Crisis!K59, 3)</f>
        <v>0.059</v>
      </c>
      <c r="Q73" s="10"/>
      <c r="R73" s="8"/>
      <c r="S73" s="10" t="str">
        <f>FIXED([2]Full_Post_Crisis!K60, 3)</f>
        <v>0.004</v>
      </c>
      <c r="T73" s="8"/>
      <c r="U73" s="10" t="str">
        <f>FIXED([2]Full_Post_Crisis!K61, 3)</f>
        <v>0.065</v>
      </c>
      <c r="V73" s="8"/>
    </row>
    <row r="74" spans="1:22">
      <c r="A74" s="127" t="s">
        <v>106</v>
      </c>
      <c r="B74" s="8" t="str">
        <f>FIXED([2]Full_Post_Crisis!J50,2)</f>
        <v>5.71</v>
      </c>
      <c r="C74" s="8" t="str">
        <f>IF([2]Full_Post_Crisis!J51&lt;0.01,"***",IF([2]Full_Post_Crisis!J51&lt;0.05,"**",IF([2]Full_Post_Crisis!J51&lt;0.1,"*","")))</f>
        <v>***</v>
      </c>
      <c r="D74" s="10"/>
      <c r="E74" s="10"/>
      <c r="F74" s="8"/>
      <c r="G74" s="10"/>
      <c r="H74" s="8"/>
      <c r="I74" s="10"/>
      <c r="J74" s="8"/>
      <c r="K74" s="8"/>
      <c r="L74" s="10"/>
      <c r="M74" s="8"/>
      <c r="N74" s="10"/>
      <c r="O74" s="8"/>
      <c r="P74" s="10"/>
      <c r="Q74" s="10"/>
      <c r="R74" s="8"/>
      <c r="S74" s="10"/>
      <c r="T74" s="8"/>
      <c r="U74" s="10"/>
      <c r="V74" s="8"/>
    </row>
    <row r="75" spans="1:22">
      <c r="A75" s="8"/>
      <c r="B75" s="8" t="str">
        <f>FIXED([2]Full_Post_Crisis!J66,2)</f>
        <v>6.44</v>
      </c>
      <c r="C75" s="8" t="str">
        <f>IF([2]Full_Post_Crisis!J67&lt;0.01,"***",IF([2]Full_Post_Crisis!J67&lt;0.05,"**",IF([2]Full_Post_Crisis!J67&lt;0.1,"*","")))</f>
        <v>***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</sheetData>
  <mergeCells count="3">
    <mergeCell ref="B4:F4"/>
    <mergeCell ref="H4:L4"/>
    <mergeCell ref="N4:R4"/>
  </mergeCells>
  <pageMargins left="0.7" right="0.7" top="0.75" bottom="0.75" header="0.3" footer="0.3"/>
  <pageSetup scale="92" orientation="landscape" horizontalDpi="4294967295" verticalDpi="4294967295"/>
  <ignoredErrors>
    <ignoredError sqref="B6:F6 H6:L6 N6:R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65"/>
  <sheetViews>
    <sheetView workbookViewId="0">
      <selection activeCell="G2" sqref="G2"/>
    </sheetView>
  </sheetViews>
  <sheetFormatPr baseColWidth="10" defaultColWidth="8.83203125" defaultRowHeight="14" x14ac:dyDescent="0"/>
  <cols>
    <col min="1" max="1" width="12.6640625" customWidth="1"/>
    <col min="2" max="2" width="8.5" customWidth="1"/>
    <col min="4" max="4" width="10.6640625" customWidth="1"/>
    <col min="5" max="5" width="10.33203125" customWidth="1"/>
    <col min="6" max="6" width="2.1640625" customWidth="1"/>
    <col min="7" max="7" width="8.5" customWidth="1"/>
    <col min="9" max="9" width="10.5" customWidth="1"/>
    <col min="10" max="10" width="10" customWidth="1"/>
    <col min="11" max="11" width="2.6640625" customWidth="1"/>
    <col min="12" max="12" width="9" customWidth="1"/>
    <col min="13" max="14" width="11" customWidth="1"/>
    <col min="15" max="15" width="10.1640625" customWidth="1"/>
    <col min="18" max="18" width="16.33203125" customWidth="1"/>
    <col min="21" max="21" width="10" customWidth="1"/>
    <col min="22" max="22" width="19.33203125" customWidth="1"/>
    <col min="23" max="23" width="14" customWidth="1"/>
  </cols>
  <sheetData>
    <row r="1" spans="1:22">
      <c r="A1" s="144" t="s">
        <v>131</v>
      </c>
      <c r="B1" s="145"/>
      <c r="C1" s="145"/>
      <c r="D1" s="145"/>
    </row>
    <row r="3" spans="1:22" ht="15" thickBot="1">
      <c r="C3" s="1"/>
      <c r="D3" s="1"/>
      <c r="E3" s="1"/>
      <c r="F3" s="1"/>
      <c r="G3" s="1"/>
      <c r="H3" s="1"/>
      <c r="I3" s="1"/>
      <c r="J3" s="1"/>
      <c r="K3" s="1"/>
      <c r="L3" s="1"/>
      <c r="R3" s="153" t="s">
        <v>36</v>
      </c>
      <c r="S3" s="147"/>
      <c r="T3" s="147"/>
      <c r="U3" s="147"/>
      <c r="V3" s="147"/>
    </row>
    <row r="4" spans="1:22" ht="16" thickTop="1" thickBot="1">
      <c r="A4" s="34"/>
      <c r="B4" s="172" t="s">
        <v>109</v>
      </c>
      <c r="C4" s="172"/>
      <c r="D4" s="172"/>
      <c r="E4" s="172"/>
      <c r="F4" s="43"/>
      <c r="G4" s="172" t="s">
        <v>98</v>
      </c>
      <c r="H4" s="172"/>
      <c r="I4" s="172"/>
      <c r="J4" s="172"/>
      <c r="K4" s="34"/>
      <c r="L4" s="172" t="s">
        <v>99</v>
      </c>
      <c r="M4" s="172"/>
      <c r="N4" s="172"/>
      <c r="O4" s="172"/>
      <c r="P4" s="32"/>
      <c r="R4" s="146" t="s">
        <v>53</v>
      </c>
      <c r="S4" s="147"/>
      <c r="T4" s="147"/>
      <c r="U4" s="147"/>
      <c r="V4" s="147"/>
    </row>
    <row r="5" spans="1:22" ht="29" customHeight="1">
      <c r="A5" s="39"/>
      <c r="B5" s="58" t="s">
        <v>37</v>
      </c>
      <c r="C5" s="59" t="s">
        <v>132</v>
      </c>
      <c r="D5" s="59" t="s">
        <v>40</v>
      </c>
      <c r="E5" s="138" t="s">
        <v>41</v>
      </c>
      <c r="F5" s="137"/>
      <c r="G5" s="58" t="s">
        <v>37</v>
      </c>
      <c r="H5" s="59" t="s">
        <v>132</v>
      </c>
      <c r="I5" s="59" t="s">
        <v>40</v>
      </c>
      <c r="J5" s="138" t="s">
        <v>41</v>
      </c>
      <c r="K5" s="39"/>
      <c r="L5" s="58" t="s">
        <v>37</v>
      </c>
      <c r="M5" s="59" t="s">
        <v>132</v>
      </c>
      <c r="N5" s="59" t="s">
        <v>40</v>
      </c>
      <c r="O5" s="138" t="s">
        <v>41</v>
      </c>
      <c r="P5" s="32"/>
      <c r="R5" s="147"/>
      <c r="S5" s="158" t="s">
        <v>114</v>
      </c>
      <c r="T5" s="158" t="s">
        <v>115</v>
      </c>
      <c r="U5" s="158" t="s">
        <v>102</v>
      </c>
      <c r="V5" s="146" t="s">
        <v>103</v>
      </c>
    </row>
    <row r="6" spans="1:22" ht="15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9"/>
      <c r="G6" s="35" t="s">
        <v>49</v>
      </c>
      <c r="H6" s="35" t="s">
        <v>50</v>
      </c>
      <c r="I6" s="35" t="s">
        <v>51</v>
      </c>
      <c r="J6" s="35" t="s">
        <v>52</v>
      </c>
      <c r="K6" s="39"/>
      <c r="L6" s="35" t="s">
        <v>110</v>
      </c>
      <c r="M6" s="35" t="s">
        <v>111</v>
      </c>
      <c r="N6" s="35" t="s">
        <v>112</v>
      </c>
      <c r="O6" s="35" t="s">
        <v>113</v>
      </c>
      <c r="P6" s="32"/>
      <c r="R6" s="146" t="s">
        <v>56</v>
      </c>
      <c r="S6" s="155" t="str">
        <f>L38</f>
        <v>-0.326</v>
      </c>
      <c r="T6" s="155" t="str">
        <f>L49</f>
        <v>-0.320</v>
      </c>
      <c r="U6" s="155" t="str">
        <f>L62</f>
        <v>-0.574</v>
      </c>
      <c r="V6" s="155">
        <f>U6/T6-1</f>
        <v>0.79374999999999973</v>
      </c>
    </row>
    <row r="7" spans="1:22">
      <c r="A7" s="36" t="s">
        <v>54</v>
      </c>
      <c r="B7" s="37" t="str">
        <f>CONCATENATE(G32,H32)</f>
        <v>0.535***</v>
      </c>
      <c r="C7" s="37" t="str">
        <f>CONCATENATE(G34,H34)</f>
        <v>0.183</v>
      </c>
      <c r="D7" s="37" t="str">
        <f>CONCATENATE(G36,H36)</f>
        <v>0.472**</v>
      </c>
      <c r="E7" s="37" t="str">
        <f>CONCATENATE(G38,H38)</f>
        <v>0.504***</v>
      </c>
      <c r="F7" s="32"/>
      <c r="G7" s="37" t="str">
        <f>CONCATENATE(G43,H43)</f>
        <v>0.030</v>
      </c>
      <c r="H7" s="37" t="str">
        <f>CONCATENATE(G45,H45)</f>
        <v>-0.536</v>
      </c>
      <c r="I7" s="37" t="str">
        <f>CONCATENATE(G47,H47)</f>
        <v>0.052</v>
      </c>
      <c r="J7" s="37" t="str">
        <f>CONCATENATE(G49,H49)</f>
        <v>0.030</v>
      </c>
      <c r="K7" s="32"/>
      <c r="L7" s="37" t="str">
        <f>CONCATENATE(G56,H56)</f>
        <v>0.233</v>
      </c>
      <c r="M7" s="37" t="str">
        <f>CONCATENATE(G58,H58)</f>
        <v>0.866</v>
      </c>
      <c r="N7" s="37" t="str">
        <f>CONCATENATE(G60,H60)</f>
        <v>0.235</v>
      </c>
      <c r="O7" s="37" t="str">
        <f>CONCATENATE(G62,H62)</f>
        <v>0.428</v>
      </c>
      <c r="P7" s="32"/>
      <c r="R7" s="147" t="s">
        <v>58</v>
      </c>
      <c r="S7" s="156">
        <v>0.41840899999999998</v>
      </c>
      <c r="T7" s="156">
        <v>0.3926944</v>
      </c>
      <c r="U7" s="156">
        <v>0.44742130000000002</v>
      </c>
      <c r="V7" s="159" t="s">
        <v>59</v>
      </c>
    </row>
    <row r="8" spans="1:22">
      <c r="A8" s="36" t="s">
        <v>55</v>
      </c>
      <c r="B8" s="38" t="str">
        <f>CONCATENATE("(",G33,")")</f>
        <v>(0.175)</v>
      </c>
      <c r="C8" s="38" t="str">
        <f>CONCATENATE("(",G35,")")</f>
        <v>(0.322)</v>
      </c>
      <c r="D8" s="38" t="str">
        <f>CONCATENATE("(",G37,")")</f>
        <v>(0.172)</v>
      </c>
      <c r="E8" s="38" t="str">
        <f>CONCATENATE("(",G39,")")</f>
        <v>(0.160)</v>
      </c>
      <c r="F8" s="32"/>
      <c r="G8" s="38" t="str">
        <f>CONCATENATE("(",G44,")")</f>
        <v>(0.197)</v>
      </c>
      <c r="H8" s="38" t="str">
        <f>CONCATENATE("(",G46,")")</f>
        <v>(0.731)</v>
      </c>
      <c r="I8" s="38" t="str">
        <f>CONCATENATE("(",G48,")")</f>
        <v>(0.202)</v>
      </c>
      <c r="J8" s="38" t="str">
        <f>CONCATENATE("(",G50,")")</f>
        <v>(0.196)</v>
      </c>
      <c r="K8" s="32"/>
      <c r="L8" s="38" t="str">
        <f>CONCATENATE("(",G57,")")</f>
        <v>(0.595)</v>
      </c>
      <c r="M8" s="38" t="str">
        <f>CONCATENATE("(",G59,")")</f>
        <v>(0.588)</v>
      </c>
      <c r="N8" s="38" t="str">
        <f>CONCATENATE("(",G61,")")</f>
        <v>(0.638)</v>
      </c>
      <c r="O8" s="38" t="str">
        <f>CONCATENATE("(",G63,")")</f>
        <v>(0.637)</v>
      </c>
      <c r="P8" s="32"/>
      <c r="R8" s="147" t="s">
        <v>61</v>
      </c>
      <c r="S8" s="156">
        <v>0.17387920000000001</v>
      </c>
      <c r="T8" s="156">
        <v>0.16779060000000001</v>
      </c>
      <c r="U8" s="156">
        <v>0.1761557</v>
      </c>
      <c r="V8" s="159" t="s">
        <v>59</v>
      </c>
    </row>
    <row r="9" spans="1:22">
      <c r="A9" s="36" t="s">
        <v>57</v>
      </c>
      <c r="B9" s="37" t="str">
        <f>CONCATENATE(J32,K32)</f>
        <v>0.244***</v>
      </c>
      <c r="C9" s="37" t="str">
        <f>CONCATENATE(J34,K333)</f>
        <v>0.141</v>
      </c>
      <c r="D9" s="37" t="str">
        <f>CONCATENATE(J36,K353)</f>
        <v>0.217</v>
      </c>
      <c r="E9" s="37" t="str">
        <f>CONCATENATE(J38,K355)</f>
        <v>0.216</v>
      </c>
      <c r="F9" s="32"/>
      <c r="G9" s="37" t="str">
        <f>CONCATENATE(J43,K43)</f>
        <v>0.241***</v>
      </c>
      <c r="H9" s="37" t="str">
        <f>CONCATENATE(J45,K45)</f>
        <v>0.199*</v>
      </c>
      <c r="I9" s="37" t="str">
        <f>CONCATENATE(J47,K47)</f>
        <v>0.237***</v>
      </c>
      <c r="J9" s="37" t="str">
        <f>CONCATENATE(J49,K49)</f>
        <v>0.254***</v>
      </c>
      <c r="K9" s="32"/>
      <c r="L9" s="37" t="str">
        <f>CONCATENATE(J56,K56)</f>
        <v>-0.036</v>
      </c>
      <c r="M9" s="37" t="str">
        <f>CONCATENATE(J58,K58)</f>
        <v>0.003</v>
      </c>
      <c r="N9" s="37" t="str">
        <f>CONCATENATE(J60,K60)</f>
        <v>-0.026</v>
      </c>
      <c r="O9" s="37" t="str">
        <f>CONCATENATE(J62,K62)</f>
        <v>-0.008</v>
      </c>
      <c r="P9" s="32"/>
      <c r="R9" s="147" t="s">
        <v>63</v>
      </c>
      <c r="S9" s="156">
        <f>S7+S8</f>
        <v>0.59228820000000004</v>
      </c>
      <c r="T9" s="156">
        <f t="shared" ref="T9:U9" si="0">T7+T8</f>
        <v>0.56048500000000001</v>
      </c>
      <c r="U9" s="156">
        <f t="shared" si="0"/>
        <v>0.62357700000000005</v>
      </c>
      <c r="V9" s="156"/>
    </row>
    <row r="10" spans="1:22">
      <c r="A10" s="36" t="s">
        <v>60</v>
      </c>
      <c r="B10" s="38" t="str">
        <f>CONCATENATE("(",J33,")")</f>
        <v>(0.075)</v>
      </c>
      <c r="C10" s="38" t="str">
        <f>CONCATENATE("(",J35,")")</f>
        <v>(0.156)</v>
      </c>
      <c r="D10" s="38" t="str">
        <f>CONCATENATE("(",J37,")")</f>
        <v>(0.064)</v>
      </c>
      <c r="E10" s="38" t="str">
        <f>CONCATENATE("(",J39,")")</f>
        <v>(0.065)</v>
      </c>
      <c r="F10" s="32"/>
      <c r="G10" s="38" t="str">
        <f>CONCATENATE("(",J44,")")</f>
        <v>(0.062)</v>
      </c>
      <c r="H10" s="38" t="str">
        <f>CONCATENATE("(",J46,")")</f>
        <v>(0.105)</v>
      </c>
      <c r="I10" s="38" t="str">
        <f>CONCATENATE("(",J48,")")</f>
        <v>(0.058)</v>
      </c>
      <c r="J10" s="38" t="str">
        <f>CONCATENATE("(",J50,")")</f>
        <v>(0.062)</v>
      </c>
      <c r="K10" s="32"/>
      <c r="L10" s="38" t="str">
        <f>CONCATENATE("(",J57,")")</f>
        <v>(0.111)</v>
      </c>
      <c r="M10" s="38" t="str">
        <f>CONCATENATE("(",J59,")")</f>
        <v>(0.179)</v>
      </c>
      <c r="N10" s="38" t="str">
        <f>CONCATENATE("(",J61,")")</f>
        <v>(0.104)</v>
      </c>
      <c r="O10" s="38" t="str">
        <f>CONCATENATE("(",J63,")")</f>
        <v>(0.112)</v>
      </c>
      <c r="P10" s="32"/>
      <c r="R10" s="147" t="s">
        <v>65</v>
      </c>
      <c r="S10" s="156">
        <f>S7-S8</f>
        <v>0.24452979999999996</v>
      </c>
      <c r="T10" s="156">
        <f t="shared" ref="T10:U10" si="1">T7-T8</f>
        <v>0.22490379999999999</v>
      </c>
      <c r="U10" s="156">
        <f t="shared" si="1"/>
        <v>0.2712656</v>
      </c>
      <c r="V10" s="156"/>
    </row>
    <row r="11" spans="1:22">
      <c r="A11" s="36" t="s">
        <v>62</v>
      </c>
      <c r="B11" s="37" t="str">
        <f>CONCATENATE(L32,M32)</f>
        <v>-0.273***</v>
      </c>
      <c r="C11" s="37" t="str">
        <f>CONCATENATE(L34,M34)</f>
        <v>-0.246***</v>
      </c>
      <c r="D11" s="37" t="str">
        <f>CONCATENATE(L36,M36)</f>
        <v>-0.153***</v>
      </c>
      <c r="E11" s="37" t="str">
        <f>CONCATENATE(L38,M38)</f>
        <v>-0.326**</v>
      </c>
      <c r="F11" s="32"/>
      <c r="G11" s="37" t="str">
        <f>CONCATENATE(L43,M43)</f>
        <v>-0.213***</v>
      </c>
      <c r="H11" s="37" t="str">
        <f>CONCATENATE(L45,M45)</f>
        <v>-0.195**</v>
      </c>
      <c r="I11" s="37" t="str">
        <f>CONCATENATE(L47,M47)</f>
        <v>-0.197***</v>
      </c>
      <c r="J11" s="37" t="str">
        <f>CONCATENATE(L49,M49)</f>
        <v>-0.320**</v>
      </c>
      <c r="K11" s="32"/>
      <c r="L11" s="37" t="str">
        <f>CONCATENATE(L56,M56)</f>
        <v>-0.369***</v>
      </c>
      <c r="M11" s="37" t="str">
        <f>CONCATENATE(L58,M58)</f>
        <v>-0.227**</v>
      </c>
      <c r="N11" s="37" t="str">
        <f>CONCATENATE(L60,M60)</f>
        <v>-0.306***</v>
      </c>
      <c r="O11" s="37" t="str">
        <f>CONCATENATE(L62,M62)</f>
        <v>-0.574***</v>
      </c>
      <c r="P11" s="32"/>
      <c r="R11" s="147"/>
      <c r="S11" s="156"/>
      <c r="T11" s="156"/>
      <c r="U11" s="156"/>
      <c r="V11" s="156"/>
    </row>
    <row r="12" spans="1:22">
      <c r="A12" s="36" t="s">
        <v>64</v>
      </c>
      <c r="B12" s="38" t="str">
        <f>CONCATENATE("(",L33,")")</f>
        <v>(0.050)</v>
      </c>
      <c r="C12" s="38" t="str">
        <f>CONCATENATE("(",L35,")")</f>
        <v>(0.056)</v>
      </c>
      <c r="D12" s="38" t="str">
        <f>CONCATENATE("(",L37,")")</f>
        <v>(0.047)</v>
      </c>
      <c r="E12" s="38" t="str">
        <f>CONCATENATE("(",L39,")")</f>
        <v>(0.114)</v>
      </c>
      <c r="F12" s="32"/>
      <c r="G12" s="38" t="str">
        <f>CONCATENATE("(",L44,")")</f>
        <v>(0.069)</v>
      </c>
      <c r="H12" s="38" t="str">
        <f>CONCATENATE("(",L46,")")</f>
        <v>(0.081)</v>
      </c>
      <c r="I12" s="38" t="str">
        <f>CONCATENATE("(",L48,")")</f>
        <v>(0.066)</v>
      </c>
      <c r="J12" s="38" t="str">
        <f>CONCATENATE("(",L50,")")</f>
        <v>(0.124)</v>
      </c>
      <c r="K12" s="32"/>
      <c r="L12" s="38" t="str">
        <f>CONCATENATE("(",L57,")")</f>
        <v>(0.088)</v>
      </c>
      <c r="M12" s="38" t="str">
        <f>CONCATENATE("(",L59,")")</f>
        <v>(0.079)</v>
      </c>
      <c r="N12" s="38" t="str">
        <f>CONCATENATE("(",L61,")")</f>
        <v>(0.092)</v>
      </c>
      <c r="O12" s="38" t="str">
        <f>CONCATENATE("(",L63,")")</f>
        <v>(0.144)</v>
      </c>
      <c r="P12" s="32"/>
      <c r="R12" s="146" t="s">
        <v>68</v>
      </c>
      <c r="S12" s="156"/>
      <c r="T12" s="156"/>
      <c r="U12" s="156"/>
      <c r="V12" s="156"/>
    </row>
    <row r="13" spans="1:22">
      <c r="A13" s="36" t="s">
        <v>133</v>
      </c>
      <c r="B13" s="38"/>
      <c r="C13" s="37" t="str">
        <f>CONCATENATE(O34,P34)</f>
        <v>0.512</v>
      </c>
      <c r="D13" s="32"/>
      <c r="E13" s="32"/>
      <c r="F13" s="32"/>
      <c r="G13" s="38"/>
      <c r="H13" s="37" t="str">
        <f>CONCATENATE(O45,P45)</f>
        <v>1.035***</v>
      </c>
      <c r="I13" s="32"/>
      <c r="J13" s="32"/>
      <c r="K13" s="32"/>
      <c r="L13" s="38"/>
      <c r="M13" s="37" t="str">
        <f>CONCATENATE(O58,P58)</f>
        <v>-0.847**</v>
      </c>
      <c r="N13" s="32"/>
      <c r="O13" s="32"/>
      <c r="P13" s="32"/>
      <c r="R13" s="147" t="s">
        <v>70</v>
      </c>
      <c r="S13" s="156">
        <f t="shared" ref="S13:U15" si="2">S$6/S7</f>
        <v>-0.77914194006343085</v>
      </c>
      <c r="T13" s="156">
        <f t="shared" si="2"/>
        <v>-0.81488302354197062</v>
      </c>
      <c r="U13" s="156">
        <f t="shared" si="2"/>
        <v>-1.2829071839002746</v>
      </c>
      <c r="V13" s="156">
        <f t="shared" ref="V13:V15" si="3">U13/T13-1</f>
        <v>0.57434520886689988</v>
      </c>
    </row>
    <row r="14" spans="1:22">
      <c r="A14" s="36" t="s">
        <v>134</v>
      </c>
      <c r="B14" s="38"/>
      <c r="C14" s="38" t="str">
        <f>CONCATENATE("(",O35,")")</f>
        <v>(0.305)</v>
      </c>
      <c r="D14" s="32"/>
      <c r="E14" s="32"/>
      <c r="F14" s="32"/>
      <c r="G14" s="38"/>
      <c r="H14" s="38" t="str">
        <f>CONCATENATE("(",O46,")")</f>
        <v>(0.322)</v>
      </c>
      <c r="I14" s="32"/>
      <c r="J14" s="32"/>
      <c r="K14" s="32"/>
      <c r="L14" s="38"/>
      <c r="M14" s="38" t="str">
        <f>CONCATENATE("(",O59,")")</f>
        <v>(0.388)</v>
      </c>
      <c r="N14" s="32"/>
      <c r="O14" s="32"/>
      <c r="P14" s="32"/>
      <c r="R14" s="147" t="s">
        <v>71</v>
      </c>
      <c r="S14" s="156">
        <f t="shared" si="2"/>
        <v>-1.8748648486995569</v>
      </c>
      <c r="T14" s="156">
        <f t="shared" si="2"/>
        <v>-1.907139017322782</v>
      </c>
      <c r="U14" s="156">
        <f t="shared" si="2"/>
        <v>-3.2584809915319228</v>
      </c>
      <c r="V14" s="156">
        <f t="shared" si="3"/>
        <v>0.70857025205542579</v>
      </c>
    </row>
    <row r="15" spans="1:22">
      <c r="A15" s="46" t="s">
        <v>72</v>
      </c>
      <c r="B15" s="47"/>
      <c r="C15" s="44"/>
      <c r="D15" s="48" t="str">
        <f>CONCATENATE(S36,T36)</f>
        <v>0.002</v>
      </c>
      <c r="E15" s="48" t="str">
        <f>CONCATENATE(S38,T38)</f>
        <v>0.003</v>
      </c>
      <c r="F15" s="44"/>
      <c r="G15" s="47"/>
      <c r="H15" s="44"/>
      <c r="I15" s="48" t="str">
        <f>CONCATENATE(S47,T47)</f>
        <v>0.005</v>
      </c>
      <c r="J15" s="48" t="str">
        <f>CONCATENATE(S49,T49)</f>
        <v>0.006</v>
      </c>
      <c r="K15" s="44"/>
      <c r="L15" s="47"/>
      <c r="M15" s="44"/>
      <c r="N15" s="48" t="str">
        <f>CONCATENATE(S60,T60)</f>
        <v>0.006</v>
      </c>
      <c r="O15" s="48" t="str">
        <f>CONCATENATE(S62,T62)</f>
        <v>0.007</v>
      </c>
      <c r="P15" s="32"/>
      <c r="R15" s="147" t="s">
        <v>73</v>
      </c>
      <c r="S15" s="156">
        <f t="shared" si="2"/>
        <v>-0.55040772380743019</v>
      </c>
      <c r="T15" s="156">
        <f t="shared" si="2"/>
        <v>-0.57093410171547854</v>
      </c>
      <c r="U15" s="156">
        <f t="shared" si="2"/>
        <v>-0.920495784802839</v>
      </c>
      <c r="V15" s="156">
        <f t="shared" si="3"/>
        <v>0.61226274982881002</v>
      </c>
    </row>
    <row r="16" spans="1:22">
      <c r="A16" s="46" t="s">
        <v>127</v>
      </c>
      <c r="B16" s="47"/>
      <c r="C16" s="44"/>
      <c r="D16" s="47" t="str">
        <f>CONCATENATE("(",S37,")")</f>
        <v>(0.006)</v>
      </c>
      <c r="E16" s="47" t="str">
        <f>CONCATENATE("(",S39,")")</f>
        <v>(0.006)</v>
      </c>
      <c r="F16" s="44"/>
      <c r="G16" s="47"/>
      <c r="H16" s="44"/>
      <c r="I16" s="47" t="str">
        <f>CONCATENATE("(",S48,")")</f>
        <v>(0.013)</v>
      </c>
      <c r="J16" s="47" t="str">
        <f>CONCATENATE("(",S50,")")</f>
        <v>(0.013)</v>
      </c>
      <c r="K16" s="44"/>
      <c r="L16" s="47"/>
      <c r="M16" s="44"/>
      <c r="N16" s="47" t="str">
        <f>CONCATENATE("(",S61,")")</f>
        <v>(0.008)</v>
      </c>
      <c r="O16" s="47" t="str">
        <f>CONCATENATE("(",S63,")")</f>
        <v>(0.008)</v>
      </c>
      <c r="P16" s="32"/>
    </row>
    <row r="17" spans="1:22">
      <c r="A17" s="46" t="s">
        <v>77</v>
      </c>
      <c r="B17" s="44"/>
      <c r="C17" s="44"/>
      <c r="D17" s="48" t="str">
        <f>CONCATENATE(Q36,R36)</f>
        <v>-0.351***</v>
      </c>
      <c r="E17" s="48" t="str">
        <f>CONCATENATE(Q38,R38)</f>
        <v>-0.352***</v>
      </c>
      <c r="F17" s="44"/>
      <c r="G17" s="44"/>
      <c r="H17" s="44"/>
      <c r="I17" s="48" t="str">
        <f>CONCATENATE(Q47,R47)</f>
        <v>-0.230</v>
      </c>
      <c r="J17" s="48" t="str">
        <f>CONCATENATE(Q49,R49)</f>
        <v>-0.227</v>
      </c>
      <c r="K17" s="44"/>
      <c r="L17" s="44"/>
      <c r="M17" s="44"/>
      <c r="N17" s="48" t="str">
        <f>CONCATENATE(Q60,R60)</f>
        <v>-0.233</v>
      </c>
      <c r="O17" s="48" t="str">
        <f>CONCATENATE(Q62,R62)</f>
        <v>-0.230</v>
      </c>
      <c r="P17" s="32"/>
    </row>
    <row r="18" spans="1:22">
      <c r="A18" s="46" t="s">
        <v>64</v>
      </c>
      <c r="B18" s="44"/>
      <c r="C18" s="44"/>
      <c r="D18" s="47" t="str">
        <f>CONCATENATE("(",Q37,")")</f>
        <v>(0.092)</v>
      </c>
      <c r="E18" s="47" t="str">
        <f>CONCATENATE("(",Q39,")")</f>
        <v>(0.086)</v>
      </c>
      <c r="F18" s="44"/>
      <c r="G18" s="44"/>
      <c r="H18" s="44"/>
      <c r="I18" s="47" t="str">
        <f>CONCATENATE("(",Q48,")")</f>
        <v>(0.178)</v>
      </c>
      <c r="J18" s="47" t="str">
        <f>CONCATENATE("(",Q50,")")</f>
        <v>(0.181)</v>
      </c>
      <c r="K18" s="44"/>
      <c r="L18" s="44"/>
      <c r="M18" s="44"/>
      <c r="N18" s="47" t="str">
        <f>CONCATENATE("(",Q61,")")</f>
        <v>(0.167)</v>
      </c>
      <c r="O18" s="47" t="str">
        <f>CONCATENATE("(",Q63,")")</f>
        <v>(0.147)</v>
      </c>
      <c r="P18" s="32"/>
    </row>
    <row r="19" spans="1:22">
      <c r="A19" s="46" t="s">
        <v>78</v>
      </c>
      <c r="B19" s="47"/>
      <c r="C19" s="44"/>
      <c r="D19" s="48" t="str">
        <f>CONCATENATE(U36,V36)</f>
        <v>-0.144**</v>
      </c>
      <c r="E19" s="48" t="str">
        <f>CONCATENATE(U38,V38)</f>
        <v>-0.154**</v>
      </c>
      <c r="F19" s="44"/>
      <c r="G19" s="47"/>
      <c r="H19" s="47"/>
      <c r="I19" s="48" t="str">
        <f>CONCATENATE(U47,V47)</f>
        <v>-0.126</v>
      </c>
      <c r="J19" s="48" t="str">
        <f>CONCATENATE(U49,V49)</f>
        <v>-0.117</v>
      </c>
      <c r="K19" s="44"/>
      <c r="L19" s="47"/>
      <c r="M19" s="47"/>
      <c r="N19" s="48" t="str">
        <f>CONCATENATE(U60,V60)</f>
        <v>-0.066</v>
      </c>
      <c r="O19" s="48" t="str">
        <f>CONCATENATE(U62,V62)</f>
        <v>-0.046</v>
      </c>
      <c r="P19" s="32"/>
    </row>
    <row r="20" spans="1:22">
      <c r="A20" s="46" t="s">
        <v>79</v>
      </c>
      <c r="B20" s="47"/>
      <c r="C20" s="44"/>
      <c r="D20" s="47" t="str">
        <f>CONCATENATE("(",U37,")")</f>
        <v>(0.066)</v>
      </c>
      <c r="E20" s="47" t="str">
        <f>CONCATENATE("(",U39,")")</f>
        <v>(0.067)</v>
      </c>
      <c r="F20" s="44"/>
      <c r="G20" s="47"/>
      <c r="H20" s="47"/>
      <c r="I20" s="47" t="str">
        <f>CONCATENATE("(",U48,")")</f>
        <v>(0.107)</v>
      </c>
      <c r="J20" s="47" t="str">
        <f>CONCATENATE("(",U50,")")</f>
        <v>(0.107)</v>
      </c>
      <c r="K20" s="44"/>
      <c r="L20" s="47"/>
      <c r="M20" s="47"/>
      <c r="N20" s="47" t="str">
        <f>CONCATENATE("(",U61,")")</f>
        <v>(0.093)</v>
      </c>
      <c r="O20" s="47" t="str">
        <f>CONCATENATE("(",U63,")")</f>
        <v>(0.084)</v>
      </c>
      <c r="P20" s="32"/>
    </row>
    <row r="21" spans="1:22">
      <c r="A21" s="36" t="s">
        <v>80</v>
      </c>
      <c r="B21" s="37" t="str">
        <f>CONCATENATE(E32,F32)</f>
        <v>1.863***</v>
      </c>
      <c r="C21" s="37" t="str">
        <f>CONCATENATE(E34,F34)</f>
        <v>2.299**</v>
      </c>
      <c r="D21" s="37" t="str">
        <f>CONCATENATE(E36,F36)</f>
        <v>2.167***</v>
      </c>
      <c r="E21" s="37" t="str">
        <f>CONCATENATE(E38,F38)</f>
        <v>2.085***</v>
      </c>
      <c r="F21" s="32"/>
      <c r="G21" s="37" t="str">
        <f>CONCATENATE(E43,F43)</f>
        <v>3.307***</v>
      </c>
      <c r="H21" s="37" t="str">
        <f>CONCATENATE(E45,F45)</f>
        <v>3.664**</v>
      </c>
      <c r="I21" s="37" t="str">
        <f>CONCATENATE(E47,F47)</f>
        <v>3.100***</v>
      </c>
      <c r="J21" s="37" t="str">
        <f>CONCATENATE(E49,F49)</f>
        <v>3.112***</v>
      </c>
      <c r="K21" s="32"/>
      <c r="L21" s="37" t="str">
        <f>CONCATENATE(E56,F56)</f>
        <v>2.807**</v>
      </c>
      <c r="M21" s="37" t="str">
        <f>CONCATENATE(E58,F58)</f>
        <v>1.211</v>
      </c>
      <c r="N21" s="37" t="str">
        <f>CONCATENATE(E60,F60)</f>
        <v>3.052**</v>
      </c>
      <c r="O21" s="37" t="str">
        <f>CONCATENATE(E62,F62)</f>
        <v>2.512*</v>
      </c>
      <c r="P21" s="32"/>
    </row>
    <row r="22" spans="1:22" ht="15" thickBot="1">
      <c r="A22" s="39"/>
      <c r="B22" s="40" t="str">
        <f>CONCATENATE("(",E33,")")</f>
        <v>(0.286)</v>
      </c>
      <c r="C22" s="40" t="str">
        <f>CONCATENATE("(",E35,")")</f>
        <v>(0.802)</v>
      </c>
      <c r="D22" s="40" t="str">
        <f>CONCATENATE("(",E37,")")</f>
        <v>(0.326)</v>
      </c>
      <c r="E22" s="40" t="str">
        <f>CONCATENATE("(",E39,")")</f>
        <v>(0.315)</v>
      </c>
      <c r="F22" s="32"/>
      <c r="G22" s="40" t="str">
        <f>CONCATENATE("(",E44,")")</f>
        <v>(0.415)</v>
      </c>
      <c r="H22" s="40" t="str">
        <f>CONCATENATE("(",E46,")")</f>
        <v>(1.583)</v>
      </c>
      <c r="I22" s="40" t="str">
        <f>CONCATENATE("(",E48,")")</f>
        <v>(0.438)</v>
      </c>
      <c r="J22" s="40" t="str">
        <f>CONCATENATE("(",E50,")")</f>
        <v>(0.425)</v>
      </c>
      <c r="K22" s="32"/>
      <c r="L22" s="40" t="str">
        <f>CONCATENATE("(",E57,")")</f>
        <v>(1.244)</v>
      </c>
      <c r="M22" s="40" t="str">
        <f>CONCATENATE("(",E59,")")</f>
        <v>(1.119)</v>
      </c>
      <c r="N22" s="40" t="str">
        <f>CONCATENATE("(",E61,")")</f>
        <v>(1.332)</v>
      </c>
      <c r="O22" s="40" t="str">
        <f>CONCATENATE("(",E63,")")</f>
        <v>(1.328)</v>
      </c>
      <c r="P22" s="32"/>
    </row>
    <row r="23" spans="1:22">
      <c r="A23" s="49" t="s">
        <v>81</v>
      </c>
      <c r="B23" s="50" t="str">
        <f>B32</f>
        <v>0.122</v>
      </c>
      <c r="C23" s="50" t="str">
        <f>B34</f>
        <v>0.069</v>
      </c>
      <c r="D23" s="50" t="str">
        <f>B36</f>
        <v>0.150</v>
      </c>
      <c r="E23" s="50" t="str">
        <f>B38</f>
        <v>0.152</v>
      </c>
      <c r="F23" s="53"/>
      <c r="G23" s="50" t="str">
        <f>B43</f>
        <v>0.061</v>
      </c>
      <c r="H23" s="50" t="str">
        <f>B45</f>
        <v>0.049</v>
      </c>
      <c r="I23" s="50" t="str">
        <f>B47</f>
        <v>0.065</v>
      </c>
      <c r="J23" s="50" t="str">
        <f>B49</f>
        <v>0.057</v>
      </c>
      <c r="K23" s="53"/>
      <c r="L23" s="50" t="str">
        <f>B56</f>
        <v>0.052</v>
      </c>
      <c r="M23" s="50" t="str">
        <f>B58</f>
        <v>0.039</v>
      </c>
      <c r="N23" s="50" t="str">
        <f>B60</f>
        <v>0.059</v>
      </c>
      <c r="O23" s="50" t="str">
        <f>B62</f>
        <v>0.056</v>
      </c>
      <c r="P23" s="32"/>
    </row>
    <row r="24" spans="1:22">
      <c r="A24" s="62" t="s">
        <v>82</v>
      </c>
      <c r="B24" s="63" t="str">
        <f>C32</f>
        <v>1,660</v>
      </c>
      <c r="C24" s="63" t="str">
        <f>C34</f>
        <v>1,148</v>
      </c>
      <c r="D24" s="63" t="str">
        <f>C36</f>
        <v>1,660</v>
      </c>
      <c r="E24" s="63" t="str">
        <f>C38</f>
        <v>1,643</v>
      </c>
      <c r="F24" s="125"/>
      <c r="G24" s="63" t="str">
        <f>C43</f>
        <v>878</v>
      </c>
      <c r="H24" s="63" t="str">
        <f>C45</f>
        <v>601</v>
      </c>
      <c r="I24" s="63" t="str">
        <f>C47</f>
        <v>878</v>
      </c>
      <c r="J24" s="63" t="str">
        <f>C49</f>
        <v>871</v>
      </c>
      <c r="K24" s="125"/>
      <c r="L24" s="63" t="str">
        <f>C56</f>
        <v>782</v>
      </c>
      <c r="M24" s="63" t="str">
        <f>C58</f>
        <v>547</v>
      </c>
      <c r="N24" s="63" t="str">
        <f>C60</f>
        <v>782</v>
      </c>
      <c r="O24" s="63" t="str">
        <f>C62</f>
        <v>772</v>
      </c>
      <c r="P24" s="32"/>
    </row>
    <row r="25" spans="1:22" ht="15" thickBot="1">
      <c r="A25" s="64" t="s">
        <v>104</v>
      </c>
      <c r="B25" s="52"/>
      <c r="C25" s="52"/>
      <c r="D25" s="52"/>
      <c r="E25" s="52"/>
      <c r="F25" s="54"/>
      <c r="G25" s="52"/>
      <c r="H25" s="52"/>
      <c r="I25" s="52" t="str">
        <f>CONCATENATE(B51,C51)</f>
        <v>1.21</v>
      </c>
      <c r="J25" s="52" t="str">
        <f>CONCATENATE(B52,C52)</f>
        <v>1.25</v>
      </c>
      <c r="K25" s="54"/>
      <c r="L25" s="52"/>
      <c r="M25" s="52"/>
      <c r="N25" s="52" t="str">
        <f>CONCATENATE(B64,C64)</f>
        <v>1.13</v>
      </c>
      <c r="O25" s="52" t="str">
        <f>CONCATENATE(B65,C65)</f>
        <v>1.36</v>
      </c>
      <c r="P25" s="32"/>
    </row>
    <row r="26" spans="1:22" ht="15" thickTop="1">
      <c r="P26" s="32"/>
    </row>
    <row r="27" spans="1:22">
      <c r="A27" s="161" t="s">
        <v>135</v>
      </c>
      <c r="B27" s="161"/>
      <c r="C27" s="161"/>
      <c r="D27" s="161">
        <f>D23-B23</f>
        <v>2.7999999999999997E-2</v>
      </c>
      <c r="E27" s="161"/>
      <c r="F27" s="162"/>
      <c r="G27" s="162"/>
      <c r="H27" s="162"/>
      <c r="I27" s="161">
        <f>I23-G23</f>
        <v>4.0000000000000036E-3</v>
      </c>
      <c r="J27" s="161"/>
      <c r="K27" s="162"/>
      <c r="L27" s="162"/>
      <c r="M27" s="162"/>
      <c r="N27" s="161">
        <f>N23-L23</f>
        <v>6.9999999999999993E-3</v>
      </c>
      <c r="O27" s="161"/>
      <c r="P27" s="32"/>
    </row>
    <row r="29" spans="1:22">
      <c r="A29" s="78" t="s">
        <v>84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8"/>
      <c r="N29" s="8"/>
      <c r="O29" s="7"/>
      <c r="P29" s="8"/>
      <c r="Q29" s="8"/>
      <c r="R29" s="8"/>
      <c r="S29" s="8"/>
      <c r="T29" s="8"/>
      <c r="U29" s="8"/>
      <c r="V29" s="8"/>
    </row>
    <row r="30" spans="1:22">
      <c r="A30" s="11" t="s">
        <v>119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7"/>
      <c r="P30" s="8"/>
      <c r="Q30" s="8"/>
      <c r="R30" s="8"/>
      <c r="S30" s="8"/>
      <c r="T30" s="8"/>
      <c r="U30" s="8"/>
      <c r="V30" s="8"/>
    </row>
    <row r="31" spans="1:22">
      <c r="A31" s="11" t="s">
        <v>136</v>
      </c>
      <c r="B31" s="9" t="str">
        <f>[2]Wages_Full!$A$34</f>
        <v>r2_w</v>
      </c>
      <c r="C31" s="9" t="str">
        <f>[2]Wages_Full!$A$35</f>
        <v>N</v>
      </c>
      <c r="D31" s="9"/>
      <c r="E31" s="9" t="str">
        <f>[2]Wages_Full!$A$7</f>
        <v>_cons</v>
      </c>
      <c r="F31" s="9"/>
      <c r="G31" s="9" t="str">
        <f>[2]Wages_Full!$A$4</f>
        <v>InfExp</v>
      </c>
      <c r="H31" s="9"/>
      <c r="I31" s="9"/>
      <c r="J31" s="9" t="str">
        <f>[2]Wages_Full!$A$5</f>
        <v>PCPI_4lag</v>
      </c>
      <c r="K31" s="9"/>
      <c r="L31" s="9" t="str">
        <f>[2]Wages_Full!$A$6</f>
        <v>slack_1</v>
      </c>
      <c r="M31" s="9"/>
      <c r="N31" s="9"/>
      <c r="O31" s="9" t="str">
        <f>[2]Wages_Full!$A$18</f>
        <v>ProdTr_lag</v>
      </c>
      <c r="P31" s="9"/>
      <c r="Q31" s="9" t="str">
        <f>[2]Wages_Full!$A$30</f>
        <v>W_Slack</v>
      </c>
      <c r="R31" s="9"/>
      <c r="S31" s="9" t="str">
        <f>[2]Wages_Full!$A$31</f>
        <v>WComm_relPCPI_lag</v>
      </c>
      <c r="T31" s="9"/>
      <c r="U31" s="9" t="str">
        <f>[2]Wages_Full!$A$32</f>
        <v>GVC_PC_lag</v>
      </c>
      <c r="V31" s="9"/>
    </row>
    <row r="32" spans="1:22">
      <c r="A32" s="7" t="s">
        <v>87</v>
      </c>
      <c r="B32" s="8" t="str">
        <f>FIXED([2]Wages_Full!B8,3)</f>
        <v>0.122</v>
      </c>
      <c r="C32" s="8" t="str">
        <f>FIXED([2]Wages_Full!B9,0)</f>
        <v>1,660</v>
      </c>
      <c r="D32" s="8"/>
      <c r="E32" s="10" t="str">
        <f>FIXED([2]Wages_Full!B7, 3)</f>
        <v>1.863</v>
      </c>
      <c r="F32" s="8" t="str">
        <f>IF([2]Wages_Full!E7&lt;0.01,"***",IF([2]Wages_Full!E7&lt;0.05,"**",IF([2]Wages_Full!E7&lt;0.1,"*","")))</f>
        <v>***</v>
      </c>
      <c r="G32" s="10" t="str">
        <f>FIXED([2]Wages_Full!B4, 3)</f>
        <v>0.535</v>
      </c>
      <c r="H32" s="8" t="str">
        <f>IF([2]Wages_Full!E4&lt;0.01,"***",IF([2]Wages_Full!E4&lt;0.05,"**",IF([2]Wages_Full!E4&lt;0.1,"*","")))</f>
        <v>***</v>
      </c>
      <c r="I32" s="8"/>
      <c r="J32" s="10" t="str">
        <f>FIXED([2]Wages_Full!B5, 3)</f>
        <v>0.244</v>
      </c>
      <c r="K32" s="8" t="str">
        <f>IF([2]Wages_Full!E5&lt;0.01,"***",IF([2]Wages_Full!E5&lt;0.05,"**",IF([2]Wages_Full!E5&lt;0.1,"*","")))</f>
        <v>***</v>
      </c>
      <c r="L32" s="10" t="str">
        <f>FIXED([2]Wages_Full!B6, 3)</f>
        <v>-0.273</v>
      </c>
      <c r="M32" s="8" t="str">
        <f>IF([2]Wages_Full!E6&lt;0.01,"***",IF([2]Wages_Full!E6&lt;0.05,"**",IF([2]Wages_Full!E6&lt;0.1,"*","")))</f>
        <v>***</v>
      </c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7"/>
      <c r="B33" s="8"/>
      <c r="C33" s="8"/>
      <c r="D33" s="8"/>
      <c r="E33" s="10" t="str">
        <f>FIXED([2]Wages_Full!C7, 3)</f>
        <v>0.286</v>
      </c>
      <c r="F33" s="8"/>
      <c r="G33" s="10" t="str">
        <f>FIXED([2]Wages_Full!C4, 3)</f>
        <v>0.175</v>
      </c>
      <c r="H33" s="8"/>
      <c r="I33" s="8"/>
      <c r="J33" s="10" t="str">
        <f>FIXED([2]Wages_Full!C5, 3)</f>
        <v>0.075</v>
      </c>
      <c r="K33" s="8"/>
      <c r="L33" s="10" t="str">
        <f>FIXED([2]Wages_Full!C6, 3)</f>
        <v>0.050</v>
      </c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>
      <c r="A34" s="25" t="s">
        <v>137</v>
      </c>
      <c r="B34" s="8" t="str">
        <f>FIXED([2]Wages_Full!B20,3)</f>
        <v>0.069</v>
      </c>
      <c r="C34" s="8" t="str">
        <f>FIXED([2]Wages_Full!B21,0)</f>
        <v>1,148</v>
      </c>
      <c r="D34" s="8"/>
      <c r="E34" s="10" t="str">
        <f>FIXED([2]Wages_Full!B19, 3)</f>
        <v>2.299</v>
      </c>
      <c r="F34" s="8" t="str">
        <f>IF([2]Wages_Full!E19&lt;0.01,"***",IF([2]Wages_Full!E19&lt;0.05,"**",IF([2]Wages_Full!E19&lt;0.1,"*","")))</f>
        <v>**</v>
      </c>
      <c r="G34" s="10" t="str">
        <f>FIXED([2]Wages_Full!B15, 3)</f>
        <v>0.183</v>
      </c>
      <c r="H34" s="8" t="str">
        <f>IF([2]Wages_Full!E15&lt;0.01,"***",IF([2]Wages_Full!E15&lt;0.05,"**",IF([2]Wages_Full!E15&lt;0.1,"*","")))</f>
        <v/>
      </c>
      <c r="I34" s="8"/>
      <c r="J34" s="10" t="str">
        <f>FIXED([2]Wages_Full!B16, 3)</f>
        <v>0.141</v>
      </c>
      <c r="K34" s="8" t="str">
        <f>IF([2]Wages_Full!E16&lt;0.01,"***",IF([2]Wages_Full!E16&lt;0.05,"**",IF([2]Wages_Full!E16&lt;0.1,"*","")))</f>
        <v/>
      </c>
      <c r="L34" s="10" t="str">
        <f>FIXED([2]Wages_Full!B17, 3)</f>
        <v>-0.246</v>
      </c>
      <c r="M34" s="8" t="str">
        <f>IF([2]Wages_Full!E17&lt;0.01,"***",IF([2]Wages_Full!E17&lt;0.05,"**",IF([2]Wages_Full!E17&lt;0.1,"*","")))</f>
        <v>***</v>
      </c>
      <c r="N34" s="8"/>
      <c r="O34" s="10" t="str">
        <f>FIXED([2]Wages_Full!B18, 3)</f>
        <v>0.512</v>
      </c>
      <c r="P34" s="8" t="str">
        <f>IF([2]Wages_Full!E18&lt;0.01,"***",IF([2]Wages_Full!E18&lt;0.05,"**",IF([2]Wages_Full!E18&lt;0.1,"*","")))</f>
        <v/>
      </c>
      <c r="Q34" s="8"/>
      <c r="R34" s="8"/>
      <c r="S34" s="8"/>
      <c r="T34" s="8"/>
      <c r="U34" s="8"/>
      <c r="V34" s="8"/>
    </row>
    <row r="35" spans="1:22">
      <c r="A35" s="7"/>
      <c r="B35" s="8"/>
      <c r="C35" s="8"/>
      <c r="D35" s="8"/>
      <c r="E35" s="10" t="str">
        <f>FIXED([2]Wages_Full!C19, 3)</f>
        <v>0.802</v>
      </c>
      <c r="F35" s="8"/>
      <c r="G35" s="10" t="str">
        <f>FIXED([2]Wages_Full!C15, 3)</f>
        <v>0.322</v>
      </c>
      <c r="H35" s="8"/>
      <c r="I35" s="8"/>
      <c r="J35" s="10" t="str">
        <f>FIXED([2]Wages_Full!C16, 3)</f>
        <v>0.156</v>
      </c>
      <c r="K35" s="8"/>
      <c r="L35" s="10" t="str">
        <f>FIXED([2]Wages_Full!C17, 3)</f>
        <v>0.056</v>
      </c>
      <c r="M35" s="8"/>
      <c r="N35" s="8"/>
      <c r="O35" s="10" t="str">
        <f>FIXED([2]Wages_Full!C18, 3)</f>
        <v>0.305</v>
      </c>
      <c r="P35" s="8"/>
      <c r="Q35" s="8"/>
      <c r="R35" s="8"/>
      <c r="S35" s="8"/>
      <c r="T35" s="8"/>
      <c r="U35" s="8"/>
      <c r="V35" s="8"/>
    </row>
    <row r="36" spans="1:22">
      <c r="A36" s="7" t="s">
        <v>90</v>
      </c>
      <c r="B36" s="8" t="str">
        <f>FIXED([2]Wages_Full!B34,3)</f>
        <v>0.150</v>
      </c>
      <c r="C36" s="8" t="str">
        <f>FIXED([2]Wages_Full!B35,0)</f>
        <v>1,660</v>
      </c>
      <c r="D36" s="8"/>
      <c r="E36" s="10" t="str">
        <f>FIXED([2]Wages_Full!B33, 3)</f>
        <v>2.167</v>
      </c>
      <c r="F36" s="8" t="str">
        <f>IF([2]Wages_Full!E33&lt;0.01,"***",IF([2]Wages_Full!E33&lt;0.05,"**",IF([2]Wages_Full!E33&lt;0.1,"*","")))</f>
        <v>***</v>
      </c>
      <c r="G36" s="10" t="str">
        <f>FIXED([2]Wages_Full!B27, 3)</f>
        <v>0.472</v>
      </c>
      <c r="H36" s="8" t="str">
        <f>IF([2]Wages_Full!E27&lt;0.01,"***",IF([2]Wages_Full!E27&lt;0.05,"**",IF([2]Wages_Full!E27&lt;0.1,"*","")))</f>
        <v>**</v>
      </c>
      <c r="I36" s="8"/>
      <c r="J36" s="10" t="str">
        <f>FIXED([2]Wages_Full!B28, 3)</f>
        <v>0.217</v>
      </c>
      <c r="K36" s="8" t="str">
        <f>IF([2]Wages_Full!E28&lt;0.01,"***",IF([2]Wages_Full!E28&lt;0.05,"**",IF([2]Wages_Full!E28&lt;0.1,"*","")))</f>
        <v>***</v>
      </c>
      <c r="L36" s="10" t="str">
        <f>FIXED([2]Wages_Full!B29, 3)</f>
        <v>-0.153</v>
      </c>
      <c r="M36" s="8" t="str">
        <f>IF([2]Wages_Full!E29&lt;0.01,"***",IF([2]Wages_Full!E29&lt;0.05,"**",IF([2]Wages_Full!E29&lt;0.1,"*","")))</f>
        <v>***</v>
      </c>
      <c r="N36" s="8"/>
      <c r="O36" s="8"/>
      <c r="P36" s="8"/>
      <c r="Q36" s="10" t="str">
        <f>FIXED([2]Wages_Full!B30, 3)</f>
        <v>-0.351</v>
      </c>
      <c r="R36" s="8" t="str">
        <f>IF([2]Wages_Full!E30&lt;0.01,"***",IF([2]Wages_Full!E30&lt;0.05,"**",IF([2]Wages_Full!E30&lt;0.1,"*","")))</f>
        <v>***</v>
      </c>
      <c r="S36" s="10" t="str">
        <f>FIXED([2]Wages_Full!B31, 3)</f>
        <v>0.002</v>
      </c>
      <c r="T36" s="8" t="str">
        <f>IF([2]Wages_Full!E31&lt;0.01,"***",IF([2]Wages_Full!E31&lt;0.05,"**",IF([2]Wages_Full!E31&lt;0.1,"*","")))</f>
        <v/>
      </c>
      <c r="U36" s="10" t="str">
        <f>FIXED([2]Wages_Full!B32, 3)</f>
        <v>-0.144</v>
      </c>
      <c r="V36" s="8" t="str">
        <f>IF([2]Wages_Full!E32&lt;0.01,"***",IF([2]Wages_Full!E32&lt;0.05,"**",IF([2]Wages_Full!E32&lt;0.1,"*","")))</f>
        <v>**</v>
      </c>
    </row>
    <row r="37" spans="1:22">
      <c r="A37" s="7"/>
      <c r="B37" s="8"/>
      <c r="C37" s="8"/>
      <c r="D37" s="8"/>
      <c r="E37" s="10" t="str">
        <f>FIXED([2]Wages_Full!C33, 3)</f>
        <v>0.326</v>
      </c>
      <c r="F37" s="8"/>
      <c r="G37" s="10" t="str">
        <f>FIXED([2]Wages_Full!C27, 3)</f>
        <v>0.172</v>
      </c>
      <c r="H37" s="8"/>
      <c r="I37" s="8"/>
      <c r="J37" s="10" t="str">
        <f>FIXED([2]Wages_Full!C28, 3)</f>
        <v>0.064</v>
      </c>
      <c r="K37" s="8"/>
      <c r="L37" s="10" t="str">
        <f>FIXED([2]Wages_Full!C29, 3)</f>
        <v>0.047</v>
      </c>
      <c r="M37" s="8"/>
      <c r="N37" s="8"/>
      <c r="O37" s="8"/>
      <c r="P37" s="8"/>
      <c r="Q37" s="10" t="str">
        <f>FIXED([2]Wages_Full!C30, 3)</f>
        <v>0.092</v>
      </c>
      <c r="R37" s="8"/>
      <c r="S37" s="10" t="str">
        <f>FIXED([2]Wages_Full!C31, 3)</f>
        <v>0.006</v>
      </c>
      <c r="T37" s="8"/>
      <c r="U37" s="10" t="str">
        <f>FIXED([2]Wages_Full!C32, 3)</f>
        <v>0.066</v>
      </c>
      <c r="V37" s="8"/>
    </row>
    <row r="38" spans="1:22">
      <c r="A38" s="7" t="s">
        <v>95</v>
      </c>
      <c r="B38" s="8" t="str">
        <f>FIXED([2]Wages_Full!B48,3)</f>
        <v>0.152</v>
      </c>
      <c r="C38" s="8" t="str">
        <f>FIXED([2]Wages_Full!B49,0)</f>
        <v>1,643</v>
      </c>
      <c r="D38" s="8"/>
      <c r="E38" s="10" t="str">
        <f>FIXED([2]Wages_Full!B47, 3)</f>
        <v>2.085</v>
      </c>
      <c r="F38" s="8" t="str">
        <f>IF([2]Wages_Full!E47&lt;0.01,"***",IF([2]Wages_Full!E47&lt;0.05,"**",IF([2]Wages_Full!E47&lt;0.1,"*","")))</f>
        <v>***</v>
      </c>
      <c r="G38" s="10" t="str">
        <f>FIXED([2]Wages_Full!B41, 3)</f>
        <v>0.504</v>
      </c>
      <c r="H38" s="8" t="str">
        <f>IF([2]Wages_Full!E41&lt;0.01,"***",IF([2]Wages_Full!E41&lt;0.05,"**",IF([2]Wages_Full!E41&lt;0.1,"*","")))</f>
        <v>***</v>
      </c>
      <c r="I38" s="8"/>
      <c r="J38" s="10" t="str">
        <f>FIXED([2]Wages_Full!B42, 3)</f>
        <v>0.216</v>
      </c>
      <c r="K38" s="8" t="str">
        <f>IF([2]Wages_Full!E42&lt;0.01,"***",IF([2]Wages_Full!E42&lt;0.05,"**",IF([2]Wages_Full!E42&lt;0.1,"*","")))</f>
        <v>***</v>
      </c>
      <c r="L38" s="10" t="str">
        <f>FIXED([2]Wages_Full!B43, 3)</f>
        <v>-0.326</v>
      </c>
      <c r="M38" s="8" t="str">
        <f>IF([2]Wages_Full!E43&lt;0.01,"***",IF([2]Wages_Full!E43&lt;0.05,"**",IF([2]Wages_Full!E43&lt;0.1,"*","")))</f>
        <v>**</v>
      </c>
      <c r="N38" s="8"/>
      <c r="O38" s="8"/>
      <c r="P38" s="8"/>
      <c r="Q38" s="10" t="str">
        <f>FIXED([2]Wages_Full!B44, 3)</f>
        <v>-0.352</v>
      </c>
      <c r="R38" s="8" t="str">
        <f>IF([2]Wages_Full!E44&lt;0.01,"***",IF([2]Wages_Full!E44&lt;0.05,"**",IF([2]Wages_Full!E44&lt;0.1,"*","")))</f>
        <v>***</v>
      </c>
      <c r="S38" s="10" t="str">
        <f>FIXED([2]Wages_Full!B45, 3)</f>
        <v>0.003</v>
      </c>
      <c r="T38" s="8" t="str">
        <f>IF([2]Wages_Full!E45&lt;0.01,"***",IF([2]Wages_Full!E45&lt;0.05,"**",IF([2]Wages_Full!E45&lt;0.1,"*","")))</f>
        <v/>
      </c>
      <c r="U38" s="10" t="str">
        <f>FIXED([2]Wages_Full!B46, 3)</f>
        <v>-0.154</v>
      </c>
      <c r="V38" s="8" t="str">
        <f>IF([2]Wages_Full!E46&lt;0.01,"***",IF([2]Wages_Full!E46&lt;0.05,"**",IF([2]Wages_Full!E46&lt;0.1,"*","")))</f>
        <v>**</v>
      </c>
    </row>
    <row r="39" spans="1:22">
      <c r="A39" s="7" t="s">
        <v>96</v>
      </c>
      <c r="B39" s="8"/>
      <c r="C39" s="8"/>
      <c r="D39" s="8"/>
      <c r="E39" s="10" t="str">
        <f>FIXED([2]Wages_Full!C47, 3)</f>
        <v>0.315</v>
      </c>
      <c r="F39" s="8"/>
      <c r="G39" s="10" t="str">
        <f>FIXED([2]Wages_Full!C41, 3)</f>
        <v>0.160</v>
      </c>
      <c r="H39" s="8"/>
      <c r="I39" s="8"/>
      <c r="J39" s="10" t="str">
        <f>FIXED([2]Wages_Full!C42, 3)</f>
        <v>0.065</v>
      </c>
      <c r="K39" s="8"/>
      <c r="L39" s="10" t="str">
        <f>FIXED([2]Wages_Full!C43, 3)</f>
        <v>0.114</v>
      </c>
      <c r="M39" s="8"/>
      <c r="N39" s="8"/>
      <c r="O39" s="8"/>
      <c r="P39" s="8"/>
      <c r="Q39" s="10" t="str">
        <f>FIXED([2]Wages_Full!C44, 3)</f>
        <v>0.086</v>
      </c>
      <c r="R39" s="8"/>
      <c r="S39" s="10" t="str">
        <f>FIXED([2]Wages_Full!C45, 3)</f>
        <v>0.006</v>
      </c>
      <c r="T39" s="8"/>
      <c r="U39" s="10" t="str">
        <f>FIXED([2]Wages_Full!C46, 3)</f>
        <v>0.067</v>
      </c>
      <c r="V39" s="8"/>
    </row>
    <row r="41" spans="1:22">
      <c r="A41" s="11" t="s">
        <v>138</v>
      </c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>
      <c r="A42" s="11" t="s">
        <v>136</v>
      </c>
      <c r="B42" s="9" t="str">
        <f>[2]Wages_Pre!$A$34</f>
        <v>r2_w</v>
      </c>
      <c r="C42" s="9" t="str">
        <f>[2]Wages_Pre!$A$35</f>
        <v>N</v>
      </c>
      <c r="D42" s="9"/>
      <c r="E42" s="9" t="str">
        <f>[2]Wages_Pre!$A$7</f>
        <v>_cons</v>
      </c>
      <c r="F42" s="9"/>
      <c r="G42" s="9" t="str">
        <f>[2]Wages_Pre!$A$4</f>
        <v>InfExp</v>
      </c>
      <c r="H42" s="9"/>
      <c r="I42" s="9"/>
      <c r="J42" s="9" t="str">
        <f>[2]Wages_Pre!$A$5</f>
        <v>PCPI_4lag</v>
      </c>
      <c r="K42" s="9"/>
      <c r="L42" s="9" t="str">
        <f>[2]Wages_Pre!$A$6</f>
        <v>slack_1</v>
      </c>
      <c r="M42" s="9"/>
      <c r="N42" s="9"/>
      <c r="O42" s="9" t="str">
        <f>[2]Wages_Pre!$A$18</f>
        <v>ProdTr_lag</v>
      </c>
      <c r="P42" s="9"/>
      <c r="Q42" s="9" t="str">
        <f>[2]Wages_Pre!$A$30</f>
        <v>W_Slack</v>
      </c>
      <c r="R42" s="9"/>
      <c r="S42" s="9" t="str">
        <f>[2]Wages_Pre!$A$31</f>
        <v>WComm_relPCPI_lag</v>
      </c>
      <c r="T42" s="9"/>
      <c r="U42" s="9" t="str">
        <f>[2]Wages_Pre!$A$32</f>
        <v>GVC_PC_lag</v>
      </c>
      <c r="V42" s="9"/>
    </row>
    <row r="43" spans="1:22">
      <c r="A43" s="7" t="s">
        <v>87</v>
      </c>
      <c r="B43" s="8" t="str">
        <f>FIXED([2]Wages_Pre!B8,3)</f>
        <v>0.061</v>
      </c>
      <c r="C43" s="8" t="str">
        <f>FIXED([2]Wages_Pre!B9,0)</f>
        <v>878</v>
      </c>
      <c r="D43" s="8"/>
      <c r="E43" s="10" t="str">
        <f>FIXED([2]Wages_Pre!B7, 3)</f>
        <v>3.307</v>
      </c>
      <c r="F43" s="8" t="str">
        <f>IF([2]Wages_Pre!E7&lt;0.01,"***",IF([2]Wages_Pre!E7&lt;0.05,"**",IF([2]Wages_Pre!E7&lt;0.1,"*","")))</f>
        <v>***</v>
      </c>
      <c r="G43" s="10" t="str">
        <f>FIXED([2]Wages_Pre!B4, 3)</f>
        <v>0.030</v>
      </c>
      <c r="H43" s="8" t="str">
        <f>IF([2]Wages_Pre!E4&lt;0.01,"***",IF([2]Wages_Pre!E4&lt;0.05,"**",IF([2]Wages_Pre!E4&lt;0.1,"*","")))</f>
        <v/>
      </c>
      <c r="I43" s="8"/>
      <c r="J43" s="10" t="str">
        <f>FIXED([2]Wages_Pre!B5, 3)</f>
        <v>0.241</v>
      </c>
      <c r="K43" s="8" t="str">
        <f>IF([2]Wages_Pre!E5&lt;0.01,"***",IF([2]Wages_Pre!E5&lt;0.05,"**",IF([2]Wages_Pre!E5&lt;0.1,"*","")))</f>
        <v>***</v>
      </c>
      <c r="L43" s="10" t="str">
        <f>FIXED([2]Wages_Pre!B6, 3)</f>
        <v>-0.213</v>
      </c>
      <c r="M43" s="8" t="str">
        <f>IF([2]Wages_Pre!E6&lt;0.01,"***",IF([2]Wages_Pre!E6&lt;0.05,"**",IF([2]Wages_Pre!E6&lt;0.1,"*","")))</f>
        <v>***</v>
      </c>
      <c r="N43" s="8"/>
      <c r="O43" s="8"/>
      <c r="P43" s="8"/>
      <c r="Q43" s="8"/>
      <c r="R43" s="8"/>
      <c r="S43" s="8"/>
      <c r="T43" s="8"/>
      <c r="U43" s="8"/>
      <c r="V43" s="8"/>
    </row>
    <row r="44" spans="1:22">
      <c r="A44" s="7"/>
      <c r="B44" s="8"/>
      <c r="C44" s="8"/>
      <c r="D44" s="8"/>
      <c r="E44" s="10" t="str">
        <f>FIXED([2]Wages_Pre!C7, 3)</f>
        <v>0.415</v>
      </c>
      <c r="F44" s="8"/>
      <c r="G44" s="10" t="str">
        <f>FIXED([2]Wages_Pre!C4, 3)</f>
        <v>0.197</v>
      </c>
      <c r="H44" s="8"/>
      <c r="I44" s="8"/>
      <c r="J44" s="10" t="str">
        <f>FIXED([2]Wages_Pre!C5, 3)</f>
        <v>0.062</v>
      </c>
      <c r="K44" s="8"/>
      <c r="L44" s="10" t="str">
        <f>FIXED([2]Wages_Pre!C6, 3)</f>
        <v>0.069</v>
      </c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>
      <c r="A45" s="25" t="s">
        <v>137</v>
      </c>
      <c r="B45" s="8" t="str">
        <f>FIXED([2]Wages_Pre!B20,3)</f>
        <v>0.049</v>
      </c>
      <c r="C45" s="8" t="str">
        <f>FIXED([2]Wages_Pre!B21,0)</f>
        <v>601</v>
      </c>
      <c r="D45" s="8"/>
      <c r="E45" s="10" t="str">
        <f>FIXED([2]Wages_Pre!B19, 3)</f>
        <v>3.664</v>
      </c>
      <c r="F45" s="8" t="str">
        <f>IF([2]Wages_Pre!E19&lt;0.01,"***",IF([2]Wages_Pre!E19&lt;0.05,"**",IF([2]Wages_Pre!E19&lt;0.1,"*","")))</f>
        <v>**</v>
      </c>
      <c r="G45" s="10" t="str">
        <f>FIXED([2]Wages_Pre!B15, 3)</f>
        <v>-0.536</v>
      </c>
      <c r="H45" s="8" t="str">
        <f>IF([2]Wages_Pre!E15&lt;0.01,"***",IF([2]Wages_Pre!E15&lt;0.05,"**",IF([2]Wages_Pre!E15&lt;0.1,"*","")))</f>
        <v/>
      </c>
      <c r="I45" s="8"/>
      <c r="J45" s="10" t="str">
        <f>FIXED([2]Wages_Pre!B16, 3)</f>
        <v>0.199</v>
      </c>
      <c r="K45" s="8" t="str">
        <f>IF([2]Wages_Pre!E16&lt;0.01,"***",IF([2]Wages_Pre!E16&lt;0.05,"**",IF([2]Wages_Pre!E16&lt;0.1,"*","")))</f>
        <v>*</v>
      </c>
      <c r="L45" s="10" t="str">
        <f>FIXED([2]Wages_Pre!B17, 3)</f>
        <v>-0.195</v>
      </c>
      <c r="M45" s="8" t="str">
        <f>IF([2]Wages_Pre!E17&lt;0.01,"***",IF([2]Wages_Pre!E17&lt;0.05,"**",IF([2]Wages_Pre!E17&lt;0.1,"*","")))</f>
        <v>**</v>
      </c>
      <c r="N45" s="8"/>
      <c r="O45" s="10" t="str">
        <f>FIXED([2]Wages_Pre!B18, 3)</f>
        <v>1.035</v>
      </c>
      <c r="P45" s="8" t="str">
        <f>IF([2]Wages_Pre!E18&lt;0.01,"***",IF([2]Wages_Pre!E18&lt;0.05,"**",IF([2]Wages_Pre!E18&lt;0.1,"*","")))</f>
        <v>***</v>
      </c>
      <c r="Q45" s="8"/>
      <c r="R45" s="8"/>
      <c r="S45" s="8"/>
      <c r="T45" s="8"/>
      <c r="U45" s="8"/>
      <c r="V45" s="8"/>
    </row>
    <row r="46" spans="1:22">
      <c r="A46" s="7"/>
      <c r="B46" s="8"/>
      <c r="C46" s="8"/>
      <c r="D46" s="8"/>
      <c r="E46" s="10" t="str">
        <f>FIXED([2]Wages_Pre!C19, 3)</f>
        <v>1.583</v>
      </c>
      <c r="F46" s="8"/>
      <c r="G46" s="10" t="str">
        <f>FIXED([2]Wages_Pre!C15, 3)</f>
        <v>0.731</v>
      </c>
      <c r="H46" s="8"/>
      <c r="I46" s="8"/>
      <c r="J46" s="10" t="str">
        <f>FIXED([2]Wages_Pre!C16, 3)</f>
        <v>0.105</v>
      </c>
      <c r="K46" s="8"/>
      <c r="L46" s="10" t="str">
        <f>FIXED([2]Wages_Pre!C17, 3)</f>
        <v>0.081</v>
      </c>
      <c r="M46" s="8"/>
      <c r="N46" s="8"/>
      <c r="O46" s="10" t="str">
        <f>FIXED([2]Wages_Pre!C18, 3)</f>
        <v>0.322</v>
      </c>
      <c r="P46" s="8"/>
      <c r="Q46" s="8"/>
      <c r="R46" s="8"/>
      <c r="S46" s="8"/>
      <c r="T46" s="8"/>
      <c r="U46" s="8"/>
      <c r="V46" s="8"/>
    </row>
    <row r="47" spans="1:22">
      <c r="A47" s="7" t="s">
        <v>90</v>
      </c>
      <c r="B47" s="8" t="str">
        <f>FIXED([2]Wages_Pre!B34,3)</f>
        <v>0.065</v>
      </c>
      <c r="C47" s="8" t="str">
        <f>FIXED([2]Wages_Pre!B35,0)</f>
        <v>878</v>
      </c>
      <c r="D47" s="8"/>
      <c r="E47" s="10" t="str">
        <f>FIXED([2]Wages_Pre!B33, 3)</f>
        <v>3.100</v>
      </c>
      <c r="F47" s="8" t="str">
        <f>IF([2]Wages_Pre!E33&lt;0.01,"***",IF([2]Wages_Pre!E33&lt;0.05,"**",IF([2]Wages_Pre!E33&lt;0.1,"*","")))</f>
        <v>***</v>
      </c>
      <c r="G47" s="10" t="str">
        <f>FIXED([2]Wages_Pre!B27, 3)</f>
        <v>0.052</v>
      </c>
      <c r="H47" s="8" t="str">
        <f>IF([2]Wages_Pre!E27&lt;0.01,"***",IF([2]Wages_Pre!E27&lt;0.05,"**",IF([2]Wages_Pre!E27&lt;0.1,"*","")))</f>
        <v/>
      </c>
      <c r="I47" s="8"/>
      <c r="J47" s="10" t="str">
        <f>FIXED([2]Wages_Pre!B28, 3)</f>
        <v>0.237</v>
      </c>
      <c r="K47" s="8" t="str">
        <f>IF([2]Wages_Pre!E28&lt;0.01,"***",IF([2]Wages_Pre!E28&lt;0.05,"**",IF([2]Wages_Pre!E28&lt;0.1,"*","")))</f>
        <v>***</v>
      </c>
      <c r="L47" s="10" t="str">
        <f>FIXED([2]Wages_Pre!B29, 3)</f>
        <v>-0.197</v>
      </c>
      <c r="M47" s="8" t="str">
        <f>IF([2]Wages_Pre!E29&lt;0.01,"***",IF([2]Wages_Pre!E29&lt;0.05,"**",IF([2]Wages_Pre!E29&lt;0.1,"*","")))</f>
        <v>***</v>
      </c>
      <c r="N47" s="8"/>
      <c r="O47" s="8"/>
      <c r="P47" s="8"/>
      <c r="Q47" s="10" t="str">
        <f>FIXED([2]Wages_Pre!B30, 3)</f>
        <v>-0.230</v>
      </c>
      <c r="R47" s="8" t="str">
        <f>IF([2]Wages_Pre!E30&lt;0.01,"***",IF([2]Wages_Pre!E30&lt;0.05,"**",IF([2]Wages_Pre!E30&lt;0.1,"*","")))</f>
        <v/>
      </c>
      <c r="S47" s="10" t="str">
        <f>FIXED([2]Wages_Pre!B31, 3)</f>
        <v>0.005</v>
      </c>
      <c r="T47" s="8" t="str">
        <f>IF([2]Wages_Pre!E31&lt;0.01,"***",IF([2]Wages_Pre!E31&lt;0.05,"**",IF([2]Wages_Pre!E31&lt;0.1,"*","")))</f>
        <v/>
      </c>
      <c r="U47" s="10" t="str">
        <f>FIXED([2]Wages_Pre!B32, 3)</f>
        <v>-0.126</v>
      </c>
      <c r="V47" s="8" t="str">
        <f>IF([2]Wages_Pre!E32&lt;0.01,"***",IF([2]Wages_Pre!E32&lt;0.05,"**",IF([2]Wages_Pre!E32&lt;0.1,"*","")))</f>
        <v/>
      </c>
    </row>
    <row r="48" spans="1:22">
      <c r="A48" s="7"/>
      <c r="B48" s="8"/>
      <c r="C48" s="8"/>
      <c r="D48" s="8"/>
      <c r="E48" s="10" t="str">
        <f>FIXED([2]Wages_Pre!C33, 3)</f>
        <v>0.438</v>
      </c>
      <c r="F48" s="8"/>
      <c r="G48" s="10" t="str">
        <f>FIXED([2]Wages_Pre!C27, 3)</f>
        <v>0.202</v>
      </c>
      <c r="H48" s="8"/>
      <c r="I48" s="8"/>
      <c r="J48" s="10" t="str">
        <f>FIXED([2]Wages_Pre!C28, 3)</f>
        <v>0.058</v>
      </c>
      <c r="K48" s="8"/>
      <c r="L48" s="10" t="str">
        <f>FIXED([2]Wages_Pre!C29, 3)</f>
        <v>0.066</v>
      </c>
      <c r="M48" s="8"/>
      <c r="N48" s="8"/>
      <c r="O48" s="8"/>
      <c r="P48" s="8"/>
      <c r="Q48" s="10" t="str">
        <f>FIXED([2]Wages_Pre!C30, 3)</f>
        <v>0.178</v>
      </c>
      <c r="R48" s="8"/>
      <c r="S48" s="10" t="str">
        <f>FIXED([2]Wages_Pre!C31, 3)</f>
        <v>0.013</v>
      </c>
      <c r="T48" s="8"/>
      <c r="U48" s="10" t="str">
        <f>FIXED([2]Wages_Pre!C32, 3)</f>
        <v>0.107</v>
      </c>
      <c r="V48" s="8"/>
    </row>
    <row r="49" spans="1:22">
      <c r="A49" s="7" t="s">
        <v>95</v>
      </c>
      <c r="B49" s="8" t="str">
        <f>FIXED([2]Wages_Pre!B48,3)</f>
        <v>0.057</v>
      </c>
      <c r="C49" s="8" t="str">
        <f>FIXED([2]Wages_Pre!B49,0)</f>
        <v>871</v>
      </c>
      <c r="D49" s="8"/>
      <c r="E49" s="10" t="str">
        <f>FIXED([2]Wages_Pre!B47, 3)</f>
        <v>3.112</v>
      </c>
      <c r="F49" s="8" t="str">
        <f>IF([2]Wages_Pre!E47&lt;0.01,"***",IF([2]Wages_Pre!E47&lt;0.05,"**",IF([2]Wages_Pre!E47&lt;0.1,"*","")))</f>
        <v>***</v>
      </c>
      <c r="G49" s="10" t="str">
        <f>FIXED([2]Wages_Pre!B41, 3)</f>
        <v>0.030</v>
      </c>
      <c r="H49" s="8" t="str">
        <f>IF([2]Wages_Pre!E41&lt;0.01,"***",IF([2]Wages_Pre!E41&lt;0.05,"**",IF([2]Wages_Pre!E41&lt;0.1,"*","")))</f>
        <v/>
      </c>
      <c r="I49" s="8"/>
      <c r="J49" s="10" t="str">
        <f>FIXED([2]Wages_Pre!B42, 3)</f>
        <v>0.254</v>
      </c>
      <c r="K49" s="8" t="str">
        <f>IF([2]Wages_Pre!E42&lt;0.01,"***",IF([2]Wages_Pre!E42&lt;0.05,"**",IF([2]Wages_Pre!E42&lt;0.1,"*","")))</f>
        <v>***</v>
      </c>
      <c r="L49" s="10" t="str">
        <f>FIXED([2]Wages_Pre!B43, 3)</f>
        <v>-0.320</v>
      </c>
      <c r="M49" s="8" t="str">
        <f>IF([2]Wages_Pre!E43&lt;0.01,"***",IF([2]Wages_Pre!E43&lt;0.05,"**",IF([2]Wages_Pre!E43&lt;0.1,"*","")))</f>
        <v>**</v>
      </c>
      <c r="N49" s="8"/>
      <c r="O49" s="8"/>
      <c r="P49" s="8"/>
      <c r="Q49" s="10" t="str">
        <f>FIXED([2]Wages_Pre!B44, 3)</f>
        <v>-0.227</v>
      </c>
      <c r="R49" s="8" t="str">
        <f>IF([2]Wages_Pre!E44&lt;0.01,"***",IF([2]Wages_Pre!E44&lt;0.05,"**",IF([2]Wages_Pre!E44&lt;0.1,"*","")))</f>
        <v/>
      </c>
      <c r="S49" s="10" t="str">
        <f>FIXED([2]Wages_Pre!B45, 3)</f>
        <v>0.006</v>
      </c>
      <c r="T49" s="8" t="str">
        <f>IF([2]Wages_Pre!E45&lt;0.01,"***",IF([2]Wages_Pre!E45&lt;0.05,"**",IF([2]Wages_Pre!E45&lt;0.1,"*","")))</f>
        <v/>
      </c>
      <c r="U49" s="10" t="str">
        <f>FIXED([2]Wages_Pre!B46, 3)</f>
        <v>-0.117</v>
      </c>
      <c r="V49" s="8" t="str">
        <f>IF([2]Wages_Pre!E46&lt;0.01,"***",IF([2]Wages_Pre!E46&lt;0.05,"**",IF([2]Wages_Pre!E46&lt;0.1,"*","")))</f>
        <v/>
      </c>
    </row>
    <row r="50" spans="1:22">
      <c r="A50" s="7" t="s">
        <v>96</v>
      </c>
      <c r="B50" s="8"/>
      <c r="C50" s="8"/>
      <c r="D50" s="8"/>
      <c r="E50" s="10" t="str">
        <f>FIXED([2]Wages_Pre!C47, 3)</f>
        <v>0.425</v>
      </c>
      <c r="F50" s="8"/>
      <c r="G50" s="10" t="str">
        <f>FIXED([2]Wages_Pre!C41, 3)</f>
        <v>0.196</v>
      </c>
      <c r="H50" s="8"/>
      <c r="I50" s="8"/>
      <c r="J50" s="10" t="str">
        <f>FIXED([2]Wages_Pre!C42, 3)</f>
        <v>0.062</v>
      </c>
      <c r="K50" s="8"/>
      <c r="L50" s="10" t="str">
        <f>FIXED([2]Wages_Pre!C43, 3)</f>
        <v>0.124</v>
      </c>
      <c r="M50" s="8"/>
      <c r="N50" s="8"/>
      <c r="O50" s="8"/>
      <c r="P50" s="8"/>
      <c r="Q50" s="10" t="str">
        <f>FIXED([2]Wages_Pre!C44, 3)</f>
        <v>0.181</v>
      </c>
      <c r="R50" s="8"/>
      <c r="S50" s="10" t="str">
        <f>FIXED([2]Wages_Pre!C45, 3)</f>
        <v>0.013</v>
      </c>
      <c r="T50" s="8"/>
      <c r="U50" s="10" t="str">
        <f>FIXED([2]Wages_Pre!C46, 3)</f>
        <v>0.107</v>
      </c>
      <c r="V50" s="8"/>
    </row>
    <row r="51" spans="1:22">
      <c r="A51" s="127" t="s">
        <v>106</v>
      </c>
      <c r="B51" s="8" t="str">
        <f>FIXED([2]Wages_Pre!B36,2)</f>
        <v>1.21</v>
      </c>
      <c r="C51" s="8" t="str">
        <f>IF([2]Wages_Pre!B37&lt;0.01,"***",IF([2]Wages_Pre!B37&lt;0.05,"**",IF([2]Wages_Pre!B37&lt;0.1,"*","")))</f>
        <v/>
      </c>
      <c r="D51" s="8"/>
      <c r="E51" s="10"/>
      <c r="F51" s="8"/>
      <c r="G51" s="10"/>
      <c r="H51" s="8"/>
      <c r="I51" s="8"/>
      <c r="J51" s="10"/>
      <c r="K51" s="8"/>
      <c r="L51" s="10"/>
      <c r="M51" s="8"/>
      <c r="N51" s="8"/>
      <c r="O51" s="8"/>
      <c r="P51" s="8"/>
      <c r="Q51" s="10"/>
      <c r="R51" s="8"/>
      <c r="S51" s="10"/>
      <c r="T51" s="8"/>
      <c r="U51" s="10"/>
      <c r="V51" s="8"/>
    </row>
    <row r="52" spans="1:22">
      <c r="A52" s="127"/>
      <c r="B52" s="8" t="str">
        <f>FIXED([2]Wages_Pre!B50,2)</f>
        <v>1.25</v>
      </c>
      <c r="C52" s="8" t="str">
        <f>IF([2]Wages_Pre!B51&lt;0.01,"***",IF([2]Wages_Pre!B51&lt;0.05,"**",IF([2]Wages_Pre!B51&lt;0.1,"*","")))</f>
        <v/>
      </c>
      <c r="D52" s="8"/>
      <c r="E52" s="10"/>
      <c r="F52" s="8"/>
      <c r="G52" s="10"/>
      <c r="H52" s="8"/>
      <c r="I52" s="8"/>
      <c r="J52" s="10"/>
      <c r="K52" s="8"/>
      <c r="L52" s="10"/>
      <c r="M52" s="8"/>
      <c r="N52" s="8"/>
      <c r="O52" s="8"/>
      <c r="P52" s="8"/>
      <c r="Q52" s="10"/>
      <c r="R52" s="8"/>
      <c r="S52" s="10"/>
      <c r="T52" s="8"/>
      <c r="U52" s="10"/>
      <c r="V52" s="8"/>
    </row>
    <row r="54" spans="1:22">
      <c r="A54" s="11" t="s">
        <v>139</v>
      </c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>
      <c r="A55" s="11" t="s">
        <v>136</v>
      </c>
      <c r="B55" s="9" t="str">
        <f>[2]Wages_Post!$A$34</f>
        <v>r2_w</v>
      </c>
      <c r="C55" s="9" t="str">
        <f>[2]Wages_Post!$A$35</f>
        <v>N</v>
      </c>
      <c r="D55" s="9"/>
      <c r="E55" s="9" t="str">
        <f>[2]Wages_Post!$A$7</f>
        <v>_cons</v>
      </c>
      <c r="F55" s="9"/>
      <c r="G55" s="9" t="str">
        <f>[2]Wages_Post!$A$4</f>
        <v>InfExp</v>
      </c>
      <c r="H55" s="9"/>
      <c r="I55" s="9"/>
      <c r="J55" s="9" t="str">
        <f>[2]Wages_Post!$A$5</f>
        <v>PCPI_4lag</v>
      </c>
      <c r="K55" s="9"/>
      <c r="L55" s="9" t="str">
        <f>[2]Wages_Post!$A$6</f>
        <v>slack_1</v>
      </c>
      <c r="M55" s="9"/>
      <c r="N55" s="9"/>
      <c r="O55" s="9" t="str">
        <f>[2]Wages_Post!$A$18</f>
        <v>ProdTr_lag</v>
      </c>
      <c r="P55" s="9"/>
      <c r="Q55" s="9" t="str">
        <f>[2]Wages_Post!$A$30</f>
        <v>W_Slack</v>
      </c>
      <c r="R55" s="9"/>
      <c r="S55" s="9" t="str">
        <f>[2]Wages_Post!$A$31</f>
        <v>WComm_relPCPI_lag</v>
      </c>
      <c r="T55" s="9"/>
      <c r="U55" s="9" t="str">
        <f>[2]Wages_Post!$A$32</f>
        <v>GVC_PC_lag</v>
      </c>
      <c r="V55" s="9"/>
    </row>
    <row r="56" spans="1:22">
      <c r="A56" s="7" t="s">
        <v>87</v>
      </c>
      <c r="B56" s="8" t="str">
        <f>FIXED([2]Wages_Post!B8,3)</f>
        <v>0.052</v>
      </c>
      <c r="C56" s="8" t="str">
        <f>FIXED([2]Wages_Post!B9,0)</f>
        <v>782</v>
      </c>
      <c r="D56" s="8"/>
      <c r="E56" s="10" t="str">
        <f>FIXED([2]Wages_Post!B7, 3)</f>
        <v>2.807</v>
      </c>
      <c r="F56" s="8" t="str">
        <f>IF([2]Wages_Post!E7&lt;0.01,"***",IF([2]Wages_Post!E7&lt;0.05,"**",IF([2]Wages_Post!E7&lt;0.1,"*","")))</f>
        <v>**</v>
      </c>
      <c r="G56" s="10" t="str">
        <f>FIXED([2]Wages_Post!B4, 3)</f>
        <v>0.233</v>
      </c>
      <c r="H56" s="8" t="str">
        <f>IF([2]Wages_Post!E4&lt;0.01,"***",IF([2]Wages_Post!E4&lt;0.05,"**",IF([2]Wages_Post!E4&lt;0.1,"*","")))</f>
        <v/>
      </c>
      <c r="I56" s="8"/>
      <c r="J56" s="10" t="str">
        <f>FIXED([2]Wages_Post!B5, 3)</f>
        <v>-0.036</v>
      </c>
      <c r="K56" s="8" t="str">
        <f>IF([2]Wages_Post!E5&lt;0.01,"***",IF([2]Wages_Post!E5&lt;0.05,"**",IF([2]Wages_Post!E5&lt;0.1,"*","")))</f>
        <v/>
      </c>
      <c r="L56" s="10" t="str">
        <f>FIXED([2]Wages_Post!B6, 3)</f>
        <v>-0.369</v>
      </c>
      <c r="M56" s="8" t="str">
        <f>IF([2]Wages_Post!E6&lt;0.01,"***",IF([2]Wages_Post!E6&lt;0.05,"**",IF([2]Wages_Post!E6&lt;0.1,"*","")))</f>
        <v>***</v>
      </c>
      <c r="N56" s="8"/>
      <c r="O56" s="8"/>
      <c r="P56" s="8"/>
      <c r="Q56" s="8"/>
      <c r="R56" s="8"/>
      <c r="S56" s="8"/>
      <c r="T56" s="8"/>
      <c r="U56" s="8"/>
      <c r="V56" s="8"/>
    </row>
    <row r="57" spans="1:22">
      <c r="A57" s="7"/>
      <c r="B57" s="8"/>
      <c r="C57" s="8"/>
      <c r="D57" s="8"/>
      <c r="E57" s="10" t="str">
        <f>FIXED([2]Wages_Post!C7, 3)</f>
        <v>1.244</v>
      </c>
      <c r="F57" s="8"/>
      <c r="G57" s="10" t="str">
        <f>FIXED([2]Wages_Post!C4, 3)</f>
        <v>0.595</v>
      </c>
      <c r="H57" s="8"/>
      <c r="I57" s="8"/>
      <c r="J57" s="10" t="str">
        <f>FIXED([2]Wages_Post!C5, 3)</f>
        <v>0.111</v>
      </c>
      <c r="K57" s="8"/>
      <c r="L57" s="10" t="str">
        <f>FIXED([2]Wages_Post!C6, 3)</f>
        <v>0.088</v>
      </c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>
      <c r="A58" s="25" t="s">
        <v>137</v>
      </c>
      <c r="B58" s="8" t="str">
        <f>FIXED([2]Wages_Post!B20,3)</f>
        <v>0.039</v>
      </c>
      <c r="C58" s="8" t="str">
        <f>FIXED([2]Wages_Post!B21,0)</f>
        <v>547</v>
      </c>
      <c r="D58" s="8"/>
      <c r="E58" s="10" t="str">
        <f>FIXED([2]Wages_Post!B19, 3)</f>
        <v>1.211</v>
      </c>
      <c r="F58" s="8" t="str">
        <f>IF([2]Wages_Post!E19&lt;0.01,"***",IF([2]Wages_Post!E19&lt;0.05,"**",IF([2]Wages_Post!E19&lt;0.1,"*","")))</f>
        <v/>
      </c>
      <c r="G58" s="10" t="str">
        <f>FIXED([2]Wages_Post!B15, 3)</f>
        <v>0.866</v>
      </c>
      <c r="H58" s="8" t="str">
        <f>IF([2]Wages_Post!E15&lt;0.01,"***",IF([2]Wages_Post!E15&lt;0.05,"**",IF([2]Wages_Post!E15&lt;0.1,"*","")))</f>
        <v/>
      </c>
      <c r="I58" s="8"/>
      <c r="J58" s="10" t="str">
        <f>FIXED([2]Wages_Post!B16, 3)</f>
        <v>0.003</v>
      </c>
      <c r="K58" s="8" t="str">
        <f>IF([2]Wages_Post!E16&lt;0.01,"***",IF([2]Wages_Post!E16&lt;0.05,"**",IF([2]Wages_Post!E16&lt;0.1,"*","")))</f>
        <v/>
      </c>
      <c r="L58" s="10" t="str">
        <f>FIXED([2]Wages_Post!B17, 3)</f>
        <v>-0.227</v>
      </c>
      <c r="M58" s="8" t="str">
        <f>IF([2]Wages_Post!E17&lt;0.01,"***",IF([2]Wages_Post!E17&lt;0.05,"**",IF([2]Wages_Post!E17&lt;0.1,"*","")))</f>
        <v>**</v>
      </c>
      <c r="N58" s="8"/>
      <c r="O58" s="10" t="str">
        <f>FIXED([2]Wages_Post!B18, 3)</f>
        <v>-0.847</v>
      </c>
      <c r="P58" s="8" t="str">
        <f>IF([2]Wages_Post!E18&lt;0.01,"***",IF([2]Wages_Post!E18&lt;0.05,"**",IF([2]Wages_Post!E18&lt;0.1,"*","")))</f>
        <v>**</v>
      </c>
      <c r="Q58" s="8"/>
      <c r="R58" s="8"/>
      <c r="S58" s="8"/>
      <c r="T58" s="8"/>
      <c r="U58" s="8"/>
      <c r="V58" s="8"/>
    </row>
    <row r="59" spans="1:22">
      <c r="A59" s="7"/>
      <c r="B59" s="8"/>
      <c r="C59" s="8"/>
      <c r="D59" s="8"/>
      <c r="E59" s="10" t="str">
        <f>FIXED([2]Wages_Post!C19, 3)</f>
        <v>1.119</v>
      </c>
      <c r="F59" s="8"/>
      <c r="G59" s="10" t="str">
        <f>FIXED([2]Wages_Post!C15, 3)</f>
        <v>0.588</v>
      </c>
      <c r="H59" s="8"/>
      <c r="I59" s="8"/>
      <c r="J59" s="10" t="str">
        <f>FIXED([2]Wages_Post!C16, 3)</f>
        <v>0.179</v>
      </c>
      <c r="K59" s="8"/>
      <c r="L59" s="10" t="str">
        <f>FIXED([2]Wages_Post!C17, 3)</f>
        <v>0.079</v>
      </c>
      <c r="M59" s="8"/>
      <c r="N59" s="8"/>
      <c r="O59" s="10" t="str">
        <f>FIXED([2]Wages_Post!C18, 3)</f>
        <v>0.388</v>
      </c>
      <c r="P59" s="8"/>
      <c r="Q59" s="8"/>
      <c r="R59" s="8"/>
      <c r="S59" s="8"/>
      <c r="T59" s="8"/>
      <c r="U59" s="8"/>
      <c r="V59" s="8"/>
    </row>
    <row r="60" spans="1:22">
      <c r="A60" s="7" t="s">
        <v>90</v>
      </c>
      <c r="B60" s="8" t="str">
        <f>FIXED([2]Wages_Post!B34,3)</f>
        <v>0.059</v>
      </c>
      <c r="C60" s="8" t="str">
        <f>FIXED([2]Wages_Post!B35,0)</f>
        <v>782</v>
      </c>
      <c r="D60" s="8"/>
      <c r="E60" s="10" t="str">
        <f>FIXED([2]Wages_Post!B33, 3)</f>
        <v>3.052</v>
      </c>
      <c r="F60" s="8" t="str">
        <f>IF([2]Wages_Post!E33&lt;0.01,"***",IF([2]Wages_Post!E33&lt;0.05,"**",IF([2]Wages_Post!E33&lt;0.1,"*","")))</f>
        <v>**</v>
      </c>
      <c r="G60" s="10" t="str">
        <f>FIXED([2]Wages_Post!B27, 3)</f>
        <v>0.235</v>
      </c>
      <c r="H60" s="8" t="str">
        <f>IF([2]Wages_Post!E27&lt;0.01,"***",IF([2]Wages_Post!E27&lt;0.05,"**",IF([2]Wages_Post!E27&lt;0.1,"*","")))</f>
        <v/>
      </c>
      <c r="I60" s="8"/>
      <c r="J60" s="10" t="str">
        <f>FIXED([2]Wages_Post!B28, 3)</f>
        <v>-0.026</v>
      </c>
      <c r="K60" s="8" t="str">
        <f>IF([2]Wages_Post!E28&lt;0.01,"***",IF([2]Wages_Post!E28&lt;0.05,"**",IF([2]Wages_Post!E28&lt;0.1,"*","")))</f>
        <v/>
      </c>
      <c r="L60" s="10" t="str">
        <f>FIXED([2]Wages_Post!B29, 3)</f>
        <v>-0.306</v>
      </c>
      <c r="M60" s="8" t="str">
        <f>IF([2]Wages_Post!E29&lt;0.01,"***",IF([2]Wages_Post!E29&lt;0.05,"**",IF([2]Wages_Post!E29&lt;0.1,"*","")))</f>
        <v>***</v>
      </c>
      <c r="N60" s="8"/>
      <c r="O60" s="8"/>
      <c r="P60" s="8"/>
      <c r="Q60" s="10" t="str">
        <f>FIXED([2]Wages_Post!B30, 3)</f>
        <v>-0.233</v>
      </c>
      <c r="R60" s="8" t="str">
        <f>IF([2]Wages_Post!E30&lt;0.01,"***",IF([2]Wages_Post!E30&lt;0.05,"**",IF([2]Wages_Post!E30&lt;0.1,"*","")))</f>
        <v/>
      </c>
      <c r="S60" s="10" t="str">
        <f>FIXED([2]Wages_Post!B31, 3)</f>
        <v>0.006</v>
      </c>
      <c r="T60" s="8" t="str">
        <f>IF([2]Wages_Post!E31&lt;0.01,"***",IF([2]Wages_Post!E31&lt;0.05,"**",IF([2]Wages_Post!E31&lt;0.1,"*","")))</f>
        <v/>
      </c>
      <c r="U60" s="10" t="str">
        <f>FIXED([2]Wages_Post!B32, 3)</f>
        <v>-0.066</v>
      </c>
      <c r="V60" s="8" t="str">
        <f>IF([2]Wages_Post!E32&lt;0.01,"***",IF([2]Wages_Post!E32&lt;0.05,"**",IF([2]Wages_Post!E32&lt;0.1,"*","")))</f>
        <v/>
      </c>
    </row>
    <row r="61" spans="1:22">
      <c r="A61" s="7"/>
      <c r="B61" s="8"/>
      <c r="C61" s="8"/>
      <c r="D61" s="8"/>
      <c r="E61" s="10" t="str">
        <f>FIXED([2]Wages_Post!C33, 3)</f>
        <v>1.332</v>
      </c>
      <c r="F61" s="8"/>
      <c r="G61" s="10" t="str">
        <f>FIXED([2]Wages_Post!C27, 3)</f>
        <v>0.638</v>
      </c>
      <c r="H61" s="8"/>
      <c r="I61" s="8"/>
      <c r="J61" s="10" t="str">
        <f>FIXED([2]Wages_Post!C28, 3)</f>
        <v>0.104</v>
      </c>
      <c r="K61" s="8"/>
      <c r="L61" s="10" t="str">
        <f>FIXED([2]Wages_Post!C29, 3)</f>
        <v>0.092</v>
      </c>
      <c r="M61" s="8"/>
      <c r="N61" s="8"/>
      <c r="O61" s="8"/>
      <c r="P61" s="8"/>
      <c r="Q61" s="10" t="str">
        <f>FIXED([2]Wages_Post!C30, 3)</f>
        <v>0.167</v>
      </c>
      <c r="R61" s="8"/>
      <c r="S61" s="10" t="str">
        <f>FIXED([2]Wages_Post!C31, 3)</f>
        <v>0.008</v>
      </c>
      <c r="T61" s="8"/>
      <c r="U61" s="10" t="str">
        <f>FIXED([2]Wages_Post!C32, 3)</f>
        <v>0.093</v>
      </c>
      <c r="V61" s="8"/>
    </row>
    <row r="62" spans="1:22">
      <c r="A62" s="7" t="s">
        <v>95</v>
      </c>
      <c r="B62" s="8" t="str">
        <f>FIXED([2]Wages_Post!B48,3)</f>
        <v>0.056</v>
      </c>
      <c r="C62" s="8" t="str">
        <f>FIXED([2]Wages_Post!B49,0)</f>
        <v>772</v>
      </c>
      <c r="D62" s="8"/>
      <c r="E62" s="10" t="str">
        <f>FIXED([2]Wages_Post!B47, 3)</f>
        <v>2.512</v>
      </c>
      <c r="F62" s="8" t="str">
        <f>IF([2]Wages_Post!E47&lt;0.01,"***",IF([2]Wages_Post!E47&lt;0.05,"**",IF([2]Wages_Post!E47&lt;0.1,"*","")))</f>
        <v>*</v>
      </c>
      <c r="G62" s="10" t="str">
        <f>FIXED([2]Wages_Post!B41, 3)</f>
        <v>0.428</v>
      </c>
      <c r="H62" s="8" t="str">
        <f>IF([2]Wages_Post!E41&lt;0.01,"***",IF([2]Wages_Post!E41&lt;0.05,"**",IF([2]Wages_Post!E41&lt;0.1,"*","")))</f>
        <v/>
      </c>
      <c r="I62" s="8"/>
      <c r="J62" s="10" t="str">
        <f>FIXED([2]Wages_Post!B42, 3)</f>
        <v>-0.008</v>
      </c>
      <c r="K62" s="8" t="str">
        <f>IF([2]Wages_Post!E42&lt;0.01,"***",IF([2]Wages_Post!E42&lt;0.05,"**",IF([2]Wages_Post!E42&lt;0.1,"*","")))</f>
        <v/>
      </c>
      <c r="L62" s="10" t="str">
        <f>FIXED([2]Wages_Post!B43, 3)</f>
        <v>-0.574</v>
      </c>
      <c r="M62" s="8" t="str">
        <f>IF([2]Wages_Post!E43&lt;0.01,"***",IF([2]Wages_Post!E43&lt;0.05,"**",IF([2]Wages_Post!E43&lt;0.1,"*","")))</f>
        <v>***</v>
      </c>
      <c r="N62" s="8"/>
      <c r="O62" s="8"/>
      <c r="P62" s="8"/>
      <c r="Q62" s="10" t="str">
        <f>FIXED([2]Wages_Post!B44, 3)</f>
        <v>-0.230</v>
      </c>
      <c r="R62" s="8" t="str">
        <f>IF([2]Wages_Post!E44&lt;0.01,"***",IF([2]Wages_Post!E44&lt;0.05,"**",IF([2]Wages_Post!E44&lt;0.1,"*","")))</f>
        <v/>
      </c>
      <c r="S62" s="10" t="str">
        <f>FIXED([2]Wages_Post!B45, 3)</f>
        <v>0.007</v>
      </c>
      <c r="T62" s="8" t="str">
        <f>IF([2]Wages_Post!E45&lt;0.01,"***",IF([2]Wages_Post!E45&lt;0.05,"**",IF([2]Wages_Post!E45&lt;0.1,"*","")))</f>
        <v/>
      </c>
      <c r="U62" s="10" t="str">
        <f>FIXED([2]Wages_Post!B46, 3)</f>
        <v>-0.046</v>
      </c>
      <c r="V62" s="8" t="str">
        <f>IF([2]Wages_Post!E46&lt;0.01,"***",IF([2]Wages_Post!E46&lt;0.05,"**",IF([2]Wages_Post!E46&lt;0.1,"*","")))</f>
        <v/>
      </c>
    </row>
    <row r="63" spans="1:22">
      <c r="A63" s="7" t="s">
        <v>96</v>
      </c>
      <c r="B63" s="8"/>
      <c r="C63" s="8"/>
      <c r="D63" s="8"/>
      <c r="E63" s="10" t="str">
        <f>FIXED([2]Wages_Post!C47, 3)</f>
        <v>1.328</v>
      </c>
      <c r="F63" s="8"/>
      <c r="G63" s="10" t="str">
        <f>FIXED([2]Wages_Post!C41, 3)</f>
        <v>0.637</v>
      </c>
      <c r="H63" s="8"/>
      <c r="I63" s="8"/>
      <c r="J63" s="10" t="str">
        <f>FIXED([2]Wages_Post!C42, 3)</f>
        <v>0.112</v>
      </c>
      <c r="K63" s="8"/>
      <c r="L63" s="10" t="str">
        <f>FIXED([2]Wages_Post!C43, 3)</f>
        <v>0.144</v>
      </c>
      <c r="M63" s="8"/>
      <c r="N63" s="8"/>
      <c r="O63" s="8"/>
      <c r="P63" s="8"/>
      <c r="Q63" s="10" t="str">
        <f>FIXED([2]Wages_Post!C44, 3)</f>
        <v>0.147</v>
      </c>
      <c r="R63" s="8"/>
      <c r="S63" s="10" t="str">
        <f>FIXED([2]Wages_Post!C45, 3)</f>
        <v>0.008</v>
      </c>
      <c r="T63" s="8"/>
      <c r="U63" s="10" t="str">
        <f>FIXED([2]Wages_Post!C46, 3)</f>
        <v>0.084</v>
      </c>
      <c r="V63" s="8"/>
    </row>
    <row r="64" spans="1:22">
      <c r="A64" s="127" t="s">
        <v>106</v>
      </c>
      <c r="B64" s="8" t="str">
        <f>FIXED([2]Wages_Post!B36,2)</f>
        <v>1.13</v>
      </c>
      <c r="C64" s="8" t="str">
        <f>IF([2]Wages_Post!B37&lt;0.01,"***",IF([2]Wages_Post!B37&lt;0.05,"**",IF([2]Wages_Post!B37&lt;0.1,"*","")))</f>
        <v/>
      </c>
      <c r="D64" s="8"/>
      <c r="E64" s="10"/>
      <c r="F64" s="8"/>
      <c r="G64" s="10"/>
      <c r="H64" s="8"/>
      <c r="I64" s="8"/>
      <c r="J64" s="10"/>
      <c r="K64" s="8"/>
      <c r="L64" s="10"/>
      <c r="M64" s="8"/>
      <c r="N64" s="8"/>
      <c r="O64" s="8"/>
      <c r="P64" s="8"/>
      <c r="Q64" s="10"/>
      <c r="R64" s="8"/>
      <c r="S64" s="10"/>
      <c r="T64" s="8"/>
      <c r="U64" s="10"/>
      <c r="V64" s="8"/>
    </row>
    <row r="65" spans="1:22">
      <c r="A65" s="8"/>
      <c r="B65" s="8" t="str">
        <f>FIXED([2]Wages_Post!B50,2)</f>
        <v>1.36</v>
      </c>
      <c r="C65" s="8" t="str">
        <f>IF([2]Wages_Post!B51&lt;0.01,"***",IF([2]Wages_Post!B51&lt;0.05,"**",IF([2]Wages_Post!B51&lt;0.1,"*","")))</f>
        <v/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</sheetData>
  <mergeCells count="3">
    <mergeCell ref="G4:J4"/>
    <mergeCell ref="B4:E4"/>
    <mergeCell ref="L4:O4"/>
  </mergeCells>
  <pageMargins left="0.7" right="0.7" top="0.75" bottom="0.75" header="0.3" footer="0.3"/>
  <pageSetup scale="95" orientation="landscape" horizontalDpi="4294967295" verticalDpi="4294967295"/>
  <ignoredErrors>
    <ignoredError sqref="B6:E6 G6:J6 L6:O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7" workbookViewId="0">
      <selection activeCell="H3" sqref="H3"/>
    </sheetView>
  </sheetViews>
  <sheetFormatPr baseColWidth="10" defaultColWidth="8.83203125" defaultRowHeight="14" x14ac:dyDescent="0"/>
  <cols>
    <col min="1" max="1" width="10.5" customWidth="1"/>
    <col min="2" max="2" width="8.5" customWidth="1"/>
    <col min="3" max="3" width="8.33203125" customWidth="1"/>
    <col min="4" max="4" width="10.6640625" customWidth="1"/>
    <col min="5" max="5" width="9.5" customWidth="1"/>
    <col min="6" max="6" width="3.33203125" customWidth="1"/>
    <col min="7" max="7" width="8.1640625" customWidth="1"/>
    <col min="8" max="8" width="7.6640625" customWidth="1"/>
    <col min="9" max="9" width="10.33203125" customWidth="1"/>
    <col min="10" max="10" width="9.83203125" customWidth="1"/>
    <col min="11" max="11" width="2.5" customWidth="1"/>
    <col min="12" max="12" width="8.5" customWidth="1"/>
    <col min="13" max="13" width="8" customWidth="1"/>
    <col min="14" max="14" width="10.5" customWidth="1"/>
    <col min="15" max="15" width="9.6640625" customWidth="1"/>
    <col min="17" max="17" width="20.5" customWidth="1"/>
    <col min="21" max="21" width="19.5" customWidth="1"/>
    <col min="22" max="22" width="17.5" customWidth="1"/>
  </cols>
  <sheetData>
    <row r="1" spans="1:21">
      <c r="A1" s="144" t="s">
        <v>140</v>
      </c>
      <c r="B1" s="145"/>
      <c r="C1" s="145"/>
      <c r="D1" s="145"/>
      <c r="E1" s="145"/>
    </row>
    <row r="3" spans="1:21" ht="15" thickBot="1">
      <c r="C3" s="1"/>
      <c r="D3" s="1"/>
      <c r="E3" s="1"/>
      <c r="F3" s="1"/>
      <c r="G3" s="1"/>
      <c r="H3" s="1"/>
      <c r="I3" s="1"/>
      <c r="J3" s="1"/>
      <c r="K3" s="1"/>
      <c r="L3" s="1"/>
    </row>
    <row r="4" spans="1:21" ht="16" thickTop="1" thickBot="1">
      <c r="A4" s="34"/>
      <c r="B4" s="172" t="s">
        <v>109</v>
      </c>
      <c r="C4" s="172"/>
      <c r="D4" s="172"/>
      <c r="E4" s="172"/>
      <c r="F4" s="43"/>
      <c r="G4" s="172" t="s">
        <v>98</v>
      </c>
      <c r="H4" s="172"/>
      <c r="I4" s="172"/>
      <c r="J4" s="172"/>
      <c r="K4" s="34"/>
      <c r="L4" s="172" t="s">
        <v>99</v>
      </c>
      <c r="M4" s="172"/>
      <c r="N4" s="172"/>
      <c r="O4" s="172"/>
      <c r="Q4" s="153" t="s">
        <v>36</v>
      </c>
      <c r="R4" s="147"/>
      <c r="S4" s="147"/>
      <c r="T4" s="147"/>
      <c r="U4" s="147"/>
    </row>
    <row r="5" spans="1:21" ht="30.5" customHeight="1">
      <c r="A5" s="39"/>
      <c r="B5" s="58" t="s">
        <v>37</v>
      </c>
      <c r="C5" s="59" t="s">
        <v>39</v>
      </c>
      <c r="D5" s="59" t="s">
        <v>40</v>
      </c>
      <c r="E5" s="60" t="s">
        <v>41</v>
      </c>
      <c r="F5" s="137"/>
      <c r="G5" s="58" t="s">
        <v>37</v>
      </c>
      <c r="H5" s="59" t="s">
        <v>39</v>
      </c>
      <c r="I5" s="59" t="s">
        <v>40</v>
      </c>
      <c r="J5" s="60" t="s">
        <v>41</v>
      </c>
      <c r="K5" s="39"/>
      <c r="L5" s="58" t="s">
        <v>37</v>
      </c>
      <c r="M5" s="59" t="s">
        <v>39</v>
      </c>
      <c r="N5" s="59" t="s">
        <v>40</v>
      </c>
      <c r="O5" s="60" t="s">
        <v>41</v>
      </c>
      <c r="Q5" s="146" t="s">
        <v>53</v>
      </c>
      <c r="R5" s="147"/>
      <c r="S5" s="147"/>
      <c r="T5" s="147"/>
      <c r="U5" s="147"/>
    </row>
    <row r="6" spans="1:21" ht="15" thickBot="1">
      <c r="A6" s="32"/>
      <c r="B6" s="35" t="s">
        <v>45</v>
      </c>
      <c r="C6" s="35" t="s">
        <v>46</v>
      </c>
      <c r="D6" s="35" t="s">
        <v>47</v>
      </c>
      <c r="E6" s="35" t="s">
        <v>48</v>
      </c>
      <c r="F6" s="32"/>
      <c r="G6" s="35" t="s">
        <v>49</v>
      </c>
      <c r="H6" s="35" t="s">
        <v>50</v>
      </c>
      <c r="I6" s="35" t="s">
        <v>51</v>
      </c>
      <c r="J6" s="35" t="s">
        <v>52</v>
      </c>
      <c r="K6" s="32"/>
      <c r="L6" s="35" t="s">
        <v>110</v>
      </c>
      <c r="M6" s="35" t="s">
        <v>111</v>
      </c>
      <c r="N6" s="35" t="s">
        <v>112</v>
      </c>
      <c r="O6" s="35" t="s">
        <v>113</v>
      </c>
      <c r="Q6" s="147"/>
      <c r="R6" s="158" t="s">
        <v>114</v>
      </c>
      <c r="S6" s="158" t="s">
        <v>115</v>
      </c>
      <c r="T6" s="158" t="s">
        <v>102</v>
      </c>
      <c r="U6" s="146" t="s">
        <v>103</v>
      </c>
    </row>
    <row r="7" spans="1:21">
      <c r="A7" s="36" t="s">
        <v>54</v>
      </c>
      <c r="B7" s="37" t="str">
        <f>CONCATENATE(G32,H32)</f>
        <v>0.105**</v>
      </c>
      <c r="C7" s="37" t="str">
        <f>CONCATENATE(G34,H34)</f>
        <v>0.108**</v>
      </c>
      <c r="D7" s="37" t="str">
        <f>CONCATENATE(G36,H36)</f>
        <v>0.113**</v>
      </c>
      <c r="E7" s="37" t="str">
        <f>CONCATENATE(G38,H38)</f>
        <v>0.078***</v>
      </c>
      <c r="F7" s="32"/>
      <c r="G7" s="37" t="str">
        <f>CONCATENATE(G43,H43)</f>
        <v>0.109**</v>
      </c>
      <c r="H7" s="37" t="str">
        <f>CONCATENATE(G45,H45)</f>
        <v>0.109**</v>
      </c>
      <c r="I7" s="37" t="str">
        <f>CONCATENATE(G47,H47)</f>
        <v>0.120***</v>
      </c>
      <c r="J7" s="37" t="str">
        <f>CONCATENATE(G49,H49)</f>
        <v>0.092***</v>
      </c>
      <c r="K7" s="32"/>
      <c r="L7" s="37" t="str">
        <f>CONCATENATE(G56,H56)</f>
        <v>0.059*</v>
      </c>
      <c r="M7" s="37" t="str">
        <f>CONCATENATE(G58,H58)</f>
        <v>0.047</v>
      </c>
      <c r="N7" s="37" t="str">
        <f>CONCATENATE(G60,H60)</f>
        <v>0.034</v>
      </c>
      <c r="O7" s="37" t="str">
        <f>CONCATENATE(G62,H62)</f>
        <v>0.035</v>
      </c>
      <c r="Q7" s="146" t="s">
        <v>56</v>
      </c>
      <c r="R7" s="155" t="str">
        <f>J38</f>
        <v>-0.075</v>
      </c>
      <c r="S7" s="155" t="str">
        <f>J49</f>
        <v>-0.131</v>
      </c>
      <c r="T7" s="155" t="str">
        <f>J62</f>
        <v>-0.041</v>
      </c>
      <c r="U7" s="155">
        <f>T7/S7-1</f>
        <v>-0.68702290076335881</v>
      </c>
    </row>
    <row r="8" spans="1:21">
      <c r="A8" s="36" t="s">
        <v>55</v>
      </c>
      <c r="B8" s="38" t="str">
        <f>CONCATENATE("(",G33,")")</f>
        <v>(0.039)</v>
      </c>
      <c r="C8" s="38" t="str">
        <f>CONCATENATE("(",G35,")")</f>
        <v>(0.039)</v>
      </c>
      <c r="D8" s="38" t="str">
        <f>CONCATENATE("(",G37,")")</f>
        <v>(0.043)</v>
      </c>
      <c r="E8" s="38" t="str">
        <f>CONCATENATE("(",G39,")")</f>
        <v>(0.025)</v>
      </c>
      <c r="F8" s="32"/>
      <c r="G8" s="38" t="str">
        <f>CONCATENATE("(",G44,")")</f>
        <v>(0.042)</v>
      </c>
      <c r="H8" s="38" t="str">
        <f>CONCATENATE("(",G46,")")</f>
        <v>(0.042)</v>
      </c>
      <c r="I8" s="38" t="str">
        <f>CONCATENATE("(",G48,")")</f>
        <v>(0.042)</v>
      </c>
      <c r="J8" s="38" t="str">
        <f>CONCATENATE("(",G50,")")</f>
        <v>(0.032)</v>
      </c>
      <c r="K8" s="32"/>
      <c r="L8" s="38" t="str">
        <f>CONCATENATE("(",G57,")")</f>
        <v>(0.033)</v>
      </c>
      <c r="M8" s="38" t="str">
        <f>CONCATENATE("(",G59,")")</f>
        <v>(0.034)</v>
      </c>
      <c r="N8" s="38" t="str">
        <f>CONCATENATE("(",G61,")")</f>
        <v>(0.028)</v>
      </c>
      <c r="O8" s="38" t="str">
        <f>CONCATENATE("(",G63,")")</f>
        <v>(0.028)</v>
      </c>
      <c r="Q8" s="147" t="s">
        <v>58</v>
      </c>
      <c r="R8" s="156">
        <v>0.38962340000000001</v>
      </c>
      <c r="S8" s="156">
        <v>0.3727975</v>
      </c>
      <c r="T8" s="156">
        <v>0.40702880000000002</v>
      </c>
      <c r="U8" s="159" t="s">
        <v>59</v>
      </c>
    </row>
    <row r="9" spans="1:21">
      <c r="A9" s="36" t="s">
        <v>62</v>
      </c>
      <c r="B9" s="37" t="str">
        <f>CONCATENATE(J32,K32)</f>
        <v>-0.029**</v>
      </c>
      <c r="C9" s="37" t="str">
        <f>CONCATENATE(J34,K34)</f>
        <v>-0.033**</v>
      </c>
      <c r="D9" s="37" t="str">
        <f>CONCATENATE(J36,K36)</f>
        <v>-0.036***</v>
      </c>
      <c r="E9" s="37" t="str">
        <f>CONCATENATE(J38,K38)</f>
        <v>-0.075**</v>
      </c>
      <c r="F9" s="32"/>
      <c r="G9" s="37" t="str">
        <f>CONCATENATE(J43,K43)</f>
        <v>-0.058***</v>
      </c>
      <c r="H9" s="37" t="str">
        <f>CONCATENATE(J45,K45)</f>
        <v>-0.058***</v>
      </c>
      <c r="I9" s="37" t="str">
        <f>CONCATENATE(J47,K47)</f>
        <v>-0.067***</v>
      </c>
      <c r="J9" s="37" t="str">
        <f>CONCATENATE(J49,K49)</f>
        <v>-0.131*</v>
      </c>
      <c r="K9" s="32"/>
      <c r="L9" s="37" t="str">
        <f>CONCATENATE(J56,K56)</f>
        <v>-0.014</v>
      </c>
      <c r="M9" s="37" t="str">
        <f>CONCATENATE(J58,K58)</f>
        <v>-0.024**</v>
      </c>
      <c r="N9" s="37" t="str">
        <f>CONCATENATE(J60,K60)</f>
        <v>-0.023*</v>
      </c>
      <c r="O9" s="37" t="str">
        <f>CONCATENATE(J62,K62)</f>
        <v>-0.041*</v>
      </c>
      <c r="Q9" s="147" t="s">
        <v>61</v>
      </c>
      <c r="R9" s="156">
        <v>0.15646740000000001</v>
      </c>
      <c r="S9" s="156">
        <v>0.14984629999999999</v>
      </c>
      <c r="T9" s="156">
        <v>0.16126950000000001</v>
      </c>
      <c r="U9" s="159" t="s">
        <v>59</v>
      </c>
    </row>
    <row r="10" spans="1:21">
      <c r="A10" s="36" t="s">
        <v>64</v>
      </c>
      <c r="B10" s="38" t="str">
        <f>CONCATENATE("(",J33,")")</f>
        <v>(0.011)</v>
      </c>
      <c r="C10" s="38" t="str">
        <f>CONCATENATE("(",J35,")")</f>
        <v>(0.012)</v>
      </c>
      <c r="D10" s="38" t="str">
        <f>CONCATENATE("(",J37,")")</f>
        <v>(0.012)</v>
      </c>
      <c r="E10" s="38" t="str">
        <f>CONCATENATE("(",J39,")")</f>
        <v>(0.033)</v>
      </c>
      <c r="F10" s="32"/>
      <c r="G10" s="38" t="str">
        <f>CONCATENATE("(",J44,")")</f>
        <v>(0.018)</v>
      </c>
      <c r="H10" s="38" t="str">
        <f>CONCATENATE("(",J46,")")</f>
        <v>(0.018)</v>
      </c>
      <c r="I10" s="38" t="str">
        <f>CONCATENATE("(",J48,")")</f>
        <v>(0.023)</v>
      </c>
      <c r="J10" s="38" t="str">
        <f>CONCATENATE("(",J50,")")</f>
        <v>(0.067)</v>
      </c>
      <c r="K10" s="32"/>
      <c r="L10" s="38" t="str">
        <f>CONCATENATE("(",J57,")")</f>
        <v>(0.011)</v>
      </c>
      <c r="M10" s="38" t="str">
        <f>CONCATENATE("(",J59,")")</f>
        <v>(0.011)</v>
      </c>
      <c r="N10" s="38" t="str">
        <f>CONCATENATE("(",J61,")")</f>
        <v>(0.012)</v>
      </c>
      <c r="O10" s="38" t="str">
        <f>CONCATENATE("(",J63,")")</f>
        <v>(0.024)</v>
      </c>
      <c r="Q10" s="147" t="s">
        <v>63</v>
      </c>
      <c r="R10" s="156">
        <f>R8+R9</f>
        <v>0.54609079999999999</v>
      </c>
      <c r="S10" s="156">
        <f t="shared" ref="S10:T10" si="0">S8+S9</f>
        <v>0.52264379999999999</v>
      </c>
      <c r="T10" s="156">
        <f t="shared" si="0"/>
        <v>0.56829830000000003</v>
      </c>
      <c r="U10" s="156"/>
    </row>
    <row r="11" spans="1:21">
      <c r="A11" s="46" t="s">
        <v>69</v>
      </c>
      <c r="B11" s="44"/>
      <c r="C11" s="48" t="str">
        <f>CONCATENATE(L34,M34)</f>
        <v>0.001</v>
      </c>
      <c r="D11" s="44"/>
      <c r="E11" s="44"/>
      <c r="F11" s="44"/>
      <c r="G11" s="44"/>
      <c r="H11" s="48" t="str">
        <f>CONCATENATE(L45,M45)</f>
        <v>0.000</v>
      </c>
      <c r="I11" s="44"/>
      <c r="J11" s="44"/>
      <c r="K11" s="44"/>
      <c r="L11" s="44"/>
      <c r="M11" s="48" t="str">
        <f>CONCATENATE(L58,M58)</f>
        <v>0.002</v>
      </c>
      <c r="N11" s="44"/>
      <c r="O11" s="44"/>
      <c r="Q11" s="147" t="s">
        <v>65</v>
      </c>
      <c r="R11" s="156">
        <f>R8-R9</f>
        <v>0.233156</v>
      </c>
      <c r="S11" s="156">
        <f t="shared" ref="S11:T11" si="1">S8-S9</f>
        <v>0.22295120000000002</v>
      </c>
      <c r="T11" s="156">
        <f t="shared" si="1"/>
        <v>0.24575930000000001</v>
      </c>
      <c r="U11" s="156"/>
    </row>
    <row r="12" spans="1:21">
      <c r="A12" s="46" t="s">
        <v>67</v>
      </c>
      <c r="B12" s="44"/>
      <c r="C12" s="47" t="str">
        <f>CONCATENATE("(",L35,")")</f>
        <v>(0.001)</v>
      </c>
      <c r="D12" s="44"/>
      <c r="E12" s="44"/>
      <c r="F12" s="44"/>
      <c r="G12" s="44"/>
      <c r="H12" s="47" t="str">
        <f>CONCATENATE("(",L46,")")</f>
        <v>(0.000)</v>
      </c>
      <c r="I12" s="44"/>
      <c r="J12" s="44"/>
      <c r="K12" s="44"/>
      <c r="L12" s="44"/>
      <c r="M12" s="47" t="str">
        <f>CONCATENATE("(",L59,")")</f>
        <v>(0.002)</v>
      </c>
      <c r="N12" s="44"/>
      <c r="O12" s="44"/>
      <c r="Q12" s="147"/>
      <c r="R12" s="156"/>
      <c r="S12" s="156"/>
      <c r="T12" s="156"/>
      <c r="U12" s="156"/>
    </row>
    <row r="13" spans="1:21">
      <c r="A13" s="46" t="s">
        <v>72</v>
      </c>
      <c r="B13" s="44"/>
      <c r="C13" s="47"/>
      <c r="D13" s="48" t="str">
        <f>CONCATENATE(Q36,R36)</f>
        <v>0.003</v>
      </c>
      <c r="E13" s="48" t="str">
        <f>CONCATENATE(Q38,R38)</f>
        <v>0.003</v>
      </c>
      <c r="F13" s="44"/>
      <c r="G13" s="47"/>
      <c r="H13" s="47"/>
      <c r="I13" s="48" t="str">
        <f>CONCATENATE(Q47,R47)</f>
        <v>0.001</v>
      </c>
      <c r="J13" s="48" t="str">
        <f>CONCATENATE(Q49,R49)</f>
        <v>0.001</v>
      </c>
      <c r="K13" s="44"/>
      <c r="L13" s="47"/>
      <c r="M13" s="47"/>
      <c r="N13" s="48" t="str">
        <f>CONCATENATE(Q60,R60)</f>
        <v>0.003</v>
      </c>
      <c r="O13" s="48" t="str">
        <f>CONCATENATE(Q62,R62)</f>
        <v>0.003</v>
      </c>
      <c r="Q13" s="146" t="s">
        <v>68</v>
      </c>
      <c r="R13" s="156"/>
      <c r="S13" s="156"/>
      <c r="T13" s="156"/>
      <c r="U13" s="156"/>
    </row>
    <row r="14" spans="1:21">
      <c r="A14" s="46" t="s">
        <v>127</v>
      </c>
      <c r="B14" s="44"/>
      <c r="C14" s="47"/>
      <c r="D14" s="47" t="str">
        <f>CONCATENATE("(",Q37,")")</f>
        <v>(0.002)</v>
      </c>
      <c r="E14" s="47" t="str">
        <f>CONCATENATE("(",Q39,")")</f>
        <v>(0.002)</v>
      </c>
      <c r="F14" s="44"/>
      <c r="G14" s="47"/>
      <c r="H14" s="47"/>
      <c r="I14" s="47" t="str">
        <f>CONCATENATE("(",Q48,")")</f>
        <v>(0.001)</v>
      </c>
      <c r="J14" s="47" t="str">
        <f>CONCATENATE("(",Q50,")")</f>
        <v>(0.001)</v>
      </c>
      <c r="K14" s="44"/>
      <c r="L14" s="47"/>
      <c r="M14" s="47"/>
      <c r="N14" s="47" t="str">
        <f>CONCATENATE("(",Q61,")")</f>
        <v>(0.003)</v>
      </c>
      <c r="O14" s="47" t="str">
        <f>CONCATENATE("(",Q63,")")</f>
        <v>(0.003)</v>
      </c>
      <c r="Q14" s="147" t="s">
        <v>70</v>
      </c>
      <c r="R14" s="156">
        <f t="shared" ref="R14:T16" si="2">R$7/R8</f>
        <v>-0.19249357199798572</v>
      </c>
      <c r="S14" s="156">
        <f t="shared" si="2"/>
        <v>-0.35139720625808918</v>
      </c>
      <c r="T14" s="156">
        <f t="shared" si="2"/>
        <v>-0.10072997291592142</v>
      </c>
      <c r="U14" s="156">
        <f t="shared" ref="U14:U16" si="3">T14/S14-1</f>
        <v>-0.71334441161738005</v>
      </c>
    </row>
    <row r="15" spans="1:21">
      <c r="A15" s="46" t="s">
        <v>74</v>
      </c>
      <c r="B15" s="44"/>
      <c r="C15" s="47"/>
      <c r="D15" s="48" t="str">
        <f>CONCATENATE(L36,M36)</f>
        <v>-0.002**</v>
      </c>
      <c r="E15" s="48" t="str">
        <f>CONCATENATE(L38,M38)</f>
        <v>-0.001**</v>
      </c>
      <c r="F15" s="44"/>
      <c r="G15" s="44"/>
      <c r="H15" s="47"/>
      <c r="I15" s="48" t="str">
        <f>CONCATENATE(L47,M47)</f>
        <v>-0.004**</v>
      </c>
      <c r="J15" s="48" t="str">
        <f>CONCATENATE(L49,M49)</f>
        <v>-0.003</v>
      </c>
      <c r="K15" s="44"/>
      <c r="L15" s="44"/>
      <c r="M15" s="47"/>
      <c r="N15" s="48" t="str">
        <f>CONCATENATE(L60,M60)</f>
        <v>-0.001</v>
      </c>
      <c r="O15" s="48" t="str">
        <f>CONCATENATE(L62,M62)</f>
        <v>0.000</v>
      </c>
      <c r="Q15" s="147" t="s">
        <v>71</v>
      </c>
      <c r="R15" s="156">
        <f t="shared" si="2"/>
        <v>-0.4793330751325835</v>
      </c>
      <c r="S15" s="156">
        <f t="shared" si="2"/>
        <v>-0.87422912677857256</v>
      </c>
      <c r="T15" s="156">
        <f t="shared" si="2"/>
        <v>-0.25423282145725012</v>
      </c>
      <c r="U15" s="156">
        <f t="shared" si="3"/>
        <v>-0.70919200279443106</v>
      </c>
    </row>
    <row r="16" spans="1:21">
      <c r="A16" s="46" t="s">
        <v>75</v>
      </c>
      <c r="B16" s="44"/>
      <c r="C16" s="47"/>
      <c r="D16" s="47" t="str">
        <f>CONCATENATE("(",L37,")")</f>
        <v>(0.001)</v>
      </c>
      <c r="E16" s="47" t="str">
        <f>CONCATENATE("(",L39,")")</f>
        <v>(0.001)</v>
      </c>
      <c r="F16" s="44"/>
      <c r="G16" s="44"/>
      <c r="H16" s="47"/>
      <c r="I16" s="47" t="str">
        <f>CONCATENATE("(",L48,")")</f>
        <v>(0.002)</v>
      </c>
      <c r="J16" s="47" t="str">
        <f>CONCATENATE("(",L50,")")</f>
        <v>(0.002)</v>
      </c>
      <c r="K16" s="44"/>
      <c r="L16" s="44"/>
      <c r="M16" s="47"/>
      <c r="N16" s="47" t="str">
        <f>CONCATENATE("(",L61,")")</f>
        <v>(0.001)</v>
      </c>
      <c r="O16" s="47" t="str">
        <f>CONCATENATE("(",L63,")")</f>
        <v>(0.001)</v>
      </c>
      <c r="Q16" s="147" t="s">
        <v>73</v>
      </c>
      <c r="R16" s="156">
        <f t="shared" si="2"/>
        <v>-0.13733979770397156</v>
      </c>
      <c r="S16" s="156">
        <f t="shared" si="2"/>
        <v>-0.25064872098358387</v>
      </c>
      <c r="T16" s="156">
        <f t="shared" si="2"/>
        <v>-7.2145209654859072E-2</v>
      </c>
      <c r="U16" s="156">
        <f t="shared" si="3"/>
        <v>-0.71216605705486846</v>
      </c>
    </row>
    <row r="17" spans="1:22">
      <c r="A17" s="46" t="s">
        <v>77</v>
      </c>
      <c r="B17" s="44"/>
      <c r="C17" s="47"/>
      <c r="D17" s="48" t="str">
        <f>CONCATENATE(O36,P36)</f>
        <v>-0.014</v>
      </c>
      <c r="E17" s="48" t="str">
        <f>CONCATENATE(O38,P38)</f>
        <v>-0.019</v>
      </c>
      <c r="F17" s="44"/>
      <c r="G17" s="47"/>
      <c r="H17" s="47"/>
      <c r="I17" s="48" t="str">
        <f>CONCATENATE(O47,P47)</f>
        <v>0.005</v>
      </c>
      <c r="J17" s="48" t="str">
        <f>CONCATENATE(O49,P49)</f>
        <v>-0.008</v>
      </c>
      <c r="K17" s="44"/>
      <c r="L17" s="47"/>
      <c r="M17" s="47"/>
      <c r="N17" s="48" t="str">
        <f>CONCATENATE(O60,P60)</f>
        <v>-0.026*</v>
      </c>
      <c r="O17" s="48" t="str">
        <f>CONCATENATE(O62,P62)</f>
        <v>-0.030**</v>
      </c>
    </row>
    <row r="18" spans="1:22">
      <c r="A18" s="46" t="s">
        <v>64</v>
      </c>
      <c r="B18" s="44"/>
      <c r="C18" s="47"/>
      <c r="D18" s="47" t="str">
        <f>CONCATENATE("(",O37,")")</f>
        <v>(0.012)</v>
      </c>
      <c r="E18" s="47" t="str">
        <f>CONCATENATE("(",O39,")")</f>
        <v>(0.011)</v>
      </c>
      <c r="F18" s="44"/>
      <c r="G18" s="47"/>
      <c r="H18" s="47"/>
      <c r="I18" s="47" t="str">
        <f>CONCATENATE("(",O48,")")</f>
        <v>(0.029)</v>
      </c>
      <c r="J18" s="47" t="str">
        <f>CONCATENATE("(",O50,")")</f>
        <v>(0.026)</v>
      </c>
      <c r="K18" s="44"/>
      <c r="L18" s="47"/>
      <c r="M18" s="47"/>
      <c r="N18" s="47" t="str">
        <f>CONCATENATE("(",O61,")")</f>
        <v>(0.013)</v>
      </c>
      <c r="O18" s="47" t="str">
        <f>CONCATENATE("(",O63,")")</f>
        <v>(0.014)</v>
      </c>
    </row>
    <row r="19" spans="1:22">
      <c r="A19" s="46" t="s">
        <v>78</v>
      </c>
      <c r="B19" s="44"/>
      <c r="C19" s="47"/>
      <c r="D19" s="48" t="str">
        <f>CONCATENATE(S36,T36)</f>
        <v>-0.018**</v>
      </c>
      <c r="E19" s="48" t="str">
        <f>CONCATENATE(S38,T38)</f>
        <v>-0.012*</v>
      </c>
      <c r="F19" s="44"/>
      <c r="G19" s="47"/>
      <c r="H19" s="44"/>
      <c r="I19" s="48" t="str">
        <f>CONCATENATE(S47,T47)</f>
        <v>-0.010</v>
      </c>
      <c r="J19" s="48" t="str">
        <f>CONCATENATE(S49,T49)</f>
        <v>-0.004</v>
      </c>
      <c r="K19" s="44"/>
      <c r="L19" s="47"/>
      <c r="M19" s="44"/>
      <c r="N19" s="48" t="str">
        <f>CONCATENATE(S60,T60)</f>
        <v>-0.017*</v>
      </c>
      <c r="O19" s="48" t="str">
        <f>CONCATENATE(S62,T62)</f>
        <v>-0.016*</v>
      </c>
    </row>
    <row r="20" spans="1:22">
      <c r="A20" s="46" t="s">
        <v>79</v>
      </c>
      <c r="B20" s="47"/>
      <c r="C20" s="44"/>
      <c r="D20" s="47" t="str">
        <f>CONCATENATE("(",S37,")")</f>
        <v>(0.008)</v>
      </c>
      <c r="E20" s="47" t="str">
        <f>CONCATENATE("(",S39,")")</f>
        <v>(0.007)</v>
      </c>
      <c r="F20" s="44"/>
      <c r="G20" s="47"/>
      <c r="H20" s="44"/>
      <c r="I20" s="47" t="str">
        <f>CONCATENATE("(",S48,")")</f>
        <v>(0.011)</v>
      </c>
      <c r="J20" s="47" t="str">
        <f>CONCATENATE("(",S50,")")</f>
        <v>(0.010)</v>
      </c>
      <c r="K20" s="44"/>
      <c r="L20" s="47"/>
      <c r="M20" s="44"/>
      <c r="N20" s="47" t="str">
        <f>CONCATENATE("(",S61,")")</f>
        <v>(0.009)</v>
      </c>
      <c r="O20" s="47" t="str">
        <f>CONCATENATE("(",S63,")")</f>
        <v>(0.008)</v>
      </c>
    </row>
    <row r="21" spans="1:22">
      <c r="A21" s="36" t="s">
        <v>80</v>
      </c>
      <c r="B21" s="37" t="str">
        <f>CONCATENATE(E32,F32)</f>
        <v>-0.028***</v>
      </c>
      <c r="C21" s="37" t="str">
        <f>CONCATENATE(E34,F34)</f>
        <v>-0.028***</v>
      </c>
      <c r="D21" s="37" t="str">
        <f>CONCATENATE(U36,V36)</f>
        <v>-0.024***</v>
      </c>
      <c r="E21" s="37" t="str">
        <f>CONCATENATE(U38,V38)</f>
        <v>-0.020***</v>
      </c>
      <c r="F21" s="32"/>
      <c r="G21" s="37" t="str">
        <f>CONCATENATE(L43,M43)</f>
        <v>-0.044***</v>
      </c>
      <c r="H21" s="37" t="str">
        <f>CONCATENATE(O45,P45)</f>
        <v>-0.044***</v>
      </c>
      <c r="I21" s="37" t="str">
        <f>CONCATENATE(U47,V47)</f>
        <v>-0.041***</v>
      </c>
      <c r="J21" s="37" t="str">
        <f>CONCATENATE(U49,V49)</f>
        <v>-0.033***</v>
      </c>
      <c r="K21" s="32"/>
      <c r="L21" s="37" t="str">
        <f>CONCATENATE(L56,M56)</f>
        <v>-0.017***</v>
      </c>
      <c r="M21" s="37" t="str">
        <f>CONCATENATE(O58,P58)</f>
        <v>-0.014***</v>
      </c>
      <c r="N21" s="37" t="str">
        <f>CONCATENATE(U60,V60)</f>
        <v>-0.010*</v>
      </c>
      <c r="O21" s="37" t="str">
        <f>CONCATENATE(U62,V62)</f>
        <v>-0.011**</v>
      </c>
    </row>
    <row r="22" spans="1:22" ht="15" thickBot="1">
      <c r="A22" s="39"/>
      <c r="B22" s="38" t="str">
        <f>CONCATENATE("(",E33,")")</f>
        <v>(0.001)</v>
      </c>
      <c r="C22" s="38" t="str">
        <f>CONCATENATE("(",E35,")")</f>
        <v>(0.001)</v>
      </c>
      <c r="D22" s="38" t="str">
        <f>CONCATENATE("(",U37,")")</f>
        <v>(0.002)</v>
      </c>
      <c r="E22" s="38" t="str">
        <f>CONCATENATE("(",U39,")")</f>
        <v>(0.001)</v>
      </c>
      <c r="F22" s="39"/>
      <c r="G22" s="38" t="str">
        <f>CONCATENATE("(",L44,")")</f>
        <v>(0.003)</v>
      </c>
      <c r="H22" s="38" t="str">
        <f>CONCATENATE("(",O46,")")</f>
        <v>(0.003)</v>
      </c>
      <c r="I22" s="38" t="str">
        <f>CONCATENATE("(",U48,")")</f>
        <v>(0.009)</v>
      </c>
      <c r="J22" s="38" t="str">
        <f>CONCATENATE("(",U50,")")</f>
        <v>(0.009)</v>
      </c>
      <c r="K22" s="39"/>
      <c r="L22" s="38" t="str">
        <f>CONCATENATE("(",L57,")")</f>
        <v>(0.002)</v>
      </c>
      <c r="M22" s="38" t="str">
        <f>CONCATENATE("(",O59,")")</f>
        <v>(0.003)</v>
      </c>
      <c r="N22" s="38" t="str">
        <f>CONCATENATE("(",U61,")")</f>
        <v>(0.005)</v>
      </c>
      <c r="O22" s="38" t="str">
        <f>CONCATENATE("(",U63,")")</f>
        <v>(0.004)</v>
      </c>
    </row>
    <row r="23" spans="1:22">
      <c r="A23" s="62" t="s">
        <v>81</v>
      </c>
      <c r="B23" s="50" t="str">
        <f>B32</f>
        <v>0.009</v>
      </c>
      <c r="C23" s="50" t="str">
        <f>B34</f>
        <v>0.015</v>
      </c>
      <c r="D23" s="50" t="str">
        <f>B36</f>
        <v>0.022</v>
      </c>
      <c r="E23" s="50" t="str">
        <f>B38</f>
        <v>0.022</v>
      </c>
      <c r="F23" s="53"/>
      <c r="G23" s="50" t="str">
        <f>B43</f>
        <v>0.042</v>
      </c>
      <c r="H23" s="50" t="str">
        <f>B45</f>
        <v>0.042</v>
      </c>
      <c r="I23" s="50" t="str">
        <f>B47</f>
        <v>0.052</v>
      </c>
      <c r="J23" s="50" t="str">
        <f>B49</f>
        <v>0.051</v>
      </c>
      <c r="K23" s="53"/>
      <c r="L23" s="50" t="str">
        <f>B56</f>
        <v>0.001</v>
      </c>
      <c r="M23" s="50" t="str">
        <f>B58</f>
        <v>0.014</v>
      </c>
      <c r="N23" s="50" t="str">
        <f>B60</f>
        <v>0.020</v>
      </c>
      <c r="O23" s="50" t="str">
        <f>B62</f>
        <v>0.020</v>
      </c>
    </row>
    <row r="24" spans="1:22">
      <c r="A24" s="62" t="s">
        <v>82</v>
      </c>
      <c r="B24" s="126" t="str">
        <f>C32</f>
        <v>2,260</v>
      </c>
      <c r="C24" s="126" t="str">
        <f>C34</f>
        <v>2,260</v>
      </c>
      <c r="D24" s="126" t="str">
        <f>C36</f>
        <v>2,165</v>
      </c>
      <c r="E24" s="126" t="str">
        <f>C38</f>
        <v>2,067</v>
      </c>
      <c r="F24" s="125"/>
      <c r="G24" s="63" t="str">
        <f>C43</f>
        <v>1,197</v>
      </c>
      <c r="H24" s="63" t="str">
        <f>C45</f>
        <v>1,197</v>
      </c>
      <c r="I24" s="63" t="str">
        <f>C47</f>
        <v>1,102</v>
      </c>
      <c r="J24" s="63" t="str">
        <f>C49</f>
        <v>1,051</v>
      </c>
      <c r="K24" s="125"/>
      <c r="L24" s="126" t="str">
        <f>C56</f>
        <v>1,063</v>
      </c>
      <c r="M24" s="126" t="str">
        <f>C58</f>
        <v>1,063</v>
      </c>
      <c r="N24" s="126" t="str">
        <f>C60</f>
        <v>1,063</v>
      </c>
      <c r="O24" s="126" t="str">
        <f>C62</f>
        <v>1,016</v>
      </c>
    </row>
    <row r="25" spans="1:22" ht="15" thickBot="1">
      <c r="A25" s="64" t="s">
        <v>104</v>
      </c>
      <c r="B25" s="116"/>
      <c r="C25" s="116"/>
      <c r="D25" s="116"/>
      <c r="E25" s="116"/>
      <c r="F25" s="54"/>
      <c r="G25" s="52"/>
      <c r="H25" s="52"/>
      <c r="I25" s="52" t="str">
        <f>CONCATENATE(B51,C51)</f>
        <v>1.62</v>
      </c>
      <c r="J25" s="52" t="str">
        <f>CONCATENATE(B52,C52)</f>
        <v>1.32</v>
      </c>
      <c r="K25" s="54"/>
      <c r="L25" s="116"/>
      <c r="M25" s="116"/>
      <c r="N25" s="116" t="str">
        <f>CONCATENATE(B64,C64)</f>
        <v>1.76</v>
      </c>
      <c r="O25" s="116" t="str">
        <f>CONCATENATE(B65,C65)</f>
        <v>1.84</v>
      </c>
    </row>
    <row r="26" spans="1:22" ht="15" thickTop="1"/>
    <row r="27" spans="1:22">
      <c r="A27" s="161" t="s">
        <v>83</v>
      </c>
      <c r="B27" s="161"/>
      <c r="C27" s="161"/>
      <c r="D27" s="162">
        <f>D23-B23</f>
        <v>1.2999999999999999E-2</v>
      </c>
      <c r="E27" s="162"/>
      <c r="F27" s="162"/>
      <c r="G27" s="162"/>
      <c r="H27" s="162"/>
      <c r="I27" s="162">
        <f>I23-G23</f>
        <v>9.999999999999995E-3</v>
      </c>
      <c r="J27" s="162"/>
      <c r="K27" s="162"/>
      <c r="L27" s="162"/>
      <c r="M27" s="162"/>
      <c r="N27" s="162">
        <f>N23-L23</f>
        <v>1.9E-2</v>
      </c>
      <c r="O27" s="162"/>
    </row>
    <row r="29" spans="1:22">
      <c r="A29" s="78" t="s">
        <v>84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2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>
      <c r="A31" s="9" t="s">
        <v>141</v>
      </c>
      <c r="B31" s="9" t="str">
        <f>[3]Tr_Regs_Full!$A$36</f>
        <v>r2_w</v>
      </c>
      <c r="C31" s="9" t="str">
        <f>[3]Tr_Regs_Full!$A$37</f>
        <v>N</v>
      </c>
      <c r="D31" s="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>
      <c r="A32" s="7" t="s">
        <v>87</v>
      </c>
      <c r="B32" s="8" t="str">
        <f>FIXED([3]Tr_Regs_Full!J8,3)</f>
        <v>0.009</v>
      </c>
      <c r="C32" s="8" t="str">
        <f>FIXED([3]Tr_Regs_Full!J9,0)</f>
        <v>2,260</v>
      </c>
      <c r="D32" s="8"/>
      <c r="E32" s="10" t="str">
        <f>FIXED([3]Tr_Regs_Full!J6, 3)</f>
        <v>-0.028</v>
      </c>
      <c r="F32" s="8" t="str">
        <f>IF([3]Tr_Regs_Full!M6&lt;0.01,"***",IF([3]Tr_Regs_Full!M6&lt;0.05,"**",IF([3]Tr_Regs_Full!M6&lt;0.1,"*","")))</f>
        <v>***</v>
      </c>
      <c r="G32" s="10" t="str">
        <f>FIXED([3]Tr_Regs_Full!J4, 3)</f>
        <v>0.105</v>
      </c>
      <c r="H32" s="8" t="str">
        <f>IF([3]Tr_Regs_Full!M4&lt;0.01,"***",IF([3]Tr_Regs_Full!M4&lt;0.05,"**",IF([3]Tr_Regs_Full!M4&lt;0.1,"*","")))</f>
        <v>**</v>
      </c>
      <c r="I32" s="8"/>
      <c r="J32" s="10" t="str">
        <f>FIXED([3]Tr_Regs_Full!J5, 3)</f>
        <v>-0.029</v>
      </c>
      <c r="K32" s="8" t="str">
        <f>IF([3]Tr_Regs_Full!M5&lt;0.01,"***",IF([3]Tr_Regs_Full!M5&lt;0.05,"**",IF([3]Tr_Regs_Full!M5&lt;0.1,"*","")))</f>
        <v>**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7"/>
      <c r="B33" s="8"/>
      <c r="C33" s="8"/>
      <c r="D33" s="8"/>
      <c r="E33" s="10" t="str">
        <f>FIXED([3]Tr_Regs_Full!K6, 3)</f>
        <v>0.001</v>
      </c>
      <c r="F33" s="8"/>
      <c r="G33" s="10" t="str">
        <f>FIXED([3]Tr_Regs_Full!K4, 3)</f>
        <v>0.039</v>
      </c>
      <c r="H33" s="8"/>
      <c r="I33" s="8"/>
      <c r="J33" s="10" t="str">
        <f>FIXED([3]Tr_Regs_Full!K5, 3)</f>
        <v>0.011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>
      <c r="A34" s="7" t="s">
        <v>89</v>
      </c>
      <c r="B34" s="8" t="str">
        <f>FIXED([3]Tr_Regs_Full!J20,3)</f>
        <v>0.015</v>
      </c>
      <c r="C34" s="8" t="str">
        <f>FIXED([3]Tr_Regs_Full!J21,0)</f>
        <v>2,260</v>
      </c>
      <c r="D34" s="8"/>
      <c r="E34" s="10" t="str">
        <f>FIXED([3]Tr_Regs_Full!J18, 3)</f>
        <v>-0.028</v>
      </c>
      <c r="F34" s="8" t="str">
        <f>IF([3]Tr_Regs_Full!M18&lt;0.01,"***",IF([3]Tr_Regs_Full!M18&lt;0.05,"**",IF([3]Tr_Regs_Full!M18&lt;0.1,"*","")))</f>
        <v>***</v>
      </c>
      <c r="G34" s="10" t="str">
        <f>FIXED([3]Tr_Regs_Full!J15, 3)</f>
        <v>0.108</v>
      </c>
      <c r="H34" s="8" t="str">
        <f>IF([3]Tr_Regs_Full!M15&lt;0.01,"***",IF([3]Tr_Regs_Full!M15&lt;0.05,"**",IF([3]Tr_Regs_Full!M15&lt;0.1,"*","")))</f>
        <v>**</v>
      </c>
      <c r="I34" s="8"/>
      <c r="J34" s="10" t="str">
        <f>FIXED([3]Tr_Regs_Full!J16, 3)</f>
        <v>-0.033</v>
      </c>
      <c r="K34" s="8" t="str">
        <f>IF([3]Tr_Regs_Full!M16&lt;0.01,"***",IF([3]Tr_Regs_Full!M16&lt;0.05,"**",IF([3]Tr_Regs_Full!M16&lt;0.1,"*","")))</f>
        <v>**</v>
      </c>
      <c r="L34" s="10" t="str">
        <f>FIXED([3]Tr_Regs_Full!J17, 3)</f>
        <v>0.001</v>
      </c>
      <c r="M34" s="8" t="str">
        <f>IF([3]Tr_Regs_Full!M17&lt;0.01,"***",IF([3]Tr_Regs_Full!M17&lt;0.05,"**",IF([3]Tr_Regs_Full!M17&lt;0.1,"*","")))</f>
        <v/>
      </c>
      <c r="N34" s="8"/>
      <c r="O34" s="8"/>
      <c r="P34" s="8"/>
      <c r="Q34" s="8"/>
      <c r="R34" s="8"/>
      <c r="S34" s="8"/>
      <c r="T34" s="8"/>
      <c r="U34" s="8"/>
      <c r="V34" s="8"/>
    </row>
    <row r="35" spans="1:22">
      <c r="A35" s="7"/>
      <c r="B35" s="8"/>
      <c r="C35" s="8"/>
      <c r="D35" s="8"/>
      <c r="E35" s="10" t="str">
        <f>FIXED([3]Tr_Regs_Full!K18, 3)</f>
        <v>0.001</v>
      </c>
      <c r="F35" s="8"/>
      <c r="G35" s="10" t="str">
        <f>FIXED([3]Tr_Regs_Full!K15, 3)</f>
        <v>0.039</v>
      </c>
      <c r="H35" s="8"/>
      <c r="I35" s="8"/>
      <c r="J35" s="10" t="str">
        <f>FIXED([3]Tr_Regs_Full!K16, 3)</f>
        <v>0.012</v>
      </c>
      <c r="K35" s="8"/>
      <c r="L35" s="10" t="str">
        <f>FIXED([3]Tr_Regs_Full!K17, 3)</f>
        <v>0.001</v>
      </c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>
      <c r="A36" s="7" t="s">
        <v>90</v>
      </c>
      <c r="B36" s="8" t="str">
        <f>FIXED([3]Tr_Regs_Full!J36,3)</f>
        <v>0.022</v>
      </c>
      <c r="C36" s="8" t="str">
        <f>FIXED([3]Tr_Regs_Full!J37,0)</f>
        <v>2,165</v>
      </c>
      <c r="D36" s="8"/>
      <c r="E36" s="10" t="str">
        <f>FIXED([3]Tr_Regs_Full!J34, 3)</f>
        <v>0.000</v>
      </c>
      <c r="F36" s="8" t="str">
        <f>IF([3]Tr_Regs_Full!M34&lt;0.01,"***",IF([3]Tr_Regs_Full!M34&lt;0.05,"**",IF([3]Tr_Regs_Full!M34&lt;0.1,"*","")))</f>
        <v>***</v>
      </c>
      <c r="G36" s="10" t="str">
        <f>FIXED([3]Tr_Regs_Full!J27, 3)</f>
        <v>0.113</v>
      </c>
      <c r="H36" s="8" t="str">
        <f>IF([3]Tr_Regs_Full!M27&lt;0.01,"***",IF([3]Tr_Regs_Full!M27&lt;0.05,"**",IF([3]Tr_Regs_Full!M27&lt;0.1,"*","")))</f>
        <v>**</v>
      </c>
      <c r="I36" s="8"/>
      <c r="J36" s="10" t="str">
        <f>FIXED([3]Tr_Regs_Full!J28, 3)</f>
        <v>-0.036</v>
      </c>
      <c r="K36" s="8" t="str">
        <f>IF([3]Tr_Regs_Full!M28&lt;0.01,"***",IF([3]Tr_Regs_Full!M28&lt;0.05,"**",IF([3]Tr_Regs_Full!M28&lt;0.1,"*","")))</f>
        <v>***</v>
      </c>
      <c r="L36" s="10" t="str">
        <f>FIXED([3]Tr_Regs_Full!J29, 3)</f>
        <v>-0.002</v>
      </c>
      <c r="M36" s="8" t="str">
        <f>IF([3]Tr_Regs_Full!M29&lt;0.01,"***",IF([3]Tr_Regs_Full!M29&lt;0.05,"**",IF([3]Tr_Regs_Full!M29&lt;0.1,"*","")))</f>
        <v>**</v>
      </c>
      <c r="N36" s="8"/>
      <c r="O36" s="10" t="str">
        <f>FIXED([3]Tr_Regs_Full!J30, 3)</f>
        <v>-0.014</v>
      </c>
      <c r="P36" s="8" t="str">
        <f>IF([3]Tr_Regs_Full!M30&lt;0.01,"***",IF([3]Tr_Regs_Full!M30&lt;0.05,"**",IF([3]Tr_Regs_Full!M30&lt;0.1,"*","")))</f>
        <v/>
      </c>
      <c r="Q36" s="10" t="str">
        <f>FIXED([3]Tr_Regs_Full!J31, 3)</f>
        <v>0.003</v>
      </c>
      <c r="R36" s="8" t="str">
        <f>IF([3]Tr_Regs_Full!M31&lt;0.01,"***",IF([3]Tr_Regs_Full!M31&lt;0.05,"**",IF([3]Tr_Regs_Full!M31&lt;0.1,"*","")))</f>
        <v/>
      </c>
      <c r="S36" s="10" t="str">
        <f>FIXED([3]Tr_Regs_Full!J32, 3)</f>
        <v>-0.018</v>
      </c>
      <c r="T36" s="8" t="str">
        <f>IF([3]Tr_Regs_Full!M32&lt;0.01,"***",IF([3]Tr_Regs_Full!M32&lt;0.05,"**",IF([3]Tr_Regs_Full!M32&lt;0.1,"*","")))</f>
        <v>**</v>
      </c>
      <c r="U36" s="10" t="str">
        <f>FIXED([3]Tr_Regs_Full!J33, 3)</f>
        <v>-0.024</v>
      </c>
      <c r="V36" s="8" t="str">
        <f>IF([3]Tr_Regs_Full!M33&lt;0.01,"***",IF([3]Tr_Regs_Full!M33&lt;0.05,"**",IF([3]Tr_Regs_Full!M33&lt;0.1,"*","")))</f>
        <v>***</v>
      </c>
    </row>
    <row r="37" spans="1:22">
      <c r="A37" s="7"/>
      <c r="B37" s="8"/>
      <c r="C37" s="8"/>
      <c r="D37" s="8"/>
      <c r="E37" s="10" t="str">
        <f>FIXED([3]Tr_Regs_Full!K34, 3)</f>
        <v>0.000</v>
      </c>
      <c r="F37" s="8"/>
      <c r="G37" s="10" t="str">
        <f>FIXED([3]Tr_Regs_Full!K27, 3)</f>
        <v>0.043</v>
      </c>
      <c r="H37" s="8"/>
      <c r="I37" s="8"/>
      <c r="J37" s="10" t="str">
        <f>FIXED([3]Tr_Regs_Full!K28, 3)</f>
        <v>0.012</v>
      </c>
      <c r="K37" s="8"/>
      <c r="L37" s="10" t="str">
        <f>FIXED([3]Tr_Regs_Full!K29, 3)</f>
        <v>0.001</v>
      </c>
      <c r="M37" s="8"/>
      <c r="N37" s="8"/>
      <c r="O37" s="10" t="str">
        <f>FIXED([3]Tr_Regs_Full!K30, 3)</f>
        <v>0.012</v>
      </c>
      <c r="P37" s="8"/>
      <c r="Q37" s="10" t="str">
        <f>FIXED([3]Tr_Regs_Full!K31, 3)</f>
        <v>0.002</v>
      </c>
      <c r="R37" s="8"/>
      <c r="S37" s="10" t="str">
        <f>FIXED([3]Tr_Regs_Full!K32, 3)</f>
        <v>0.008</v>
      </c>
      <c r="T37" s="8"/>
      <c r="U37" s="10" t="str">
        <f>FIXED([3]Tr_Regs_Full!K33, 3)</f>
        <v>0.002</v>
      </c>
      <c r="V37" s="8"/>
    </row>
    <row r="38" spans="1:22">
      <c r="A38" s="7" t="s">
        <v>95</v>
      </c>
      <c r="B38" s="8" t="str">
        <f>FIXED([3]Tr_Regs_Full!J52,3)</f>
        <v>0.022</v>
      </c>
      <c r="C38" s="8" t="str">
        <f>FIXED([3]Tr_Regs_Full!J53,0)</f>
        <v>2,067</v>
      </c>
      <c r="D38" s="8"/>
      <c r="E38" s="10" t="str">
        <f>FIXED([3]Tr_Regs_Full!J50, 3)</f>
        <v>0.000</v>
      </c>
      <c r="F38" s="8" t="str">
        <f>IF([3]Tr_Regs_Full!M50&lt;0.01,"***",IF([3]Tr_Regs_Full!M50&lt;0.05,"**",IF([3]Tr_Regs_Full!M50&lt;0.1,"*","")))</f>
        <v>***</v>
      </c>
      <c r="G38" s="10" t="str">
        <f>FIXED([3]Tr_Regs_Full!J43, 3)</f>
        <v>0.078</v>
      </c>
      <c r="H38" s="8" t="str">
        <f>IF([3]Tr_Regs_Full!M43&lt;0.01,"***",IF([3]Tr_Regs_Full!M43&lt;0.05,"**",IF([3]Tr_Regs_Full!M43&lt;0.1,"*","")))</f>
        <v>***</v>
      </c>
      <c r="I38" s="8"/>
      <c r="J38" s="10" t="str">
        <f>FIXED([3]Tr_Regs_Full!J44, 3)</f>
        <v>-0.075</v>
      </c>
      <c r="K38" s="8" t="str">
        <f>IF([3]Tr_Regs_Full!M44&lt;0.01,"***",IF([3]Tr_Regs_Full!M44&lt;0.05,"**",IF([3]Tr_Regs_Full!M44&lt;0.1,"*","")))</f>
        <v>**</v>
      </c>
      <c r="L38" s="10" t="str">
        <f>FIXED([3]Tr_Regs_Full!J45, 3)</f>
        <v>-0.001</v>
      </c>
      <c r="M38" s="8" t="str">
        <f>IF([3]Tr_Regs_Full!M45&lt;0.01,"***",IF([3]Tr_Regs_Full!M45&lt;0.05,"**",IF([3]Tr_Regs_Full!M45&lt;0.1,"*","")))</f>
        <v>**</v>
      </c>
      <c r="N38" s="8"/>
      <c r="O38" s="10" t="str">
        <f>FIXED([3]Tr_Regs_Full!J46, 3)</f>
        <v>-0.019</v>
      </c>
      <c r="P38" s="8" t="str">
        <f>IF([3]Tr_Regs_Full!M46&lt;0.01,"***",IF([3]Tr_Regs_Full!M46&lt;0.05,"**",IF([3]Tr_Regs_Full!M46&lt;0.1,"*","")))</f>
        <v/>
      </c>
      <c r="Q38" s="10" t="str">
        <f>FIXED([3]Tr_Regs_Full!J47, 3)</f>
        <v>0.003</v>
      </c>
      <c r="R38" s="8" t="str">
        <f>IF([3]Tr_Regs_Full!M47&lt;0.01,"***",IF([3]Tr_Regs_Full!M47&lt;0.05,"**",IF([3]Tr_Regs_Full!M47&lt;0.1,"*","")))</f>
        <v/>
      </c>
      <c r="S38" s="10" t="str">
        <f>FIXED([3]Tr_Regs_Full!J48, 3)</f>
        <v>-0.012</v>
      </c>
      <c r="T38" s="8" t="str">
        <f>IF([3]Tr_Regs_Full!M48&lt;0.01,"***",IF([3]Tr_Regs_Full!M48&lt;0.05,"**",IF([3]Tr_Regs_Full!M48&lt;0.1,"*","")))</f>
        <v>*</v>
      </c>
      <c r="U38" s="10" t="str">
        <f>FIXED([3]Tr_Regs_Full!J49, 3)</f>
        <v>-0.020</v>
      </c>
      <c r="V38" s="8" t="str">
        <f>IF([3]Tr_Regs_Full!M49&lt;0.01,"***",IF([3]Tr_Regs_Full!M49&lt;0.05,"**",IF([3]Tr_Regs_Full!M49&lt;0.1,"*","")))</f>
        <v>***</v>
      </c>
    </row>
    <row r="39" spans="1:22">
      <c r="A39" s="7" t="s">
        <v>96</v>
      </c>
      <c r="B39" s="8"/>
      <c r="C39" s="8"/>
      <c r="D39" s="8"/>
      <c r="E39" s="10" t="str">
        <f>FIXED([3]Tr_Regs_Full!K50, 3)</f>
        <v>0.000</v>
      </c>
      <c r="F39" s="8"/>
      <c r="G39" s="10" t="str">
        <f>FIXED([3]Tr_Regs_Full!K43, 3)</f>
        <v>0.025</v>
      </c>
      <c r="H39" s="8"/>
      <c r="I39" s="8"/>
      <c r="J39" s="10" t="str">
        <f>FIXED([3]Tr_Regs_Full!K44, 3)</f>
        <v>0.033</v>
      </c>
      <c r="K39" s="8"/>
      <c r="L39" s="10" t="str">
        <f>FIXED([3]Tr_Regs_Full!K45, 3)</f>
        <v>0.001</v>
      </c>
      <c r="M39" s="8"/>
      <c r="N39" s="8"/>
      <c r="O39" s="10" t="str">
        <f>FIXED([3]Tr_Regs_Full!K46, 3)</f>
        <v>0.011</v>
      </c>
      <c r="P39" s="8"/>
      <c r="Q39" s="10" t="str">
        <f>FIXED([3]Tr_Regs_Full!K47, 3)</f>
        <v>0.002</v>
      </c>
      <c r="R39" s="8"/>
      <c r="S39" s="10" t="str">
        <f>FIXED([3]Tr_Regs_Full!K48, 3)</f>
        <v>0.007</v>
      </c>
      <c r="T39" s="8"/>
      <c r="U39" s="10" t="str">
        <f>FIXED([3]Tr_Regs_Full!K49, 3)</f>
        <v>0.001</v>
      </c>
      <c r="V39" s="8"/>
    </row>
    <row r="41" spans="1:22">
      <c r="A41" s="11" t="s">
        <v>121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7"/>
      <c r="P41" s="8"/>
      <c r="Q41" s="8"/>
      <c r="R41" s="8"/>
      <c r="S41" s="8"/>
      <c r="T41" s="8"/>
      <c r="U41" s="8"/>
      <c r="V41" s="8"/>
    </row>
    <row r="42" spans="1:22">
      <c r="A42" s="11" t="s">
        <v>141</v>
      </c>
      <c r="B42" s="9" t="str">
        <f>[3]Tr_Regs_Pre!$A$36</f>
        <v>r2_w</v>
      </c>
      <c r="C42" s="9" t="str">
        <f>[3]Tr_Regs_Pre!$A$37</f>
        <v>N</v>
      </c>
      <c r="D42" s="9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>
      <c r="A43" s="7" t="s">
        <v>87</v>
      </c>
      <c r="B43" s="8" t="str">
        <f>FIXED([3]Tr_Regs_Pre!J8,3)</f>
        <v>0.042</v>
      </c>
      <c r="C43" s="8" t="str">
        <f>FIXED([3]Tr_Regs_Pre!J9,0)</f>
        <v>1,197</v>
      </c>
      <c r="D43" s="8"/>
      <c r="E43" s="10" t="str">
        <f>FIXED([3]Tr_Regs_Pre!J7, 3)</f>
        <v>0.000</v>
      </c>
      <c r="F43" s="8" t="str">
        <f>IF([3]Tr_Regs_Pre!M7&lt;0.01,"***",IF([3]Tr_Regs_Pre!M7&lt;0.05,"**",IF([3]Tr_Regs_Pre!M7&lt;0.1,"*","")))</f>
        <v>***</v>
      </c>
      <c r="G43" s="10" t="str">
        <f>FIXED([3]Tr_Regs_Pre!J4, 3)</f>
        <v>0.109</v>
      </c>
      <c r="H43" s="8" t="str">
        <f>IF([3]Tr_Regs_Pre!M4&lt;0.01,"***",IF([3]Tr_Regs_Pre!M4&lt;0.05,"**",IF([3]Tr_Regs_Pre!M4&lt;0.1,"*","")))</f>
        <v>**</v>
      </c>
      <c r="I43" s="8"/>
      <c r="J43" s="10" t="str">
        <f>FIXED([3]Tr_Regs_Pre!J5, 3)</f>
        <v>-0.058</v>
      </c>
      <c r="K43" s="8" t="str">
        <f>IF([3]Tr_Regs_Pre!M5&lt;0.01,"***",IF([3]Tr_Regs_Pre!M5&lt;0.05,"**",IF([3]Tr_Regs_Pre!M5&lt;0.1,"*","")))</f>
        <v>***</v>
      </c>
      <c r="L43" s="10" t="str">
        <f>FIXED([3]Tr_Regs_Pre!J6, 3)</f>
        <v>-0.044</v>
      </c>
      <c r="M43" s="8" t="str">
        <f>IF([3]Tr_Regs_Pre!M6&lt;0.01,"***",IF([3]Tr_Regs_Pre!M6&lt;0.05,"**",IF([3]Tr_Regs_Pre!M6&lt;0.1,"*","")))</f>
        <v>***</v>
      </c>
      <c r="N43" s="8"/>
      <c r="O43" s="8"/>
      <c r="P43" s="8"/>
      <c r="Q43" s="8"/>
      <c r="R43" s="8"/>
      <c r="S43" s="8"/>
      <c r="T43" s="8"/>
      <c r="U43" s="8"/>
      <c r="V43" s="8"/>
    </row>
    <row r="44" spans="1:22">
      <c r="A44" s="7"/>
      <c r="B44" s="8"/>
      <c r="C44" s="8"/>
      <c r="D44" s="8"/>
      <c r="E44" s="10" t="str">
        <f>FIXED([3]Tr_Regs_Pre!K7, 3)</f>
        <v>0.000</v>
      </c>
      <c r="F44" s="8"/>
      <c r="G44" s="10" t="str">
        <f>FIXED([3]Tr_Regs_Pre!K4, 3)</f>
        <v>0.042</v>
      </c>
      <c r="H44" s="8"/>
      <c r="I44" s="8"/>
      <c r="J44" s="10" t="str">
        <f>FIXED([3]Tr_Regs_Pre!K5, 3)</f>
        <v>0.018</v>
      </c>
      <c r="K44" s="8"/>
      <c r="L44" s="10" t="str">
        <f>FIXED([3]Tr_Regs_Pre!K6, 3)</f>
        <v>0.003</v>
      </c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>
      <c r="A45" s="7" t="s">
        <v>89</v>
      </c>
      <c r="B45" s="8" t="str">
        <f>FIXED([3]Tr_Regs_Pre!J20,3)</f>
        <v>0.042</v>
      </c>
      <c r="C45" s="8" t="str">
        <f>FIXED([3]Tr_Regs_Pre!J21,0)</f>
        <v>1,197</v>
      </c>
      <c r="D45" s="8"/>
      <c r="E45" s="10" t="str">
        <f>FIXED([3]Tr_Regs_Pre!J19, 3)</f>
        <v>0.000</v>
      </c>
      <c r="F45" s="8" t="str">
        <f>IF([3]Tr_Regs_Pre!M19&lt;0.01,"***",IF([3]Tr_Regs_Pre!M19&lt;0.05,"**",IF([3]Tr_Regs_Pre!M19&lt;0.1,"*","")))</f>
        <v>***</v>
      </c>
      <c r="G45" s="10" t="str">
        <f>FIXED([3]Tr_Regs_Pre!J15, 3)</f>
        <v>0.109</v>
      </c>
      <c r="H45" s="8" t="str">
        <f>IF([3]Tr_Regs_Pre!M15&lt;0.01,"***",IF([3]Tr_Regs_Pre!M15&lt;0.05,"**",IF([3]Tr_Regs_Pre!M15&lt;0.1,"*","")))</f>
        <v>**</v>
      </c>
      <c r="I45" s="8"/>
      <c r="J45" s="10" t="str">
        <f>FIXED([3]Tr_Regs_Pre!J16, 3)</f>
        <v>-0.058</v>
      </c>
      <c r="K45" s="8" t="str">
        <f>IF([3]Tr_Regs_Pre!M16&lt;0.01,"***",IF([3]Tr_Regs_Pre!M16&lt;0.05,"**",IF([3]Tr_Regs_Pre!M16&lt;0.1,"*","")))</f>
        <v>***</v>
      </c>
      <c r="L45" s="10" t="str">
        <f>FIXED([3]Tr_Regs_Pre!J17, 3)</f>
        <v>0.000</v>
      </c>
      <c r="M45" s="8" t="str">
        <f>IF([3]Tr_Regs_Pre!M17&lt;0.01,"***",IF([3]Tr_Regs_Pre!M17&lt;0.05,"**",IF([3]Tr_Regs_Pre!M17&lt;0.1,"*","")))</f>
        <v/>
      </c>
      <c r="N45" s="8"/>
      <c r="O45" s="10" t="str">
        <f>FIXED([3]Tr_Regs_Pre!J18, 3)</f>
        <v>-0.044</v>
      </c>
      <c r="P45" s="8" t="str">
        <f>IF([3]Tr_Regs_Pre!M18&lt;0.01,"***",IF([3]Tr_Regs_Pre!M18&lt;0.05,"**",IF([3]Tr_Regs_Pre!M18&lt;0.1,"*","")))</f>
        <v>***</v>
      </c>
      <c r="Q45" s="8"/>
      <c r="R45" s="8"/>
      <c r="S45" s="8"/>
      <c r="T45" s="8"/>
      <c r="U45" s="8"/>
      <c r="V45" s="8"/>
    </row>
    <row r="46" spans="1:22">
      <c r="A46" s="7"/>
      <c r="B46" s="8"/>
      <c r="C46" s="8"/>
      <c r="D46" s="8"/>
      <c r="E46" s="10" t="str">
        <f>FIXED([3]Tr_Regs_Pre!K19, 3)</f>
        <v>0.000</v>
      </c>
      <c r="F46" s="8"/>
      <c r="G46" s="10" t="str">
        <f>FIXED([3]Tr_Regs_Pre!K15, 3)</f>
        <v>0.042</v>
      </c>
      <c r="H46" s="8"/>
      <c r="I46" s="8"/>
      <c r="J46" s="10" t="str">
        <f>FIXED([3]Tr_Regs_Pre!K16, 3)</f>
        <v>0.018</v>
      </c>
      <c r="K46" s="8"/>
      <c r="L46" s="10" t="str">
        <f>FIXED([3]Tr_Regs_Pre!K17, 3)</f>
        <v>0.000</v>
      </c>
      <c r="M46" s="8"/>
      <c r="N46" s="8"/>
      <c r="O46" s="10" t="str">
        <f>FIXED([3]Tr_Regs_Pre!K18, 3)</f>
        <v>0.003</v>
      </c>
      <c r="P46" s="8"/>
      <c r="Q46" s="8"/>
      <c r="R46" s="8"/>
      <c r="S46" s="8"/>
      <c r="T46" s="8"/>
      <c r="U46" s="8"/>
      <c r="V46" s="8"/>
    </row>
    <row r="47" spans="1:22">
      <c r="A47" s="7" t="s">
        <v>90</v>
      </c>
      <c r="B47" s="8" t="str">
        <f>FIXED([3]Tr_Regs_Pre!J36,3)</f>
        <v>0.052</v>
      </c>
      <c r="C47" s="8" t="str">
        <f>FIXED([3]Tr_Regs_Pre!J37,0)</f>
        <v>1,102</v>
      </c>
      <c r="D47" s="8"/>
      <c r="E47" s="10" t="str">
        <f>FIXED([3]Tr_Regs_Pre!J35, 3)</f>
        <v>0.000</v>
      </c>
      <c r="F47" s="8" t="str">
        <f>IF([3]Tr_Regs_Pre!M35&lt;0.01,"***",IF([3]Tr_Regs_Pre!M35&lt;0.05,"**",IF([3]Tr_Regs_Pre!M35&lt;0.1,"*","")))</f>
        <v>***</v>
      </c>
      <c r="G47" s="10" t="str">
        <f>FIXED([3]Tr_Regs_Pre!J27, 3)</f>
        <v>0.120</v>
      </c>
      <c r="H47" s="8" t="str">
        <f>IF([3]Tr_Regs_Pre!M27&lt;0.01,"***",IF([3]Tr_Regs_Pre!M27&lt;0.05,"**",IF([3]Tr_Regs_Pre!M27&lt;0.1,"*","")))</f>
        <v>***</v>
      </c>
      <c r="I47" s="8"/>
      <c r="J47" s="10" t="str">
        <f>FIXED([3]Tr_Regs_Pre!J28, 3)</f>
        <v>-0.067</v>
      </c>
      <c r="K47" s="8" t="str">
        <f>IF([3]Tr_Regs_Pre!M28&lt;0.01,"***",IF([3]Tr_Regs_Pre!M28&lt;0.05,"**",IF([3]Tr_Regs_Pre!M28&lt;0.1,"*","")))</f>
        <v>***</v>
      </c>
      <c r="L47" s="10" t="str">
        <f>FIXED([3]Tr_Regs_Pre!J29, 3)</f>
        <v>-0.004</v>
      </c>
      <c r="M47" s="8" t="str">
        <f>IF([3]Tr_Regs_Pre!M29&lt;0.01,"***",IF([3]Tr_Regs_Pre!M29&lt;0.05,"**",IF([3]Tr_Regs_Pre!M29&lt;0.1,"*","")))</f>
        <v>**</v>
      </c>
      <c r="N47" s="8"/>
      <c r="O47" s="10" t="str">
        <f>FIXED([3]Tr_Regs_Pre!J30, 3)</f>
        <v>0.005</v>
      </c>
      <c r="P47" s="8" t="str">
        <f>IF([3]Tr_Regs_Pre!M30&lt;0.01,"***",IF([3]Tr_Regs_Pre!M30&lt;0.05,"**",IF([3]Tr_Regs_Pre!M30&lt;0.1,"*","")))</f>
        <v/>
      </c>
      <c r="Q47" s="10" t="str">
        <f>FIXED([3]Tr_Regs_Pre!J31, 3)</f>
        <v>0.001</v>
      </c>
      <c r="R47" s="8" t="str">
        <f>IF([3]Tr_Regs_Pre!M31&lt;0.01,"***",IF([3]Tr_Regs_Pre!M31&lt;0.05,"**",IF([3]Tr_Regs_Pre!M31&lt;0.1,"*","")))</f>
        <v/>
      </c>
      <c r="S47" s="10" t="str">
        <f>FIXED([3]Tr_Regs_Pre!J32, 3)</f>
        <v>-0.010</v>
      </c>
      <c r="T47" s="8" t="str">
        <f>IF([3]Tr_Regs_Pre!M32&lt;0.01,"***",IF([3]Tr_Regs_Pre!M32&lt;0.05,"**",IF([3]Tr_Regs_Pre!M32&lt;0.1,"*","")))</f>
        <v/>
      </c>
      <c r="U47" s="10" t="str">
        <f>FIXED([3]Tr_Regs_Pre!J33, 3)</f>
        <v>-0.041</v>
      </c>
      <c r="V47" s="8" t="str">
        <f>IF([3]Tr_Regs_Pre!M33&lt;0.01,"***",IF([3]Tr_Regs_Pre!M33&lt;0.05,"**",IF([3]Tr_Regs_Pre!M33&lt;0.1,"*","")))</f>
        <v>***</v>
      </c>
    </row>
    <row r="48" spans="1:22">
      <c r="A48" s="7"/>
      <c r="B48" s="8"/>
      <c r="C48" s="8"/>
      <c r="D48" s="8"/>
      <c r="E48" s="10" t="str">
        <f>FIXED([3]Tr_Regs_Pre!K35, 3)</f>
        <v>0.000</v>
      </c>
      <c r="F48" s="8"/>
      <c r="G48" s="10" t="str">
        <f>FIXED([3]Tr_Regs_Pre!K27, 3)</f>
        <v>0.042</v>
      </c>
      <c r="H48" s="8"/>
      <c r="I48" s="8"/>
      <c r="J48" s="10" t="str">
        <f>FIXED([3]Tr_Regs_Pre!K28, 3)</f>
        <v>0.023</v>
      </c>
      <c r="K48" s="8"/>
      <c r="L48" s="10" t="str">
        <f>FIXED([3]Tr_Regs_Pre!K29, 3)</f>
        <v>0.002</v>
      </c>
      <c r="M48" s="8"/>
      <c r="N48" s="8"/>
      <c r="O48" s="10" t="str">
        <f>FIXED([3]Tr_Regs_Pre!K30, 3)</f>
        <v>0.029</v>
      </c>
      <c r="P48" s="8"/>
      <c r="Q48" s="10" t="str">
        <f>FIXED([3]Tr_Regs_Pre!K31, 3)</f>
        <v>0.001</v>
      </c>
      <c r="R48" s="8"/>
      <c r="S48" s="10" t="str">
        <f>FIXED([3]Tr_Regs_Pre!K32, 3)</f>
        <v>0.011</v>
      </c>
      <c r="T48" s="8"/>
      <c r="U48" s="10" t="str">
        <f>FIXED([3]Tr_Regs_Pre!K33, 3)</f>
        <v>0.009</v>
      </c>
      <c r="V48" s="8"/>
    </row>
    <row r="49" spans="1:22">
      <c r="A49" s="7" t="s">
        <v>95</v>
      </c>
      <c r="B49" s="8" t="str">
        <f>FIXED([3]Tr_Regs_Pre!J52,3)</f>
        <v>0.051</v>
      </c>
      <c r="C49" s="8" t="str">
        <f>FIXED([3]Tr_Regs_Pre!J53,0)</f>
        <v>1,051</v>
      </c>
      <c r="D49" s="8"/>
      <c r="E49" s="10" t="str">
        <f>FIXED([3]Tr_Regs_Pre!J51, 3)</f>
        <v>0.000</v>
      </c>
      <c r="F49" s="8" t="str">
        <f>IF([3]Tr_Regs_Pre!M51&lt;0.01,"***",IF([3]Tr_Regs_Pre!M51&lt;0.05,"**",IF([3]Tr_Regs_Pre!M51&lt;0.1,"*","")))</f>
        <v>***</v>
      </c>
      <c r="G49" s="10" t="str">
        <f>FIXED([3]Tr_Regs_Pre!J43, 3)</f>
        <v>0.092</v>
      </c>
      <c r="H49" s="8" t="str">
        <f>IF([3]Tr_Regs_Pre!M43&lt;0.01,"***",IF([3]Tr_Regs_Pre!M43&lt;0.05,"**",IF([3]Tr_Regs_Pre!M43&lt;0.1,"*","")))</f>
        <v>***</v>
      </c>
      <c r="I49" s="8"/>
      <c r="J49" s="10" t="str">
        <f>FIXED([3]Tr_Regs_Pre!J44, 3)</f>
        <v>-0.131</v>
      </c>
      <c r="K49" s="8" t="str">
        <f>IF([3]Tr_Regs_Pre!M44&lt;0.01,"***",IF([3]Tr_Regs_Pre!M44&lt;0.05,"**",IF([3]Tr_Regs_Pre!M44&lt;0.1,"*","")))</f>
        <v>*</v>
      </c>
      <c r="L49" s="10" t="str">
        <f>FIXED([3]Tr_Regs_Pre!J45, 3)</f>
        <v>-0.003</v>
      </c>
      <c r="M49" s="8" t="str">
        <f>IF([3]Tr_Regs_Pre!M45&lt;0.01,"***",IF([3]Tr_Regs_Pre!M45&lt;0.05,"**",IF([3]Tr_Regs_Pre!M45&lt;0.1,"*","")))</f>
        <v/>
      </c>
      <c r="N49" s="8"/>
      <c r="O49" s="10" t="str">
        <f>FIXED([3]Tr_Regs_Pre!J46, 3)</f>
        <v>-0.008</v>
      </c>
      <c r="P49" s="8" t="str">
        <f>IF([3]Tr_Regs_Pre!M46&lt;0.01,"***",IF([3]Tr_Regs_Pre!M46&lt;0.05,"**",IF([3]Tr_Regs_Pre!M46&lt;0.1,"*","")))</f>
        <v/>
      </c>
      <c r="Q49" s="10" t="str">
        <f>FIXED([3]Tr_Regs_Pre!J47, 3)</f>
        <v>0.001</v>
      </c>
      <c r="R49" s="8" t="str">
        <f>IF([3]Tr_Regs_Pre!M47&lt;0.01,"***",IF([3]Tr_Regs_Pre!M47&lt;0.05,"**",IF([3]Tr_Regs_Pre!M47&lt;0.1,"*","")))</f>
        <v/>
      </c>
      <c r="S49" s="10" t="str">
        <f>FIXED([3]Tr_Regs_Pre!J48, 3)</f>
        <v>-0.004</v>
      </c>
      <c r="T49" s="8" t="str">
        <f>IF([3]Tr_Regs_Pre!M48&lt;0.01,"***",IF([3]Tr_Regs_Pre!M48&lt;0.05,"**",IF([3]Tr_Regs_Pre!M48&lt;0.1,"*","")))</f>
        <v/>
      </c>
      <c r="U49" s="10" t="str">
        <f>FIXED([3]Tr_Regs_Pre!J49, 3)</f>
        <v>-0.033</v>
      </c>
      <c r="V49" s="8" t="str">
        <f>IF([3]Tr_Regs_Pre!M49&lt;0.01,"***",IF([3]Tr_Regs_Pre!M49&lt;0.05,"**",IF([3]Tr_Regs_Pre!M49&lt;0.1,"*","")))</f>
        <v>***</v>
      </c>
    </row>
    <row r="50" spans="1:22">
      <c r="A50" s="7" t="s">
        <v>96</v>
      </c>
      <c r="B50" s="8"/>
      <c r="C50" s="8"/>
      <c r="D50" s="8"/>
      <c r="E50" s="10" t="str">
        <f>FIXED([3]Tr_Regs_Pre!K51, 3)</f>
        <v>0.000</v>
      </c>
      <c r="F50" s="8"/>
      <c r="G50" s="10" t="str">
        <f>FIXED([3]Tr_Regs_Pre!K43, 3)</f>
        <v>0.032</v>
      </c>
      <c r="H50" s="8"/>
      <c r="I50" s="8"/>
      <c r="J50" s="10" t="str">
        <f>FIXED([3]Tr_Regs_Pre!K44, 3)</f>
        <v>0.067</v>
      </c>
      <c r="K50" s="8"/>
      <c r="L50" s="10" t="str">
        <f>FIXED([3]Tr_Regs_Pre!K45, 3)</f>
        <v>0.002</v>
      </c>
      <c r="M50" s="8"/>
      <c r="N50" s="8"/>
      <c r="O50" s="10" t="str">
        <f>FIXED([3]Tr_Regs_Pre!K46, 3)</f>
        <v>0.026</v>
      </c>
      <c r="P50" s="8"/>
      <c r="Q50" s="10" t="str">
        <f>FIXED([3]Tr_Regs_Pre!K47, 3)</f>
        <v>0.001</v>
      </c>
      <c r="R50" s="8"/>
      <c r="S50" s="10" t="str">
        <f>FIXED([3]Tr_Regs_Pre!K48, 3)</f>
        <v>0.010</v>
      </c>
      <c r="T50" s="8"/>
      <c r="U50" s="10" t="str">
        <f>FIXED([3]Tr_Regs_Pre!K49, 3)</f>
        <v>0.009</v>
      </c>
      <c r="V50" s="8"/>
    </row>
    <row r="51" spans="1:22">
      <c r="A51" s="127" t="s">
        <v>106</v>
      </c>
      <c r="B51" s="8" t="str">
        <f>FIXED([3]Tr_Regs_Pre!J38,2)</f>
        <v>1.62</v>
      </c>
      <c r="C51" s="8" t="str">
        <f>IF([3]Tr_Regs_Pre!J39&lt;0.01,"***",IF([3]Tr_Regs_Pre!J39&lt;0.05,"**",IF([3]Tr_Regs_Pre!J39&lt;0.1,"*","")))</f>
        <v/>
      </c>
      <c r="D51" s="8"/>
      <c r="E51" s="8"/>
      <c r="F51" s="8"/>
      <c r="G51" s="10"/>
      <c r="H51" s="8"/>
      <c r="I51" s="8"/>
      <c r="J51" s="10"/>
      <c r="K51" s="8"/>
      <c r="L51" s="10"/>
      <c r="M51" s="8"/>
      <c r="N51" s="8"/>
      <c r="O51" s="10"/>
      <c r="P51" s="8"/>
      <c r="Q51" s="10"/>
      <c r="R51" s="8"/>
      <c r="S51" s="10"/>
      <c r="T51" s="8"/>
      <c r="U51" s="10"/>
      <c r="V51" s="8"/>
    </row>
    <row r="52" spans="1:22">
      <c r="A52" s="127"/>
      <c r="B52" s="8" t="str">
        <f>FIXED([3]Tr_Regs_Pre!J54,2)</f>
        <v>1.32</v>
      </c>
      <c r="C52" s="8" t="str">
        <f>IF([3]Tr_Regs_Pre!J55&lt;0.01,"***",IF([3]Tr_Regs_Pre!J55&lt;0.05,"**",IF([3]Tr_Regs_Pre!J55&lt;0.1,"*","")))</f>
        <v/>
      </c>
      <c r="D52" s="8"/>
      <c r="E52" s="8"/>
      <c r="F52" s="8"/>
      <c r="G52" s="10"/>
      <c r="H52" s="8"/>
      <c r="I52" s="8"/>
      <c r="J52" s="10"/>
      <c r="K52" s="8"/>
      <c r="L52" s="10"/>
      <c r="M52" s="8"/>
      <c r="N52" s="8"/>
      <c r="O52" s="10"/>
      <c r="P52" s="8"/>
      <c r="Q52" s="10"/>
      <c r="R52" s="8"/>
      <c r="S52" s="10"/>
      <c r="T52" s="8"/>
      <c r="U52" s="10"/>
      <c r="V52" s="8"/>
    </row>
    <row r="54" spans="1:22">
      <c r="A54" s="11" t="s">
        <v>122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7"/>
      <c r="P54" s="8"/>
      <c r="Q54" s="8"/>
      <c r="R54" s="8"/>
      <c r="S54" s="8"/>
      <c r="T54" s="8"/>
      <c r="U54" s="8"/>
      <c r="V54" s="8"/>
    </row>
    <row r="55" spans="1:22">
      <c r="A55" s="11" t="s">
        <v>141</v>
      </c>
      <c r="B55" s="9" t="str">
        <f>[3]Tr_Regs_Post!$A$36</f>
        <v>r2_w</v>
      </c>
      <c r="C55" s="9" t="str">
        <f>[3]Tr_Regs_Post!$A$37</f>
        <v>N</v>
      </c>
      <c r="D55" s="9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>
      <c r="A56" s="7" t="s">
        <v>87</v>
      </c>
      <c r="B56" s="8" t="str">
        <f>FIXED([3]Tr_Regs_Post!J8,3)</f>
        <v>0.001</v>
      </c>
      <c r="C56" s="8" t="str">
        <f>FIXED([3]Tr_Regs_Post!J9,0)</f>
        <v>1,063</v>
      </c>
      <c r="D56" s="8"/>
      <c r="E56" s="10" t="str">
        <f>FIXED([3]Tr_Regs_Post!J7, 3)</f>
        <v>0.000</v>
      </c>
      <c r="F56" s="8" t="str">
        <f>IF([3]Tr_Regs_Post!M7&lt;0.01,"***",IF([3]Tr_Regs_Post!M7&lt;0.05,"**",IF([3]Tr_Regs_Post!M7&lt;0.1,"*","")))</f>
        <v>***</v>
      </c>
      <c r="G56" s="10" t="str">
        <f>FIXED([3]Tr_Regs_Post!J4, 3)</f>
        <v>0.059</v>
      </c>
      <c r="H56" s="8" t="str">
        <f>IF([3]Tr_Regs_Post!M4&lt;0.01,"***",IF([3]Tr_Regs_Post!M4&lt;0.05,"**",IF([3]Tr_Regs_Post!M4&lt;0.1,"*","")))</f>
        <v>*</v>
      </c>
      <c r="I56" s="8"/>
      <c r="J56" s="10" t="str">
        <f>FIXED([3]Tr_Regs_Post!J5, 3)</f>
        <v>-0.014</v>
      </c>
      <c r="K56" s="8" t="str">
        <f>IF([3]Tr_Regs_Post!M5&lt;0.01,"***",IF([3]Tr_Regs_Post!M5&lt;0.05,"**",IF([3]Tr_Regs_Post!M5&lt;0.1,"*","")))</f>
        <v/>
      </c>
      <c r="L56" s="10" t="str">
        <f>FIXED([3]Tr_Regs_Post!J6, 3)</f>
        <v>-0.017</v>
      </c>
      <c r="M56" s="8" t="str">
        <f>IF([3]Tr_Regs_Post!M6&lt;0.01,"***",IF([3]Tr_Regs_Post!M6&lt;0.05,"**",IF([3]Tr_Regs_Post!M6&lt;0.1,"*","")))</f>
        <v>***</v>
      </c>
      <c r="N56" s="8"/>
      <c r="O56" s="8"/>
      <c r="P56" s="8"/>
      <c r="Q56" s="8"/>
      <c r="R56" s="8"/>
      <c r="S56" s="8"/>
      <c r="T56" s="8"/>
      <c r="U56" s="8"/>
      <c r="V56" s="8"/>
    </row>
    <row r="57" spans="1:22">
      <c r="A57" s="7"/>
      <c r="B57" s="8"/>
      <c r="C57" s="8"/>
      <c r="D57" s="8"/>
      <c r="E57" s="10" t="str">
        <f>FIXED([3]Tr_Regs_Post!K7, 3)</f>
        <v>0.000</v>
      </c>
      <c r="F57" s="8"/>
      <c r="G57" s="10" t="str">
        <f>FIXED([3]Tr_Regs_Post!K4, 3)</f>
        <v>0.033</v>
      </c>
      <c r="H57" s="8"/>
      <c r="I57" s="8"/>
      <c r="J57" s="10" t="str">
        <f>FIXED([3]Tr_Regs_Post!K5, 3)</f>
        <v>0.011</v>
      </c>
      <c r="K57" s="8"/>
      <c r="L57" s="10" t="str">
        <f>FIXED([3]Tr_Regs_Post!K6, 3)</f>
        <v>0.002</v>
      </c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>
      <c r="A58" s="7" t="s">
        <v>89</v>
      </c>
      <c r="B58" s="8" t="str">
        <f>FIXED([3]Tr_Regs_Post!J20,3)</f>
        <v>0.014</v>
      </c>
      <c r="C58" s="8" t="str">
        <f>FIXED([3]Tr_Regs_Post!J21,0)</f>
        <v>1,063</v>
      </c>
      <c r="D58" s="8"/>
      <c r="E58" s="10" t="str">
        <f>FIXED([3]Tr_Regs_Post!J19, 3)</f>
        <v>0.000</v>
      </c>
      <c r="F58" s="8" t="str">
        <f>IF([3]Tr_Regs_Post!M19&lt;0.01,"***",IF([3]Tr_Regs_Post!M19&lt;0.05,"**",IF([3]Tr_Regs_Post!M19&lt;0.1,"*","")))</f>
        <v>***</v>
      </c>
      <c r="G58" s="10" t="str">
        <f>FIXED([3]Tr_Regs_Post!J15, 3)</f>
        <v>0.047</v>
      </c>
      <c r="H58" s="8" t="str">
        <f>IF([3]Tr_Regs_Post!M15&lt;0.01,"***",IF([3]Tr_Regs_Post!M15&lt;0.05,"**",IF([3]Tr_Regs_Post!M15&lt;0.1,"*","")))</f>
        <v/>
      </c>
      <c r="I58" s="8"/>
      <c r="J58" s="10" t="str">
        <f>FIXED([3]Tr_Regs_Post!J16, 3)</f>
        <v>-0.024</v>
      </c>
      <c r="K58" s="8" t="str">
        <f>IF([3]Tr_Regs_Post!M16&lt;0.01,"***",IF([3]Tr_Regs_Post!M16&lt;0.05,"**",IF([3]Tr_Regs_Post!M16&lt;0.1,"*","")))</f>
        <v>**</v>
      </c>
      <c r="L58" s="10" t="str">
        <f>FIXED([3]Tr_Regs_Post!J17, 3)</f>
        <v>0.002</v>
      </c>
      <c r="M58" s="8" t="str">
        <f>IF([3]Tr_Regs_Post!M17&lt;0.01,"***",IF([3]Tr_Regs_Post!M17&lt;0.05,"**",IF([3]Tr_Regs_Post!M17&lt;0.1,"*","")))</f>
        <v/>
      </c>
      <c r="N58" s="8"/>
      <c r="O58" s="10" t="str">
        <f>FIXED([3]Tr_Regs_Post!J18, 3)</f>
        <v>-0.014</v>
      </c>
      <c r="P58" s="8" t="str">
        <f>IF([3]Tr_Regs_Post!M18&lt;0.01,"***",IF([3]Tr_Regs_Post!M18&lt;0.05,"**",IF([3]Tr_Regs_Post!M18&lt;0.1,"*","")))</f>
        <v>***</v>
      </c>
      <c r="Q58" s="8"/>
      <c r="R58" s="8"/>
      <c r="S58" s="8"/>
      <c r="T58" s="8"/>
      <c r="U58" s="8"/>
      <c r="V58" s="8"/>
    </row>
    <row r="59" spans="1:22">
      <c r="A59" s="7"/>
      <c r="B59" s="8"/>
      <c r="C59" s="8"/>
      <c r="D59" s="8"/>
      <c r="E59" s="10" t="str">
        <f>FIXED([3]Tr_Regs_Post!K19, 3)</f>
        <v>0.000</v>
      </c>
      <c r="F59" s="8"/>
      <c r="G59" s="10" t="str">
        <f>FIXED([3]Tr_Regs_Post!K15, 3)</f>
        <v>0.034</v>
      </c>
      <c r="H59" s="8"/>
      <c r="I59" s="8"/>
      <c r="J59" s="10" t="str">
        <f>FIXED([3]Tr_Regs_Post!K16, 3)</f>
        <v>0.011</v>
      </c>
      <c r="K59" s="8"/>
      <c r="L59" s="10" t="str">
        <f>FIXED([3]Tr_Regs_Post!K17, 3)</f>
        <v>0.002</v>
      </c>
      <c r="M59" s="8"/>
      <c r="N59" s="8"/>
      <c r="O59" s="10" t="str">
        <f>FIXED([3]Tr_Regs_Post!K18, 3)</f>
        <v>0.003</v>
      </c>
      <c r="P59" s="8"/>
      <c r="Q59" s="8"/>
      <c r="R59" s="8"/>
      <c r="S59" s="8"/>
      <c r="T59" s="8"/>
      <c r="U59" s="8"/>
      <c r="V59" s="8"/>
    </row>
    <row r="60" spans="1:22">
      <c r="A60" s="7" t="s">
        <v>90</v>
      </c>
      <c r="B60" s="8" t="str">
        <f>FIXED([3]Tr_Regs_Post!J36,3)</f>
        <v>0.020</v>
      </c>
      <c r="C60" s="8" t="str">
        <f>FIXED([3]Tr_Regs_Post!J37,0)</f>
        <v>1,063</v>
      </c>
      <c r="D60" s="8"/>
      <c r="E60" s="10" t="str">
        <f>FIXED([3]Tr_Regs_Post!J35, 3)</f>
        <v>0.000</v>
      </c>
      <c r="F60" s="8" t="str">
        <f>IF([3]Tr_Regs_Post!M35&lt;0.01,"***",IF([3]Tr_Regs_Post!M35&lt;0.05,"**",IF([3]Tr_Regs_Post!M35&lt;0.1,"*","")))</f>
        <v>***</v>
      </c>
      <c r="G60" s="10" t="str">
        <f>FIXED([3]Tr_Regs_Post!J27, 3)</f>
        <v>0.034</v>
      </c>
      <c r="H60" s="8" t="str">
        <f>IF([3]Tr_Regs_Post!M27&lt;0.01,"***",IF([3]Tr_Regs_Post!M27&lt;0.05,"**",IF([3]Tr_Regs_Post!M27&lt;0.1,"*","")))</f>
        <v/>
      </c>
      <c r="I60" s="8"/>
      <c r="J60" s="10" t="str">
        <f>FIXED([3]Tr_Regs_Post!J28, 3)</f>
        <v>-0.023</v>
      </c>
      <c r="K60" s="8" t="str">
        <f>IF([3]Tr_Regs_Post!M28&lt;0.01,"***",IF([3]Tr_Regs_Post!M28&lt;0.05,"**",IF([3]Tr_Regs_Post!M28&lt;0.1,"*","")))</f>
        <v>*</v>
      </c>
      <c r="L60" s="10" t="str">
        <f>FIXED([3]Tr_Regs_Post!J29, 3)</f>
        <v>-0.001</v>
      </c>
      <c r="M60" s="8" t="str">
        <f>IF([3]Tr_Regs_Post!M29&lt;0.01,"***",IF([3]Tr_Regs_Post!M29&lt;0.05,"**",IF([3]Tr_Regs_Post!M29&lt;0.1,"*","")))</f>
        <v/>
      </c>
      <c r="N60" s="8"/>
      <c r="O60" s="10" t="str">
        <f>FIXED([3]Tr_Regs_Post!J30, 3)</f>
        <v>-0.026</v>
      </c>
      <c r="P60" s="8" t="str">
        <f>IF([3]Tr_Regs_Post!M30&lt;0.01,"***",IF([3]Tr_Regs_Post!M30&lt;0.05,"**",IF([3]Tr_Regs_Post!M30&lt;0.1,"*","")))</f>
        <v>*</v>
      </c>
      <c r="Q60" s="10" t="str">
        <f>FIXED([3]Tr_Regs_Post!J31, 3)</f>
        <v>0.003</v>
      </c>
      <c r="R60" s="8" t="str">
        <f>IF([3]Tr_Regs_Post!M31&lt;0.01,"***",IF([3]Tr_Regs_Post!M31&lt;0.05,"**",IF([3]Tr_Regs_Post!M31&lt;0.1,"*","")))</f>
        <v/>
      </c>
      <c r="S60" s="10" t="str">
        <f>FIXED([3]Tr_Regs_Post!J32, 3)</f>
        <v>-0.017</v>
      </c>
      <c r="T60" s="8" t="str">
        <f>IF([3]Tr_Regs_Post!M32&lt;0.01,"***",IF([3]Tr_Regs_Post!M32&lt;0.05,"**",IF([3]Tr_Regs_Post!M32&lt;0.1,"*","")))</f>
        <v>*</v>
      </c>
      <c r="U60" s="10" t="str">
        <f>FIXED([3]Tr_Regs_Post!J33, 3)</f>
        <v>-0.010</v>
      </c>
      <c r="V60" s="8" t="str">
        <f>IF([3]Tr_Regs_Post!M33&lt;0.01,"***",IF([3]Tr_Regs_Post!M33&lt;0.05,"**",IF([3]Tr_Regs_Post!M33&lt;0.1,"*","")))</f>
        <v>*</v>
      </c>
    </row>
    <row r="61" spans="1:22">
      <c r="A61" s="7"/>
      <c r="B61" s="8"/>
      <c r="C61" s="8"/>
      <c r="D61" s="8"/>
      <c r="E61" s="10" t="str">
        <f>FIXED([3]Tr_Regs_Post!K35, 3)</f>
        <v>0.000</v>
      </c>
      <c r="F61" s="8"/>
      <c r="G61" s="10" t="str">
        <f>FIXED([3]Tr_Regs_Post!K27, 3)</f>
        <v>0.028</v>
      </c>
      <c r="H61" s="8"/>
      <c r="I61" s="8"/>
      <c r="J61" s="10" t="str">
        <f>FIXED([3]Tr_Regs_Post!K28, 3)</f>
        <v>0.012</v>
      </c>
      <c r="K61" s="8"/>
      <c r="L61" s="10" t="str">
        <f>FIXED([3]Tr_Regs_Post!K29, 3)</f>
        <v>0.001</v>
      </c>
      <c r="M61" s="8"/>
      <c r="N61" s="8"/>
      <c r="O61" s="10" t="str">
        <f>FIXED([3]Tr_Regs_Post!K30, 3)</f>
        <v>0.013</v>
      </c>
      <c r="P61" s="8"/>
      <c r="Q61" s="10" t="str">
        <f>FIXED([3]Tr_Regs_Post!K31, 3)</f>
        <v>0.003</v>
      </c>
      <c r="R61" s="8"/>
      <c r="S61" s="10" t="str">
        <f>FIXED([3]Tr_Regs_Post!K32, 3)</f>
        <v>0.009</v>
      </c>
      <c r="T61" s="8"/>
      <c r="U61" s="10" t="str">
        <f>FIXED([3]Tr_Regs_Post!K33, 3)</f>
        <v>0.005</v>
      </c>
      <c r="V61" s="8"/>
    </row>
    <row r="62" spans="1:22">
      <c r="A62" s="7" t="s">
        <v>95</v>
      </c>
      <c r="B62" s="8" t="str">
        <f>FIXED([3]Tr_Regs_Post!J52,3)</f>
        <v>0.020</v>
      </c>
      <c r="C62" s="8" t="str">
        <f>FIXED([3]Tr_Regs_Post!J53,0)</f>
        <v>1,016</v>
      </c>
      <c r="D62" s="8"/>
      <c r="E62" s="10" t="str">
        <f>FIXED([3]Tr_Regs_Post!J51, 3)</f>
        <v>0.000</v>
      </c>
      <c r="F62" s="8" t="str">
        <f>IF([3]Tr_Regs_Post!M51&lt;0.01,"***",IF([3]Tr_Regs_Post!M51&lt;0.05,"**",IF([3]Tr_Regs_Post!M51&lt;0.1,"*","")))</f>
        <v>***</v>
      </c>
      <c r="G62" s="10" t="str">
        <f>FIXED([3]Tr_Regs_Post!J43, 3)</f>
        <v>0.035</v>
      </c>
      <c r="H62" s="8" t="str">
        <f>IF([3]Tr_Regs_Post!M43&lt;0.01,"***",IF([3]Tr_Regs_Post!M43&lt;0.05,"**",IF([3]Tr_Regs_Post!M43&lt;0.1,"*","")))</f>
        <v/>
      </c>
      <c r="I62" s="8"/>
      <c r="J62" s="10" t="str">
        <f>FIXED([3]Tr_Regs_Post!J44, 3)</f>
        <v>-0.041</v>
      </c>
      <c r="K62" s="8" t="str">
        <f>IF([3]Tr_Regs_Post!M44&lt;0.01,"***",IF([3]Tr_Regs_Post!M44&lt;0.05,"**",IF([3]Tr_Regs_Post!M44&lt;0.1,"*","")))</f>
        <v>*</v>
      </c>
      <c r="L62" s="10" t="str">
        <f>FIXED([3]Tr_Regs_Post!J45, 3)</f>
        <v>0.000</v>
      </c>
      <c r="M62" s="8" t="str">
        <f>IF([3]Tr_Regs_Post!M45&lt;0.01,"***",IF([3]Tr_Regs_Post!M45&lt;0.05,"**",IF([3]Tr_Regs_Post!M45&lt;0.1,"*","")))</f>
        <v/>
      </c>
      <c r="N62" s="8"/>
      <c r="O62" s="10" t="str">
        <f>FIXED([3]Tr_Regs_Post!J46, 3)</f>
        <v>-0.030</v>
      </c>
      <c r="P62" s="8" t="str">
        <f>IF([3]Tr_Regs_Post!M46&lt;0.01,"***",IF([3]Tr_Regs_Post!M46&lt;0.05,"**",IF([3]Tr_Regs_Post!M46&lt;0.1,"*","")))</f>
        <v>**</v>
      </c>
      <c r="Q62" s="10" t="str">
        <f>FIXED([3]Tr_Regs_Post!J47, 3)</f>
        <v>0.003</v>
      </c>
      <c r="R62" s="8" t="str">
        <f>IF([3]Tr_Regs_Post!M47&lt;0.01,"***",IF([3]Tr_Regs_Post!M47&lt;0.05,"**",IF([3]Tr_Regs_Post!M47&lt;0.1,"*","")))</f>
        <v/>
      </c>
      <c r="S62" s="10" t="str">
        <f>FIXED([3]Tr_Regs_Post!J48, 3)</f>
        <v>-0.016</v>
      </c>
      <c r="T62" s="8" t="str">
        <f>IF([3]Tr_Regs_Post!M48&lt;0.01,"***",IF([3]Tr_Regs_Post!M48&lt;0.05,"**",IF([3]Tr_Regs_Post!M48&lt;0.1,"*","")))</f>
        <v>*</v>
      </c>
      <c r="U62" s="10" t="str">
        <f>FIXED([3]Tr_Regs_Post!J49, 3)</f>
        <v>-0.011</v>
      </c>
      <c r="V62" s="8" t="str">
        <f>IF([3]Tr_Regs_Post!M49&lt;0.01,"***",IF([3]Tr_Regs_Post!M49&lt;0.05,"**",IF([3]Tr_Regs_Post!M49&lt;0.1,"*","")))</f>
        <v>**</v>
      </c>
    </row>
    <row r="63" spans="1:22">
      <c r="A63" s="7" t="s">
        <v>96</v>
      </c>
      <c r="B63" s="8"/>
      <c r="C63" s="8"/>
      <c r="D63" s="8"/>
      <c r="E63" s="10" t="str">
        <f>FIXED([3]Tr_Regs_Post!K51, 3)</f>
        <v>0.000</v>
      </c>
      <c r="F63" s="8"/>
      <c r="G63" s="10" t="str">
        <f>FIXED([3]Tr_Regs_Post!K43, 3)</f>
        <v>0.028</v>
      </c>
      <c r="H63" s="8"/>
      <c r="I63" s="8"/>
      <c r="J63" s="10" t="str">
        <f>FIXED([3]Tr_Regs_Post!K44, 3)</f>
        <v>0.024</v>
      </c>
      <c r="K63" s="8"/>
      <c r="L63" s="10" t="str">
        <f>FIXED([3]Tr_Regs_Post!K45, 3)</f>
        <v>0.001</v>
      </c>
      <c r="M63" s="8"/>
      <c r="N63" s="8"/>
      <c r="O63" s="10" t="str">
        <f>FIXED([3]Tr_Regs_Post!K46, 3)</f>
        <v>0.014</v>
      </c>
      <c r="P63" s="8"/>
      <c r="Q63" s="10" t="str">
        <f>FIXED([3]Tr_Regs_Post!K47, 3)</f>
        <v>0.003</v>
      </c>
      <c r="R63" s="8"/>
      <c r="S63" s="10" t="str">
        <f>FIXED([3]Tr_Regs_Post!K48, 3)</f>
        <v>0.008</v>
      </c>
      <c r="T63" s="8"/>
      <c r="U63" s="10" t="str">
        <f>FIXED([3]Tr_Regs_Post!K49, 3)</f>
        <v>0.004</v>
      </c>
      <c r="V63" s="8"/>
    </row>
    <row r="64" spans="1:22">
      <c r="A64" s="127" t="s">
        <v>106</v>
      </c>
      <c r="B64" s="8" t="str">
        <f>FIXED([3]Tr_Regs_Post!J38,2)</f>
        <v>1.76</v>
      </c>
      <c r="C64" s="8" t="str">
        <f>IF([3]Tr_Regs_Post!J39&lt;0.01,"***",IF([3]Tr_Regs_Post!J39&lt;0.05,"**",IF([3]Tr_Regs_Post!J39&lt;0.1,"*","")))</f>
        <v/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8"/>
      <c r="B65" s="8" t="str">
        <f>FIXED([3]Tr_Regs_Post!J54,2)</f>
        <v>1.84</v>
      </c>
      <c r="C65" s="8" t="str">
        <f>IF([3]Tr_Regs_Post!J55&lt;0.01,"***",IF([3]Tr_Regs_Post!J55&lt;0.05,"**",IF([3]Tr_Regs_Post!J55&lt;0.1,"*","")))</f>
        <v/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</sheetData>
  <mergeCells count="3">
    <mergeCell ref="B4:E4"/>
    <mergeCell ref="G4:J4"/>
    <mergeCell ref="L4:O4"/>
  </mergeCells>
  <pageMargins left="0.7" right="0.7" top="0.75" bottom="0.75" header="0.3" footer="0.3"/>
  <ignoredErrors>
    <ignoredError sqref="B6:E6 G6:J6 L6:O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176"/>
  <sheetViews>
    <sheetView showGridLines="0" tabSelected="1" topLeftCell="G1" workbookViewId="0">
      <selection activeCell="J3" sqref="J3:S44"/>
    </sheetView>
  </sheetViews>
  <sheetFormatPr baseColWidth="10" defaultColWidth="8.83203125" defaultRowHeight="14" x14ac:dyDescent="0"/>
  <cols>
    <col min="1" max="1" width="11.33203125" customWidth="1"/>
    <col min="2" max="2" width="13" customWidth="1"/>
    <col min="3" max="3" width="11" customWidth="1"/>
    <col min="4" max="4" width="16.33203125" customWidth="1"/>
    <col min="5" max="5" width="13.33203125" customWidth="1"/>
    <col min="6" max="6" width="15.83203125" customWidth="1"/>
    <col min="7" max="7" width="10.6640625" customWidth="1"/>
    <col min="8" max="8" width="14" customWidth="1"/>
    <col min="9" max="9" width="13" customWidth="1"/>
    <col min="10" max="10" width="3.1640625" customWidth="1"/>
    <col min="11" max="12" width="12.5" customWidth="1"/>
    <col min="13" max="13" width="16" bestFit="1" customWidth="1"/>
    <col min="14" max="14" width="16.5" customWidth="1"/>
    <col min="15" max="15" width="17.5" bestFit="1" customWidth="1"/>
    <col min="16" max="16" width="15.1640625" customWidth="1"/>
    <col min="17" max="17" width="16" customWidth="1"/>
    <col min="18" max="18" width="16.5" bestFit="1" customWidth="1"/>
    <col min="19" max="19" width="7.83203125" customWidth="1"/>
  </cols>
  <sheetData>
    <row r="1" spans="3:11" ht="18">
      <c r="C1" s="134" t="s">
        <v>142</v>
      </c>
      <c r="K1" s="134" t="s">
        <v>143</v>
      </c>
    </row>
    <row r="68" spans="1:23">
      <c r="C68" s="1" t="s">
        <v>144</v>
      </c>
    </row>
    <row r="69" spans="1:23" ht="15" thickBot="1"/>
    <row r="70" spans="1:23" ht="16.5" customHeight="1" thickTop="1" thickBot="1">
      <c r="A70" s="5"/>
      <c r="B70" s="5"/>
      <c r="C70" s="174" t="s">
        <v>145</v>
      </c>
      <c r="D70" s="174"/>
      <c r="E70" s="174"/>
      <c r="F70" s="5"/>
      <c r="G70" s="173" t="s">
        <v>146</v>
      </c>
      <c r="H70" s="173"/>
      <c r="I70" s="173"/>
      <c r="J70" s="4"/>
      <c r="K70" s="173" t="s">
        <v>147</v>
      </c>
      <c r="L70" s="173"/>
      <c r="N70" s="1" t="s">
        <v>148</v>
      </c>
      <c r="Q70" s="7" t="s">
        <v>149</v>
      </c>
      <c r="R70" s="8"/>
      <c r="S70" s="8"/>
      <c r="U70" t="s">
        <v>150</v>
      </c>
    </row>
    <row r="71" spans="1:23" ht="29.75" customHeight="1" thickTop="1" thickBot="1">
      <c r="A71" s="4"/>
      <c r="B71" s="4"/>
      <c r="C71" s="166" t="s">
        <v>37</v>
      </c>
      <c r="D71" s="166" t="s">
        <v>151</v>
      </c>
      <c r="E71" s="166" t="s">
        <v>152</v>
      </c>
      <c r="G71" s="166" t="s">
        <v>37</v>
      </c>
      <c r="H71" s="166" t="s">
        <v>151</v>
      </c>
      <c r="I71" s="166" t="s">
        <v>152</v>
      </c>
      <c r="K71" s="166" t="s">
        <v>37</v>
      </c>
      <c r="L71" s="166" t="s">
        <v>152</v>
      </c>
      <c r="N71" s="166" t="s">
        <v>153</v>
      </c>
      <c r="O71" s="166" t="s">
        <v>154</v>
      </c>
      <c r="Q71" s="8" t="s">
        <v>6</v>
      </c>
      <c r="R71" s="8" t="s">
        <v>7</v>
      </c>
      <c r="S71" s="8" t="s">
        <v>155</v>
      </c>
      <c r="U71" t="str">
        <f>Q71</f>
        <v>CPI</v>
      </c>
      <c r="V71" t="str">
        <f t="shared" ref="V71:W71" si="0">R71</f>
        <v>Core</v>
      </c>
      <c r="W71" t="str">
        <f t="shared" si="0"/>
        <v>Wage</v>
      </c>
    </row>
    <row r="72" spans="1:23" ht="12" customHeight="1">
      <c r="A72" s="28"/>
      <c r="B72" s="28"/>
      <c r="C72" s="5"/>
      <c r="D72" s="5"/>
      <c r="E72" s="5"/>
      <c r="G72" s="5"/>
      <c r="H72" s="5"/>
      <c r="I72" s="5"/>
      <c r="J72" s="5"/>
      <c r="K72" s="5"/>
      <c r="L72" s="5"/>
      <c r="N72" s="5"/>
      <c r="O72" s="5"/>
      <c r="Q72" s="8"/>
      <c r="R72" s="8"/>
      <c r="S72" s="8"/>
    </row>
    <row r="73" spans="1:23">
      <c r="A73" s="31" t="s">
        <v>109</v>
      </c>
      <c r="B73" s="44"/>
      <c r="C73" s="45">
        <f>K162</f>
        <v>1.0453121997416019</v>
      </c>
      <c r="D73" s="45">
        <f>M162</f>
        <v>1.0168992685420173</v>
      </c>
      <c r="E73" s="45">
        <f>G162</f>
        <v>0.78706135600805283</v>
      </c>
      <c r="G73" s="45">
        <f>O162</f>
        <v>0.62366578248994686</v>
      </c>
      <c r="H73" s="45">
        <f>Q162</f>
        <v>0.61604109193597523</v>
      </c>
      <c r="I73" s="45">
        <f>I162</f>
        <v>0.57547663418310024</v>
      </c>
      <c r="J73" s="44"/>
      <c r="K73" s="45">
        <f>W162</f>
        <v>1.372213754270758</v>
      </c>
      <c r="L73" s="45">
        <f>U162</f>
        <v>1.3131963653223855</v>
      </c>
      <c r="N73" s="45">
        <f>Y162</f>
        <v>0.96938957540052273</v>
      </c>
      <c r="O73" s="45">
        <f>AA162</f>
        <v>0.86632895788976128</v>
      </c>
      <c r="Q73" s="8">
        <v>2.34</v>
      </c>
      <c r="R73" s="8">
        <v>2.17</v>
      </c>
      <c r="S73" s="8">
        <v>3.17</v>
      </c>
      <c r="U73" s="135">
        <f>(C73-E73)/Q73</f>
        <v>0.11036360843314065</v>
      </c>
      <c r="V73" s="135">
        <f>(G73-I73)/R73</f>
        <v>2.2206980786565262E-2</v>
      </c>
      <c r="W73" s="135">
        <f>(K73-L73)/S73</f>
        <v>1.861747285437618E-2</v>
      </c>
    </row>
    <row r="74" spans="1:23">
      <c r="A74" s="31"/>
      <c r="B74" s="44"/>
      <c r="C74" s="45"/>
      <c r="D74" s="45"/>
      <c r="E74" s="45"/>
      <c r="G74" s="45"/>
      <c r="H74" s="45"/>
      <c r="I74" s="45"/>
      <c r="J74" s="44"/>
      <c r="K74" s="45"/>
      <c r="L74" s="45"/>
      <c r="N74" s="45"/>
      <c r="O74" s="45"/>
      <c r="Q74" s="8"/>
      <c r="R74" s="8"/>
      <c r="S74" s="8"/>
    </row>
    <row r="75" spans="1:23">
      <c r="A75" s="30" t="s">
        <v>156</v>
      </c>
      <c r="C75" s="128">
        <f>K163</f>
        <v>0.89846327199655418</v>
      </c>
      <c r="D75" s="128">
        <f>M163</f>
        <v>0.93414060508503638</v>
      </c>
      <c r="E75" s="128">
        <f>G163</f>
        <v>0.82198000304839192</v>
      </c>
      <c r="F75" s="129"/>
      <c r="G75" s="128">
        <f>O163</f>
        <v>0.59055797843372115</v>
      </c>
      <c r="H75" s="128">
        <f>Q163</f>
        <v>0.60259007005130538</v>
      </c>
      <c r="I75" s="128">
        <f>I163</f>
        <v>0.60681456327438354</v>
      </c>
      <c r="J75" s="129"/>
      <c r="K75" s="128">
        <f>W163</f>
        <v>1.711723902646233</v>
      </c>
      <c r="L75" s="128">
        <f>U163</f>
        <v>1.7415113624404459</v>
      </c>
      <c r="M75" s="129"/>
      <c r="N75" s="128">
        <f>Y163</f>
        <v>0.97538849185494814</v>
      </c>
      <c r="O75" s="128">
        <f>AA163</f>
        <v>0.9086255150682786</v>
      </c>
      <c r="Q75" s="8">
        <v>1.55</v>
      </c>
      <c r="R75" s="8">
        <v>1.55</v>
      </c>
      <c r="S75" s="8">
        <v>2.3199999999999998</v>
      </c>
      <c r="U75" s="135">
        <f t="shared" ref="U75:U80" si="1">(C75-E75)/Q75</f>
        <v>4.9344044482685333E-2</v>
      </c>
      <c r="V75" s="135">
        <f t="shared" ref="V75:V80" si="2">(G75-I75)/R75</f>
        <v>-1.0488119252040252E-2</v>
      </c>
      <c r="W75" s="135">
        <f t="shared" ref="W75:W80" si="3">(K75-L75)/S75</f>
        <v>-1.2839422325091783E-2</v>
      </c>
    </row>
    <row r="76" spans="1:23">
      <c r="A76" s="30" t="str">
        <f>A164</f>
        <v>2008-17</v>
      </c>
      <c r="C76" s="128">
        <f>K164</f>
        <v>1.1093232708099561</v>
      </c>
      <c r="D76" s="128">
        <f>M164</f>
        <v>1.052973557741214</v>
      </c>
      <c r="E76" s="128">
        <f>G164</f>
        <v>0.77184040729816139</v>
      </c>
      <c r="F76" s="129"/>
      <c r="G76" s="128">
        <f>O164</f>
        <v>0.63809738938625038</v>
      </c>
      <c r="H76" s="128">
        <f>Q164</f>
        <v>0.62190435788570309</v>
      </c>
      <c r="I76" s="128">
        <f>I164</f>
        <v>0.56181651124587428</v>
      </c>
      <c r="J76" s="129"/>
      <c r="K76" s="128">
        <f>W164</f>
        <v>1.2242221511327303</v>
      </c>
      <c r="L76" s="128">
        <f>U164</f>
        <v>1.1264949563222053</v>
      </c>
      <c r="M76" s="129"/>
      <c r="N76" s="128">
        <f>Y164</f>
        <v>0.96677466309987581</v>
      </c>
      <c r="O76" s="128">
        <f>AA164</f>
        <v>0.84789199706835627</v>
      </c>
      <c r="Q76" s="8">
        <v>2.87</v>
      </c>
      <c r="R76" s="8">
        <v>2.64</v>
      </c>
      <c r="S76" s="8">
        <v>3.82</v>
      </c>
      <c r="U76" s="135">
        <f t="shared" si="1"/>
        <v>0.1175898479135173</v>
      </c>
      <c r="V76" s="135">
        <f t="shared" si="2"/>
        <v>2.8894272022869733E-2</v>
      </c>
      <c r="W76" s="135">
        <f t="shared" si="3"/>
        <v>2.5583035290713336E-2</v>
      </c>
    </row>
    <row r="77" spans="1:23">
      <c r="A77" s="30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Q77" s="8"/>
      <c r="R77" s="8"/>
      <c r="S77" s="8"/>
    </row>
    <row r="78" spans="1:23">
      <c r="A78" s="30" t="str">
        <f>A170</f>
        <v>2008-10</v>
      </c>
      <c r="C78" s="128">
        <f t="shared" ref="C78:C80" si="4">K166</f>
        <v>1.5120276287198067</v>
      </c>
      <c r="D78" s="128">
        <f t="shared" ref="D78:D80" si="5">M166</f>
        <v>1.4879031255841255</v>
      </c>
      <c r="E78" s="128">
        <f t="shared" ref="E78:E80" si="6">G166</f>
        <v>0.90222571790218353</v>
      </c>
      <c r="F78" s="129"/>
      <c r="G78" s="128">
        <f t="shared" ref="G78:G80" si="7">O166</f>
        <v>0.68694132938981056</v>
      </c>
      <c r="H78" s="128">
        <f t="shared" ref="H78:H80" si="8">Q166</f>
        <v>0.68515824899077415</v>
      </c>
      <c r="I78" s="128">
        <f t="shared" ref="I78:I80" si="9">I166</f>
        <v>0.57349295914173126</v>
      </c>
      <c r="J78" s="129"/>
      <c r="K78" s="128">
        <f t="shared" ref="K78:K80" si="10">W166</f>
        <v>1.406027227640152</v>
      </c>
      <c r="L78" s="128">
        <f t="shared" ref="L78:L80" si="11">U166</f>
        <v>1.2426179274916649</v>
      </c>
      <c r="M78" s="129"/>
      <c r="N78" s="128">
        <f t="shared" ref="N78:N80" si="12">Y166</f>
        <v>1.3423788845539093</v>
      </c>
      <c r="O78" s="128">
        <f t="shared" ref="O78:O80" si="13">AA166</f>
        <v>1.1496997848153114</v>
      </c>
      <c r="Q78" s="8">
        <v>2.27</v>
      </c>
      <c r="R78" s="8">
        <v>1.95</v>
      </c>
      <c r="S78" s="8">
        <v>2.61</v>
      </c>
      <c r="U78" s="135">
        <f t="shared" si="1"/>
        <v>0.26863520300335819</v>
      </c>
      <c r="V78" s="135">
        <f t="shared" si="2"/>
        <v>5.8178651409271434E-2</v>
      </c>
      <c r="W78" s="135">
        <f t="shared" si="3"/>
        <v>6.2608927259956745E-2</v>
      </c>
    </row>
    <row r="79" spans="1:23">
      <c r="A79" s="30" t="str">
        <f>A171</f>
        <v>2011-14</v>
      </c>
      <c r="C79" s="128">
        <f t="shared" si="4"/>
        <v>1.0659211794535319</v>
      </c>
      <c r="D79" s="128">
        <f t="shared" si="5"/>
        <v>1.0383799473444622</v>
      </c>
      <c r="E79" s="128">
        <f t="shared" si="6"/>
        <v>0.81884085337320967</v>
      </c>
      <c r="F79" s="129"/>
      <c r="G79" s="128">
        <f t="shared" si="7"/>
        <v>0.6831757545471191</v>
      </c>
      <c r="H79" s="128">
        <f t="shared" si="8"/>
        <v>0.66307074427604673</v>
      </c>
      <c r="I79" s="128">
        <f t="shared" si="9"/>
        <v>0.598743736743927</v>
      </c>
      <c r="J79" s="129"/>
      <c r="K79" s="128">
        <f t="shared" si="10"/>
        <v>1.2417354702949523</v>
      </c>
      <c r="L79" s="128">
        <f t="shared" si="11"/>
        <v>1.1133180459340413</v>
      </c>
      <c r="M79" s="129"/>
      <c r="N79" s="128">
        <f t="shared" si="12"/>
        <v>0.95131696065266924</v>
      </c>
      <c r="O79" s="128">
        <f t="shared" si="13"/>
        <v>0.84935363133748376</v>
      </c>
      <c r="Q79" s="8">
        <v>1.47</v>
      </c>
      <c r="R79" s="8">
        <v>1.56</v>
      </c>
      <c r="S79" s="8">
        <v>2.2400000000000002</v>
      </c>
      <c r="U79" s="135">
        <f t="shared" si="1"/>
        <v>0.16808185447640972</v>
      </c>
      <c r="V79" s="135">
        <f t="shared" si="2"/>
        <v>5.4123088335379543E-2</v>
      </c>
      <c r="W79" s="135">
        <f t="shared" si="3"/>
        <v>5.7329207303978155E-2</v>
      </c>
    </row>
    <row r="80" spans="1:23" ht="15" thickBot="1">
      <c r="A80" s="130" t="str">
        <f>A168</f>
        <v>2015-17</v>
      </c>
      <c r="B80" s="131"/>
      <c r="C80" s="132">
        <f t="shared" si="4"/>
        <v>0.83943660692735156</v>
      </c>
      <c r="D80" s="132">
        <f t="shared" si="5"/>
        <v>0.72112108902497729</v>
      </c>
      <c r="E80" s="132">
        <f t="shared" si="6"/>
        <v>0.68371764096346765</v>
      </c>
      <c r="F80" s="133"/>
      <c r="G80" s="132">
        <f t="shared" si="7"/>
        <v>0.56256308338858863</v>
      </c>
      <c r="H80" s="132">
        <f t="shared" si="8"/>
        <v>0.53727230700579554</v>
      </c>
      <c r="I80" s="132">
        <f t="shared" si="9"/>
        <v>0.53332627903331409</v>
      </c>
      <c r="J80" s="133"/>
      <c r="K80" s="132">
        <f t="shared" si="10"/>
        <v>1.2175540598956021</v>
      </c>
      <c r="L80" s="132">
        <f t="shared" si="11"/>
        <v>1.2241342447020791</v>
      </c>
      <c r="M80" s="133"/>
      <c r="N80" s="132">
        <f t="shared" si="12"/>
        <v>0.8041220063512976</v>
      </c>
      <c r="O80" s="132">
        <f t="shared" si="13"/>
        <v>0.75951335105029016</v>
      </c>
      <c r="Q80" s="8">
        <v>0.86</v>
      </c>
      <c r="R80" s="8">
        <v>1.4</v>
      </c>
      <c r="S80" s="8">
        <v>2</v>
      </c>
      <c r="U80" s="135">
        <f t="shared" si="1"/>
        <v>0.18106856507428362</v>
      </c>
      <c r="V80" s="135">
        <f t="shared" si="2"/>
        <v>2.0883431682338957E-2</v>
      </c>
      <c r="W80" s="135">
        <f t="shared" si="3"/>
        <v>-3.2900924032385204E-3</v>
      </c>
    </row>
    <row r="81" spans="1:27">
      <c r="C81" s="29"/>
      <c r="D81" s="29"/>
      <c r="F81" s="32"/>
      <c r="K81" s="29"/>
      <c r="L81" s="29"/>
      <c r="M81" s="29"/>
      <c r="N81" s="32"/>
      <c r="O81" s="29"/>
      <c r="P81" s="29"/>
    </row>
    <row r="83" spans="1:27">
      <c r="A83" s="1" t="s">
        <v>157</v>
      </c>
      <c r="B83" s="1"/>
      <c r="R83" s="3" t="s">
        <v>158</v>
      </c>
      <c r="X83" s="1" t="s">
        <v>159</v>
      </c>
    </row>
    <row r="84" spans="1:27">
      <c r="A84" s="73"/>
      <c r="B84" s="73"/>
      <c r="C84" s="74"/>
      <c r="D84" s="74"/>
      <c r="E84" s="74"/>
      <c r="F84" s="112" t="s">
        <v>160</v>
      </c>
      <c r="G84" s="112"/>
      <c r="H84" s="112" t="s">
        <v>160</v>
      </c>
      <c r="I84" s="112"/>
      <c r="J84" s="73" t="s">
        <v>161</v>
      </c>
      <c r="K84" s="74"/>
      <c r="L84" s="73" t="s">
        <v>162</v>
      </c>
      <c r="M84" s="74"/>
      <c r="N84" s="73" t="s">
        <v>163</v>
      </c>
      <c r="O84" s="73"/>
      <c r="P84" s="73" t="s">
        <v>162</v>
      </c>
      <c r="Q84" s="74"/>
      <c r="R84" s="74"/>
      <c r="S84" s="113"/>
      <c r="T84" s="112" t="s">
        <v>160</v>
      </c>
      <c r="U84" s="74"/>
      <c r="V84" s="73" t="s">
        <v>163</v>
      </c>
      <c r="W84" s="73" t="s">
        <v>163</v>
      </c>
      <c r="X84" s="112" t="s">
        <v>164</v>
      </c>
      <c r="Y84" s="112"/>
      <c r="Z84" s="73" t="s">
        <v>165</v>
      </c>
      <c r="AA84" s="74"/>
    </row>
    <row r="85" spans="1:27">
      <c r="A85" s="73"/>
      <c r="B85" s="73"/>
      <c r="C85" s="74"/>
      <c r="D85" s="74"/>
      <c r="E85" s="74"/>
      <c r="F85" s="112" t="s">
        <v>166</v>
      </c>
      <c r="G85" s="112" t="s">
        <v>166</v>
      </c>
      <c r="H85" s="112" t="s">
        <v>167</v>
      </c>
      <c r="I85" s="112" t="s">
        <v>167</v>
      </c>
      <c r="J85" s="112" t="s">
        <v>166</v>
      </c>
      <c r="K85" s="112" t="s">
        <v>166</v>
      </c>
      <c r="L85" s="112" t="s">
        <v>166</v>
      </c>
      <c r="M85" s="112" t="s">
        <v>166</v>
      </c>
      <c r="N85" s="112" t="s">
        <v>167</v>
      </c>
      <c r="O85" s="112" t="s">
        <v>167</v>
      </c>
      <c r="P85" s="112" t="s">
        <v>167</v>
      </c>
      <c r="Q85" s="112" t="s">
        <v>167</v>
      </c>
      <c r="R85" s="74"/>
      <c r="S85" s="113"/>
      <c r="T85" s="112" t="s">
        <v>8</v>
      </c>
      <c r="U85" s="112" t="s">
        <v>8</v>
      </c>
      <c r="V85" s="112" t="s">
        <v>8</v>
      </c>
      <c r="W85" s="112" t="s">
        <v>8</v>
      </c>
      <c r="X85" s="112" t="s">
        <v>166</v>
      </c>
      <c r="Y85" s="112" t="s">
        <v>166</v>
      </c>
      <c r="Z85" s="112" t="s">
        <v>166</v>
      </c>
      <c r="AA85" s="112" t="s">
        <v>166</v>
      </c>
    </row>
    <row r="86" spans="1:27">
      <c r="A86" s="74"/>
      <c r="B86" s="113"/>
      <c r="C86" s="74"/>
      <c r="D86" s="74"/>
      <c r="E86" s="74"/>
      <c r="F86" s="112" t="s">
        <v>168</v>
      </c>
      <c r="G86" s="112" t="s">
        <v>169</v>
      </c>
      <c r="H86" s="112" t="s">
        <v>168</v>
      </c>
      <c r="I86" s="112" t="s">
        <v>169</v>
      </c>
      <c r="J86" s="112" t="s">
        <v>168</v>
      </c>
      <c r="K86" s="112" t="s">
        <v>169</v>
      </c>
      <c r="L86" s="112" t="s">
        <v>168</v>
      </c>
      <c r="M86" s="112" t="s">
        <v>169</v>
      </c>
      <c r="N86" s="112" t="s">
        <v>168</v>
      </c>
      <c r="O86" s="112" t="s">
        <v>169</v>
      </c>
      <c r="P86" s="112" t="s">
        <v>168</v>
      </c>
      <c r="Q86" s="112" t="s">
        <v>169</v>
      </c>
      <c r="R86" s="74"/>
      <c r="S86" s="74"/>
      <c r="T86" s="112" t="s">
        <v>168</v>
      </c>
      <c r="U86" s="112" t="s">
        <v>169</v>
      </c>
      <c r="V86" s="112" t="s">
        <v>168</v>
      </c>
      <c r="W86" s="112" t="s">
        <v>169</v>
      </c>
      <c r="X86" s="112" t="s">
        <v>168</v>
      </c>
      <c r="Y86" s="112" t="s">
        <v>169</v>
      </c>
      <c r="Z86" s="112" t="s">
        <v>168</v>
      </c>
      <c r="AA86" s="112" t="s">
        <v>169</v>
      </c>
    </row>
    <row r="87" spans="1:27">
      <c r="A87" s="1" t="str">
        <f>[4]Full!A1</f>
        <v>year</v>
      </c>
      <c r="B87" s="1"/>
      <c r="C87" s="1" t="str">
        <f>[4]Full!B1</f>
        <v>quarter</v>
      </c>
      <c r="D87" s="1" t="str">
        <f>[4]Full!C1</f>
        <v>period</v>
      </c>
      <c r="E87" s="1" t="str">
        <f>[4]Full!D1</f>
        <v>period_string</v>
      </c>
      <c r="F87" s="1" t="str">
        <f>[4]Full!E1</f>
        <v>inf_gap_PCPI_av</v>
      </c>
      <c r="G87" s="1" t="str">
        <f>[4]Full!F1</f>
        <v>inf_gap_PCPI_md</v>
      </c>
      <c r="H87" s="1" t="str">
        <f>[4]Full!G1</f>
        <v>inf_gap_CCPI_av</v>
      </c>
      <c r="I87" s="1" t="str">
        <f>[4]Full!H1</f>
        <v>inf_gap_CCPI_md</v>
      </c>
      <c r="J87" s="1" t="str">
        <f>[4]Full!I1</f>
        <v>inf_gap_P_DOM_av</v>
      </c>
      <c r="K87" s="1" t="str">
        <f>[4]Full!J1</f>
        <v>inf_gap_P_DOM_md</v>
      </c>
      <c r="L87" s="1" t="str">
        <f>[4]Full!K1</f>
        <v>inf_gap_P_IMP_av</v>
      </c>
      <c r="M87" s="1" t="str">
        <f>[4]Full!L1</f>
        <v>inf_gap_P_IMP_md</v>
      </c>
      <c r="N87" s="1" t="str">
        <f>[4]Full!M1</f>
        <v>inf_gap_C_DOM_av</v>
      </c>
      <c r="O87" s="1" t="str">
        <f>[4]Full!N1</f>
        <v>inf_gap_C_DOM_md</v>
      </c>
      <c r="P87" s="1" t="str">
        <f>[4]Full!O1</f>
        <v>inf_gap_C_IMP_av</v>
      </c>
      <c r="Q87" s="1" t="str">
        <f>[4]Full!P1</f>
        <v>inf_gap_C_IMP_md</v>
      </c>
      <c r="R87" s="1" t="str">
        <f>[5]Sheet1!A1</f>
        <v>year</v>
      </c>
      <c r="S87" s="1" t="str">
        <f>[5]Sheet1!B1</f>
        <v>quarter</v>
      </c>
      <c r="T87" s="1" t="str">
        <f>[5]Sheet1!E1</f>
        <v>inf_gap_WAGES_av</v>
      </c>
      <c r="U87" s="1" t="str">
        <f>[5]Sheet1!F1</f>
        <v>inf_gap_WAGES_md</v>
      </c>
      <c r="V87" s="1" t="str">
        <f>[5]Sheet1!G1</f>
        <v>inf_gap_W_DOM_av</v>
      </c>
      <c r="W87" s="1" t="str">
        <f>[5]Sheet1!H1</f>
        <v>inf_gap_W_DOM_md</v>
      </c>
      <c r="X87" s="1" t="str">
        <f>[6]Full!G1</f>
        <v>inf_gap_P_COM_av</v>
      </c>
      <c r="Y87" s="1" t="str">
        <f>[6]Full!H1</f>
        <v>inf_gap_P_COM_md</v>
      </c>
      <c r="Z87" s="1" t="str">
        <f>[6]Full!I1</f>
        <v>inf_gap_P_X_av</v>
      </c>
      <c r="AA87" s="1" t="str">
        <f>[6]Full!J1</f>
        <v>inf_gap_P_X_md</v>
      </c>
    </row>
    <row r="88" spans="1:27">
      <c r="A88">
        <f>[4]Full!A2</f>
        <v>1999</v>
      </c>
      <c r="C88">
        <f>[4]Full!B2</f>
        <v>4</v>
      </c>
      <c r="D88" s="33">
        <f>[4]Full!C2</f>
        <v>36434</v>
      </c>
      <c r="E88">
        <f>[4]Full!D2</f>
        <v>159</v>
      </c>
      <c r="F88" s="2">
        <f>[4]Full!E2</f>
        <v>0</v>
      </c>
      <c r="R88" s="26">
        <f>[5]Sheet1!A2</f>
        <v>1999</v>
      </c>
      <c r="S88" s="26">
        <f>[5]Sheet1!B2</f>
        <v>4</v>
      </c>
    </row>
    <row r="89" spans="1:27">
      <c r="A89">
        <f>[4]Full!A3</f>
        <v>2000</v>
      </c>
      <c r="C89">
        <f>[4]Full!B3</f>
        <v>1</v>
      </c>
      <c r="D89" s="33">
        <f>[4]Full!C3</f>
        <v>36526</v>
      </c>
      <c r="E89">
        <f>[4]Full!D3</f>
        <v>160</v>
      </c>
      <c r="F89" s="2">
        <f>[4]Full!E3</f>
        <v>0</v>
      </c>
      <c r="R89" s="26">
        <f>[5]Sheet1!A3</f>
        <v>2000</v>
      </c>
      <c r="S89" s="26">
        <f>[5]Sheet1!B3</f>
        <v>1</v>
      </c>
    </row>
    <row r="90" spans="1:27">
      <c r="A90">
        <f>[4]Full!A4</f>
        <v>2000</v>
      </c>
      <c r="C90">
        <f>[4]Full!B4</f>
        <v>2</v>
      </c>
      <c r="D90" s="33">
        <f>[4]Full!C4</f>
        <v>36617</v>
      </c>
      <c r="E90">
        <f>[4]Full!D4</f>
        <v>161</v>
      </c>
      <c r="F90" s="2">
        <f>[4]Full!E4</f>
        <v>0</v>
      </c>
      <c r="R90" s="26">
        <f>[5]Sheet1!A4</f>
        <v>2000</v>
      </c>
      <c r="S90" s="26">
        <f>[5]Sheet1!B4</f>
        <v>2</v>
      </c>
    </row>
    <row r="91" spans="1:27">
      <c r="A91">
        <f>[4]Full!A5</f>
        <v>2000</v>
      </c>
      <c r="C91">
        <f>[4]Full!B5</f>
        <v>3</v>
      </c>
      <c r="D91" s="33">
        <f>[4]Full!C5</f>
        <v>36708</v>
      </c>
      <c r="E91">
        <f>[4]Full!D5</f>
        <v>162</v>
      </c>
      <c r="F91" s="2">
        <f>[4]Full!E5</f>
        <v>0</v>
      </c>
      <c r="R91" s="26">
        <f>[5]Sheet1!A5</f>
        <v>2000</v>
      </c>
      <c r="S91" s="26">
        <f>[5]Sheet1!B5</f>
        <v>3</v>
      </c>
    </row>
    <row r="92" spans="1:27">
      <c r="A92">
        <f>[4]Full!A6</f>
        <v>2000</v>
      </c>
      <c r="C92">
        <f>[4]Full!B6</f>
        <v>4</v>
      </c>
      <c r="D92" s="33">
        <f>[4]Full!C6</f>
        <v>36800</v>
      </c>
      <c r="E92">
        <f>[4]Full!D6</f>
        <v>163</v>
      </c>
      <c r="F92" s="2">
        <f>[4]Full!E6</f>
        <v>0</v>
      </c>
      <c r="R92" s="26">
        <f>[5]Sheet1!A6</f>
        <v>2000</v>
      </c>
      <c r="S92" s="26">
        <f>[5]Sheet1!B6</f>
        <v>4</v>
      </c>
    </row>
    <row r="93" spans="1:27">
      <c r="A93">
        <f>[4]Full!A7</f>
        <v>2001</v>
      </c>
      <c r="C93">
        <f>[4]Full!B7</f>
        <v>1</v>
      </c>
      <c r="D93" s="33">
        <f>[4]Full!C7</f>
        <v>36892</v>
      </c>
      <c r="E93">
        <f>[4]Full!D7</f>
        <v>164</v>
      </c>
      <c r="F93" s="2">
        <f>[4]Full!E7</f>
        <v>0</v>
      </c>
      <c r="R93" s="26">
        <f>[5]Sheet1!A7</f>
        <v>2001</v>
      </c>
      <c r="S93" s="26">
        <f>[5]Sheet1!B7</f>
        <v>1</v>
      </c>
    </row>
    <row r="94" spans="1:27">
      <c r="A94">
        <f>[4]Full!A8</f>
        <v>2001</v>
      </c>
      <c r="C94">
        <f>[4]Full!B8</f>
        <v>2</v>
      </c>
      <c r="D94" s="33">
        <f>[4]Full!C8</f>
        <v>36982</v>
      </c>
      <c r="E94">
        <f>[4]Full!D8</f>
        <v>165</v>
      </c>
      <c r="F94" s="2">
        <f>[4]Full!E8</f>
        <v>0</v>
      </c>
      <c r="R94" s="26">
        <f>[5]Sheet1!A8</f>
        <v>2001</v>
      </c>
      <c r="S94" s="26">
        <f>[5]Sheet1!B8</f>
        <v>2</v>
      </c>
    </row>
    <row r="95" spans="1:27">
      <c r="A95">
        <f>[4]Full!A9</f>
        <v>2001</v>
      </c>
      <c r="C95">
        <f>[4]Full!B9</f>
        <v>3</v>
      </c>
      <c r="D95" s="33">
        <f>[4]Full!C9</f>
        <v>37073</v>
      </c>
      <c r="E95">
        <f>[4]Full!D9</f>
        <v>166</v>
      </c>
      <c r="F95" s="2">
        <f>[4]Full!E9</f>
        <v>0</v>
      </c>
      <c r="R95" s="26">
        <f>[5]Sheet1!A9</f>
        <v>2001</v>
      </c>
      <c r="S95" s="26">
        <f>[5]Sheet1!B9</f>
        <v>3</v>
      </c>
    </row>
    <row r="96" spans="1:27">
      <c r="A96">
        <f>[4]Full!A10</f>
        <v>2001</v>
      </c>
      <c r="C96">
        <f>[4]Full!B10</f>
        <v>4</v>
      </c>
      <c r="D96" s="33">
        <f>[4]Full!C10</f>
        <v>37165</v>
      </c>
      <c r="E96">
        <f>[4]Full!D10</f>
        <v>167</v>
      </c>
      <c r="F96" s="2">
        <f>[4]Full!E10</f>
        <v>0</v>
      </c>
      <c r="R96" s="26">
        <f>[5]Sheet1!A10</f>
        <v>2001</v>
      </c>
      <c r="S96" s="26">
        <f>[5]Sheet1!B10</f>
        <v>4</v>
      </c>
    </row>
    <row r="97" spans="1:27">
      <c r="A97">
        <f>[4]Full!A11</f>
        <v>2002</v>
      </c>
      <c r="C97">
        <f>[4]Full!B11</f>
        <v>1</v>
      </c>
      <c r="D97" s="33">
        <f>[4]Full!C11</f>
        <v>37257</v>
      </c>
      <c r="E97">
        <f>[4]Full!D11</f>
        <v>168</v>
      </c>
      <c r="F97" s="2">
        <f>[4]Full!E11</f>
        <v>0</v>
      </c>
      <c r="R97" s="26">
        <f>[5]Sheet1!A11</f>
        <v>2002</v>
      </c>
      <c r="S97" s="26">
        <f>[5]Sheet1!B11</f>
        <v>1</v>
      </c>
    </row>
    <row r="98" spans="1:27">
      <c r="A98">
        <f>[4]Full!A12</f>
        <v>2002</v>
      </c>
      <c r="C98">
        <f>[4]Full!B12</f>
        <v>2</v>
      </c>
      <c r="D98" s="33">
        <f>[4]Full!C12</f>
        <v>37347</v>
      </c>
      <c r="E98">
        <f>[4]Full!D12</f>
        <v>169</v>
      </c>
      <c r="F98" s="2">
        <f>[4]Full!E12</f>
        <v>0</v>
      </c>
      <c r="R98" s="26">
        <f>[5]Sheet1!A12</f>
        <v>2002</v>
      </c>
      <c r="S98" s="26">
        <f>[5]Sheet1!B12</f>
        <v>2</v>
      </c>
    </row>
    <row r="99" spans="1:27">
      <c r="A99">
        <f>[4]Full!A13</f>
        <v>2002</v>
      </c>
      <c r="C99">
        <f>[4]Full!B13</f>
        <v>3</v>
      </c>
      <c r="D99" s="33">
        <f>[4]Full!C13</f>
        <v>37438</v>
      </c>
      <c r="E99">
        <f>[4]Full!D13</f>
        <v>170</v>
      </c>
      <c r="F99" s="2">
        <f>[4]Full!E13</f>
        <v>0</v>
      </c>
      <c r="R99" s="26">
        <f>[5]Sheet1!A13</f>
        <v>2002</v>
      </c>
      <c r="S99" s="26">
        <f>[5]Sheet1!B13</f>
        <v>3</v>
      </c>
    </row>
    <row r="100" spans="1:27">
      <c r="A100">
        <f>[4]Full!A14</f>
        <v>2002</v>
      </c>
      <c r="C100">
        <f>[4]Full!B14</f>
        <v>4</v>
      </c>
      <c r="D100" s="33">
        <f>[4]Full!C14</f>
        <v>37530</v>
      </c>
      <c r="E100">
        <f>[4]Full!D14</f>
        <v>171</v>
      </c>
      <c r="F100" s="2">
        <f>[4]Full!E14</f>
        <v>0</v>
      </c>
      <c r="R100" s="26">
        <f>[5]Sheet1!A14</f>
        <v>2002</v>
      </c>
      <c r="S100" s="26">
        <f>[5]Sheet1!B14</f>
        <v>4</v>
      </c>
    </row>
    <row r="101" spans="1:27">
      <c r="A101">
        <f>[4]Full!A15</f>
        <v>2003</v>
      </c>
      <c r="C101">
        <f>[4]Full!B15</f>
        <v>1</v>
      </c>
      <c r="D101" s="33">
        <f>[4]Full!C15</f>
        <v>37622</v>
      </c>
      <c r="E101">
        <f>[4]Full!D15</f>
        <v>172</v>
      </c>
      <c r="F101" s="2">
        <f>[4]Full!E15</f>
        <v>0</v>
      </c>
      <c r="R101" s="26">
        <f>[5]Sheet1!A15</f>
        <v>2003</v>
      </c>
      <c r="S101" s="26">
        <f>[5]Sheet1!B15</f>
        <v>1</v>
      </c>
    </row>
    <row r="102" spans="1:27">
      <c r="A102">
        <f>[4]Full!A16</f>
        <v>2003</v>
      </c>
      <c r="C102">
        <f>[4]Full!B16</f>
        <v>2</v>
      </c>
      <c r="D102" s="33">
        <f>[4]Full!C16</f>
        <v>37712</v>
      </c>
      <c r="E102">
        <f>[4]Full!D16</f>
        <v>173</v>
      </c>
      <c r="F102" s="2">
        <f>[4]Full!E16</f>
        <v>0</v>
      </c>
      <c r="R102" s="26">
        <f>[5]Sheet1!A16</f>
        <v>2003</v>
      </c>
      <c r="S102" s="26">
        <f>[5]Sheet1!B16</f>
        <v>2</v>
      </c>
    </row>
    <row r="103" spans="1:27">
      <c r="A103">
        <f>[4]Full!A17</f>
        <v>2003</v>
      </c>
      <c r="C103">
        <f>[4]Full!B17</f>
        <v>3</v>
      </c>
      <c r="D103" s="33">
        <f>[4]Full!C17</f>
        <v>37803</v>
      </c>
      <c r="E103">
        <f>[4]Full!D17</f>
        <v>174</v>
      </c>
      <c r="F103" s="2">
        <f>[4]Full!E17</f>
        <v>0</v>
      </c>
      <c r="R103" s="26">
        <f>[5]Sheet1!A17</f>
        <v>2003</v>
      </c>
      <c r="S103" s="26">
        <f>[5]Sheet1!B17</f>
        <v>3</v>
      </c>
    </row>
    <row r="104" spans="1:27">
      <c r="A104">
        <f>[4]Full!A18</f>
        <v>2003</v>
      </c>
      <c r="C104">
        <f>[4]Full!B18</f>
        <v>4</v>
      </c>
      <c r="D104" s="33">
        <f>[4]Full!C18</f>
        <v>37895</v>
      </c>
      <c r="E104">
        <f>[4]Full!D18</f>
        <v>175</v>
      </c>
      <c r="F104" s="2">
        <f>[4]Full!E18</f>
        <v>0.92188841104507446</v>
      </c>
      <c r="G104" s="2">
        <f>[4]Full!F18</f>
        <v>0.387757807970047</v>
      </c>
      <c r="H104" s="2">
        <f>[4]Full!G18</f>
        <v>0.66959607601165771</v>
      </c>
      <c r="I104" s="2">
        <f>[4]Full!H18</f>
        <v>0.62781482934951782</v>
      </c>
      <c r="J104" s="2">
        <f>[4]Full!I18</f>
        <v>1.0491021871566772</v>
      </c>
      <c r="K104" s="2">
        <f>[4]Full!J18</f>
        <v>0.8826521635055542</v>
      </c>
      <c r="L104" s="2">
        <f>[4]Full!K18</f>
        <v>1.0923092365264893</v>
      </c>
      <c r="M104" s="2">
        <f>[4]Full!L18</f>
        <v>0.92148149013519287</v>
      </c>
      <c r="N104" s="2">
        <f>[4]Full!M18</f>
        <v>0.74087196588516235</v>
      </c>
      <c r="O104" s="2">
        <f>[4]Full!N18</f>
        <v>0.68830537796020508</v>
      </c>
      <c r="P104" s="2">
        <f>[4]Full!O18</f>
        <v>0.73780667781829834</v>
      </c>
      <c r="Q104" s="2">
        <f>[4]Full!P18</f>
        <v>0.68957066535949707</v>
      </c>
      <c r="R104" s="26">
        <f>[5]Sheet1!A18</f>
        <v>2003</v>
      </c>
      <c r="S104" s="26">
        <f>[5]Sheet1!B18</f>
        <v>4</v>
      </c>
      <c r="T104" s="2">
        <f>[5]Sheet1!E18</f>
        <v>2.2068860530853271</v>
      </c>
      <c r="U104" s="2">
        <f>[5]Sheet1!F18</f>
        <v>2.66510009765625</v>
      </c>
      <c r="V104" s="2">
        <f>[5]Sheet1!G18</f>
        <v>2.1765275001525879</v>
      </c>
      <c r="W104" s="2">
        <f>[5]Sheet1!H18</f>
        <v>2.5507967472076416</v>
      </c>
      <c r="X104" s="2">
        <f>[6]Full!G18</f>
        <v>0.98354458808898926</v>
      </c>
      <c r="Y104" s="2">
        <f>[6]Full!H18</f>
        <v>0.81337767839431763</v>
      </c>
      <c r="Z104" s="2">
        <f>[6]Full!I18</f>
        <v>0.95038837194442749</v>
      </c>
      <c r="AA104" s="2">
        <f>[6]Full!J18</f>
        <v>0.75740408897399902</v>
      </c>
    </row>
    <row r="105" spans="1:27">
      <c r="A105">
        <f>[4]Full!A19</f>
        <v>2004</v>
      </c>
      <c r="C105">
        <f>[4]Full!B19</f>
        <v>1</v>
      </c>
      <c r="D105" s="33">
        <f>[4]Full!C19</f>
        <v>37987</v>
      </c>
      <c r="E105">
        <f>[4]Full!D19</f>
        <v>176</v>
      </c>
      <c r="F105" s="2">
        <f>[4]Full!E19</f>
        <v>1.0524364709854126</v>
      </c>
      <c r="G105" s="2">
        <f>[4]Full!F19</f>
        <v>0.72380584478378296</v>
      </c>
      <c r="H105" s="2">
        <f>[4]Full!G19</f>
        <v>0.59934473037719727</v>
      </c>
      <c r="I105" s="2">
        <f>[4]Full!H19</f>
        <v>0.43958458304405212</v>
      </c>
      <c r="J105" s="2">
        <f>[4]Full!I19</f>
        <v>1.0725055932998657</v>
      </c>
      <c r="K105" s="2">
        <f>[4]Full!J19</f>
        <v>0.71693211793899536</v>
      </c>
      <c r="L105" s="2">
        <f>[4]Full!K19</f>
        <v>1.0911575555801392</v>
      </c>
      <c r="M105" s="2">
        <f>[4]Full!L19</f>
        <v>0.76351845264434814</v>
      </c>
      <c r="N105" s="2">
        <f>[4]Full!M19</f>
        <v>0.71399134397506714</v>
      </c>
      <c r="O105" s="2">
        <f>[4]Full!N19</f>
        <v>0.58789587020874023</v>
      </c>
      <c r="P105" s="2">
        <f>[4]Full!O19</f>
        <v>0.69522464275360107</v>
      </c>
      <c r="Q105" s="2">
        <f>[4]Full!P19</f>
        <v>0.56364560127258301</v>
      </c>
      <c r="R105" s="26">
        <f>[5]Sheet1!A19</f>
        <v>2004</v>
      </c>
      <c r="S105" s="26">
        <f>[5]Sheet1!B19</f>
        <v>1</v>
      </c>
      <c r="T105" s="2">
        <f>[5]Sheet1!E19</f>
        <v>2.0422706604003906</v>
      </c>
      <c r="U105" s="2">
        <f>[5]Sheet1!F19</f>
        <v>1.8679766654968262</v>
      </c>
      <c r="V105" s="2">
        <f>[5]Sheet1!G19</f>
        <v>2.0528311729431152</v>
      </c>
      <c r="W105" s="2">
        <f>[5]Sheet1!H19</f>
        <v>1.9369699954986572</v>
      </c>
      <c r="X105" s="2">
        <f>[6]Full!G19</f>
        <v>1.3702502250671387</v>
      </c>
      <c r="Y105" s="2">
        <f>[6]Full!H19</f>
        <v>0.89990592002868652</v>
      </c>
      <c r="Z105" s="2">
        <f>[6]Full!I19</f>
        <v>1.3233453035354614</v>
      </c>
      <c r="AA105" s="2">
        <f>[6]Full!J19</f>
        <v>0.83226299285888672</v>
      </c>
    </row>
    <row r="106" spans="1:27">
      <c r="A106">
        <f>[4]Full!A20</f>
        <v>2004</v>
      </c>
      <c r="C106">
        <f>[4]Full!B20</f>
        <v>2</v>
      </c>
      <c r="D106" s="33">
        <f>[4]Full!C20</f>
        <v>38078</v>
      </c>
      <c r="E106">
        <f>[4]Full!D20</f>
        <v>177</v>
      </c>
      <c r="F106" s="2">
        <f>[4]Full!E20</f>
        <v>0.94971907138824463</v>
      </c>
      <c r="G106" s="2">
        <f>[4]Full!F20</f>
        <v>0.82787543535232544</v>
      </c>
      <c r="H106" s="2">
        <f>[4]Full!G20</f>
        <v>0.75482535362243652</v>
      </c>
      <c r="I106" s="2">
        <f>[4]Full!H20</f>
        <v>0.50216323137283325</v>
      </c>
      <c r="J106" s="2">
        <f>[4]Full!I20</f>
        <v>1.0456694364547729</v>
      </c>
      <c r="K106" s="2">
        <f>[4]Full!J20</f>
        <v>0.77101194858551025</v>
      </c>
      <c r="L106" s="2">
        <f>[4]Full!K20</f>
        <v>1.1066491603851318</v>
      </c>
      <c r="M106" s="2">
        <f>[4]Full!L20</f>
        <v>0.8683239221572876</v>
      </c>
      <c r="N106" s="2">
        <f>[4]Full!M20</f>
        <v>0.73597604036331177</v>
      </c>
      <c r="O106" s="2">
        <f>[4]Full!N20</f>
        <v>0.60384219884872437</v>
      </c>
      <c r="P106" s="2">
        <f>[4]Full!O20</f>
        <v>0.74692422151565552</v>
      </c>
      <c r="Q106" s="2">
        <f>[4]Full!P20</f>
        <v>0.60395967960357666</v>
      </c>
      <c r="R106" s="26">
        <f>[5]Sheet1!A20</f>
        <v>2004</v>
      </c>
      <c r="S106" s="26">
        <f>[5]Sheet1!B20</f>
        <v>2</v>
      </c>
      <c r="T106" s="2">
        <f>[5]Sheet1!E20</f>
        <v>2.4155261516571045</v>
      </c>
      <c r="U106" s="2">
        <f>[5]Sheet1!F20</f>
        <v>1.98414146900177</v>
      </c>
      <c r="V106" s="2">
        <f>[5]Sheet1!G20</f>
        <v>2.4456477165222168</v>
      </c>
      <c r="W106" s="2">
        <f>[5]Sheet1!H20</f>
        <v>1.9130798578262329</v>
      </c>
      <c r="X106" s="2">
        <f>[6]Full!G20</f>
        <v>1.2205722332000732</v>
      </c>
      <c r="Y106" s="2">
        <f>[6]Full!H20</f>
        <v>0.67728883028030396</v>
      </c>
      <c r="Z106" s="2">
        <f>[6]Full!I20</f>
        <v>1.0089932680130005</v>
      </c>
      <c r="AA106" s="2">
        <f>[6]Full!J20</f>
        <v>0.71567344665527344</v>
      </c>
    </row>
    <row r="107" spans="1:27">
      <c r="A107">
        <f>[4]Full!A21</f>
        <v>2004</v>
      </c>
      <c r="C107">
        <f>[4]Full!B21</f>
        <v>3</v>
      </c>
      <c r="D107" s="33">
        <f>[4]Full!C21</f>
        <v>38169</v>
      </c>
      <c r="E107">
        <f>[4]Full!D21</f>
        <v>178</v>
      </c>
      <c r="F107" s="2">
        <f>[4]Full!E21</f>
        <v>1.1252684593200684</v>
      </c>
      <c r="G107" s="2">
        <f>[4]Full!F21</f>
        <v>1.1178431510925293</v>
      </c>
      <c r="H107" s="2">
        <f>[4]Full!G21</f>
        <v>0.73010993003845215</v>
      </c>
      <c r="I107" s="2">
        <f>[4]Full!H21</f>
        <v>0.68717950582504272</v>
      </c>
      <c r="J107" s="2">
        <f>[4]Full!I21</f>
        <v>1.1582776308059692</v>
      </c>
      <c r="K107" s="2">
        <f>[4]Full!J21</f>
        <v>1.196033239364624</v>
      </c>
      <c r="L107" s="2">
        <f>[4]Full!K21</f>
        <v>1.2443581819534302</v>
      </c>
      <c r="M107" s="2">
        <f>[4]Full!L21</f>
        <v>1.2592842578887939</v>
      </c>
      <c r="N107" s="2">
        <f>[4]Full!M21</f>
        <v>0.75145286321640015</v>
      </c>
      <c r="O107" s="2">
        <f>[4]Full!N21</f>
        <v>0.69470661878585815</v>
      </c>
      <c r="P107" s="2">
        <f>[4]Full!O21</f>
        <v>0.76636219024658203</v>
      </c>
      <c r="Q107" s="2">
        <f>[4]Full!P21</f>
        <v>0.72063976526260376</v>
      </c>
      <c r="R107" s="26">
        <f>[5]Sheet1!A21</f>
        <v>2004</v>
      </c>
      <c r="S107" s="26">
        <f>[5]Sheet1!B21</f>
        <v>3</v>
      </c>
      <c r="T107" s="2">
        <f>[5]Sheet1!E21</f>
        <v>2.5369985103607178</v>
      </c>
      <c r="U107" s="2">
        <f>[5]Sheet1!F21</f>
        <v>3.3009648323059082</v>
      </c>
      <c r="V107" s="2">
        <f>[5]Sheet1!G21</f>
        <v>2.517298698425293</v>
      </c>
      <c r="W107" s="2">
        <f>[5]Sheet1!H21</f>
        <v>2.9922828674316406</v>
      </c>
      <c r="X107" s="2">
        <f>[6]Full!G21</f>
        <v>1.095005989074707</v>
      </c>
      <c r="Y107" s="2">
        <f>[6]Full!H21</f>
        <v>1.013501763343811</v>
      </c>
      <c r="Z107" s="2">
        <f>[6]Full!I21</f>
        <v>1.0174359083175659</v>
      </c>
      <c r="AA107" s="2">
        <f>[6]Full!J21</f>
        <v>1.0032209157943726</v>
      </c>
    </row>
    <row r="108" spans="1:27">
      <c r="A108">
        <f>[4]Full!A22</f>
        <v>2004</v>
      </c>
      <c r="C108">
        <f>[4]Full!B22</f>
        <v>4</v>
      </c>
      <c r="D108" s="33">
        <f>[4]Full!C22</f>
        <v>38261</v>
      </c>
      <c r="E108">
        <f>[4]Full!D22</f>
        <v>179</v>
      </c>
      <c r="F108" s="2">
        <f>[4]Full!E22</f>
        <v>1.1041756868362427</v>
      </c>
      <c r="G108" s="2">
        <f>[4]Full!F22</f>
        <v>0.85702598094940186</v>
      </c>
      <c r="H108" s="2">
        <f>[4]Full!G22</f>
        <v>0.59332478046417236</v>
      </c>
      <c r="I108" s="2">
        <f>[4]Full!H22</f>
        <v>0.45583522319793701</v>
      </c>
      <c r="J108" s="2">
        <f>[4]Full!I22</f>
        <v>0.98446393013000488</v>
      </c>
      <c r="K108" s="2">
        <f>[4]Full!J22</f>
        <v>0.85898417234420776</v>
      </c>
      <c r="L108" s="2">
        <f>[4]Full!K22</f>
        <v>0.96702760457992554</v>
      </c>
      <c r="M108" s="2">
        <f>[4]Full!L22</f>
        <v>1.0184013843536377</v>
      </c>
      <c r="N108" s="2">
        <f>[4]Full!M22</f>
        <v>0.65137755870819092</v>
      </c>
      <c r="O108" s="2">
        <f>[4]Full!N22</f>
        <v>0.42101889848709106</v>
      </c>
      <c r="P108" s="2">
        <f>[4]Full!O22</f>
        <v>0.67134296894073486</v>
      </c>
      <c r="Q108" s="2">
        <f>[4]Full!P22</f>
        <v>0.4092259407043457</v>
      </c>
      <c r="R108" s="26">
        <f>[5]Sheet1!A22</f>
        <v>2004</v>
      </c>
      <c r="S108" s="26">
        <f>[5]Sheet1!B22</f>
        <v>4</v>
      </c>
      <c r="T108" s="2">
        <f>[5]Sheet1!E22</f>
        <v>2.0493042469024658</v>
      </c>
      <c r="U108" s="2">
        <f>[5]Sheet1!F22</f>
        <v>2.2807638645172119</v>
      </c>
      <c r="V108" s="2">
        <f>[5]Sheet1!G22</f>
        <v>2.1171655654907227</v>
      </c>
      <c r="W108" s="2">
        <f>[5]Sheet1!H22</f>
        <v>2.502666711807251</v>
      </c>
      <c r="X108" s="2">
        <f>[6]Full!G22</f>
        <v>0.95386892557144165</v>
      </c>
      <c r="Y108" s="2">
        <f>[6]Full!H22</f>
        <v>0.82106292247772217</v>
      </c>
      <c r="Z108" s="2">
        <f>[6]Full!I22</f>
        <v>1.004651665687561</v>
      </c>
      <c r="AA108" s="2">
        <f>[6]Full!J22</f>
        <v>0.89528757333755493</v>
      </c>
    </row>
    <row r="109" spans="1:27">
      <c r="A109">
        <f>[4]Full!A23</f>
        <v>2005</v>
      </c>
      <c r="C109">
        <f>[4]Full!B23</f>
        <v>1</v>
      </c>
      <c r="D109" s="33">
        <f>[4]Full!C23</f>
        <v>38353</v>
      </c>
      <c r="E109">
        <f>[4]Full!D23</f>
        <v>180</v>
      </c>
      <c r="F109" s="2">
        <f>[4]Full!E23</f>
        <v>1.0323599576950073</v>
      </c>
      <c r="G109" s="2">
        <f>[4]Full!F23</f>
        <v>0.84297037124633789</v>
      </c>
      <c r="H109" s="2">
        <f>[4]Full!G23</f>
        <v>0.74489766359329224</v>
      </c>
      <c r="I109" s="2">
        <f>[4]Full!H23</f>
        <v>0.63876527547836304</v>
      </c>
      <c r="J109" s="2">
        <f>[4]Full!I23</f>
        <v>1.0015664100646973</v>
      </c>
      <c r="K109" s="2">
        <f>[4]Full!J23</f>
        <v>0.63795840740203857</v>
      </c>
      <c r="L109" s="2">
        <f>[4]Full!K23</f>
        <v>0.98698645830154419</v>
      </c>
      <c r="M109" s="2">
        <f>[4]Full!L23</f>
        <v>0.6662290096282959</v>
      </c>
      <c r="N109" s="2">
        <f>[4]Full!M23</f>
        <v>0.68809455633163452</v>
      </c>
      <c r="O109" s="2">
        <f>[4]Full!N23</f>
        <v>0.60422813892364502</v>
      </c>
      <c r="P109" s="2">
        <f>[4]Full!O23</f>
        <v>0.69850879907608032</v>
      </c>
      <c r="Q109" s="2">
        <f>[4]Full!P23</f>
        <v>0.68066346645355225</v>
      </c>
      <c r="R109" s="26">
        <f>[5]Sheet1!A23</f>
        <v>2005</v>
      </c>
      <c r="S109" s="26">
        <f>[5]Sheet1!B23</f>
        <v>1</v>
      </c>
      <c r="T109" s="2">
        <f>[5]Sheet1!E23</f>
        <v>1.0626640319824219</v>
      </c>
      <c r="U109" s="2">
        <f>[5]Sheet1!F23</f>
        <v>0.71393531560897827</v>
      </c>
      <c r="V109" s="2">
        <f>[5]Sheet1!G23</f>
        <v>1.1080290079116821</v>
      </c>
      <c r="W109" s="2">
        <f>[5]Sheet1!H23</f>
        <v>0.75898653268814087</v>
      </c>
      <c r="X109" s="2">
        <f>[6]Full!G23</f>
        <v>0.97162514925003052</v>
      </c>
      <c r="Y109" s="2">
        <f>[6]Full!H23</f>
        <v>0.74279886484146118</v>
      </c>
      <c r="Z109" s="2">
        <f>[6]Full!I23</f>
        <v>0.98978078365325928</v>
      </c>
      <c r="AA109" s="2">
        <f>[6]Full!J23</f>
        <v>0.80820631980895996</v>
      </c>
    </row>
    <row r="110" spans="1:27">
      <c r="A110">
        <f>[4]Full!A24</f>
        <v>2005</v>
      </c>
      <c r="C110">
        <f>[4]Full!B24</f>
        <v>2</v>
      </c>
      <c r="D110" s="33">
        <f>[4]Full!C24</f>
        <v>38443</v>
      </c>
      <c r="E110">
        <f>[4]Full!D24</f>
        <v>181</v>
      </c>
      <c r="F110" s="2">
        <f>[4]Full!E24</f>
        <v>0.81468230485916138</v>
      </c>
      <c r="G110" s="2">
        <f>[4]Full!F24</f>
        <v>0.70240426063537598</v>
      </c>
      <c r="H110" s="2">
        <f>[4]Full!G24</f>
        <v>0.67574763298034668</v>
      </c>
      <c r="I110" s="2">
        <f>[4]Full!H24</f>
        <v>0.71310251951217651</v>
      </c>
      <c r="J110" s="2">
        <f>[4]Full!I24</f>
        <v>0.87889784574508667</v>
      </c>
      <c r="K110" s="2">
        <f>[4]Full!J24</f>
        <v>0.81456589698791504</v>
      </c>
      <c r="L110" s="2">
        <f>[4]Full!K24</f>
        <v>0.92238390445709229</v>
      </c>
      <c r="M110" s="2">
        <f>[4]Full!L24</f>
        <v>0.86586594581604004</v>
      </c>
      <c r="N110" s="2">
        <f>[4]Full!M24</f>
        <v>0.71671813726425171</v>
      </c>
      <c r="O110" s="2">
        <f>[4]Full!N24</f>
        <v>0.68257910013198853</v>
      </c>
      <c r="P110" s="2">
        <f>[4]Full!O24</f>
        <v>0.73041355609893799</v>
      </c>
      <c r="Q110" s="2">
        <f>[4]Full!P24</f>
        <v>0.68061107397079468</v>
      </c>
      <c r="R110" s="26">
        <f>[5]Sheet1!A24</f>
        <v>2005</v>
      </c>
      <c r="S110" s="26">
        <f>[5]Sheet1!B24</f>
        <v>2</v>
      </c>
      <c r="T110" s="2">
        <f>[5]Sheet1!E24</f>
        <v>1.4043899774551392</v>
      </c>
      <c r="U110" s="2">
        <f>[5]Sheet1!F24</f>
        <v>1.1234909296035767</v>
      </c>
      <c r="V110" s="2">
        <f>[5]Sheet1!G24</f>
        <v>1.4093153476715088</v>
      </c>
      <c r="W110" s="2">
        <f>[5]Sheet1!H24</f>
        <v>1.1151918172836304</v>
      </c>
      <c r="X110" s="2">
        <f>[6]Full!G24</f>
        <v>1.1140438318252563</v>
      </c>
      <c r="Y110" s="2">
        <f>[6]Full!H24</f>
        <v>0.89847922325134277</v>
      </c>
      <c r="Z110" s="2">
        <f>[6]Full!I24</f>
        <v>0.91832327842712402</v>
      </c>
      <c r="AA110" s="2">
        <f>[6]Full!J24</f>
        <v>0.84632086753845215</v>
      </c>
    </row>
    <row r="111" spans="1:27">
      <c r="A111">
        <f>[4]Full!A25</f>
        <v>2005</v>
      </c>
      <c r="C111">
        <f>[4]Full!B25</f>
        <v>3</v>
      </c>
      <c r="D111" s="33">
        <f>[4]Full!C25</f>
        <v>38534</v>
      </c>
      <c r="E111">
        <f>[4]Full!D25</f>
        <v>182</v>
      </c>
      <c r="F111" s="2">
        <f>[4]Full!E25</f>
        <v>0.81439399719238281</v>
      </c>
      <c r="G111" s="2">
        <f>[4]Full!F25</f>
        <v>0.66268998384475708</v>
      </c>
      <c r="H111" s="2">
        <f>[4]Full!G25</f>
        <v>0.68633592128753662</v>
      </c>
      <c r="I111" s="2">
        <f>[4]Full!H25</f>
        <v>0.72448271512985229</v>
      </c>
      <c r="J111" s="2">
        <f>[4]Full!I25</f>
        <v>0.91234833002090454</v>
      </c>
      <c r="K111" s="2">
        <f>[4]Full!J25</f>
        <v>0.76060706377029419</v>
      </c>
      <c r="L111" s="2">
        <f>[4]Full!K25</f>
        <v>0.89729547500610352</v>
      </c>
      <c r="M111" s="2">
        <f>[4]Full!L25</f>
        <v>0.76553070545196533</v>
      </c>
      <c r="N111" s="2">
        <f>[4]Full!M25</f>
        <v>0.6944240927696228</v>
      </c>
      <c r="O111" s="2">
        <f>[4]Full!N25</f>
        <v>0.71735310554504395</v>
      </c>
      <c r="P111" s="2">
        <f>[4]Full!O25</f>
        <v>0.70829677581787109</v>
      </c>
      <c r="Q111" s="2">
        <f>[4]Full!P25</f>
        <v>0.73760676383972168</v>
      </c>
      <c r="R111" s="26">
        <f>[5]Sheet1!A25</f>
        <v>2005</v>
      </c>
      <c r="S111" s="26">
        <f>[5]Sheet1!B25</f>
        <v>3</v>
      </c>
      <c r="T111" s="2">
        <f>[5]Sheet1!E25</f>
        <v>1.253606915473938</v>
      </c>
      <c r="U111" s="2">
        <f>[5]Sheet1!F25</f>
        <v>0.8058469295501709</v>
      </c>
      <c r="V111" s="2">
        <f>[5]Sheet1!G25</f>
        <v>1.2351526021957397</v>
      </c>
      <c r="W111" s="2">
        <f>[5]Sheet1!H25</f>
        <v>0.81749916076660156</v>
      </c>
      <c r="X111" s="2">
        <f>[6]Full!G25</f>
        <v>1.0112361907958984</v>
      </c>
      <c r="Y111" s="2">
        <f>[6]Full!H25</f>
        <v>0.89194768667221069</v>
      </c>
      <c r="Z111" s="2">
        <f>[6]Full!I25</f>
        <v>0.90281647443771362</v>
      </c>
      <c r="AA111" s="2">
        <f>[6]Full!J25</f>
        <v>0.8343498706817627</v>
      </c>
    </row>
    <row r="112" spans="1:27">
      <c r="A112">
        <f>[4]Full!A26</f>
        <v>2005</v>
      </c>
      <c r="C112">
        <f>[4]Full!B26</f>
        <v>4</v>
      </c>
      <c r="D112" s="33">
        <f>[4]Full!C26</f>
        <v>38626</v>
      </c>
      <c r="E112">
        <f>[4]Full!D26</f>
        <v>183</v>
      </c>
      <c r="F112" s="2">
        <f>[4]Full!E26</f>
        <v>0.76626986265182495</v>
      </c>
      <c r="G112" s="2">
        <f>[4]Full!F26</f>
        <v>0.779244065284729</v>
      </c>
      <c r="H112" s="2">
        <f>[4]Full!G26</f>
        <v>0.64267110824584961</v>
      </c>
      <c r="I112" s="2">
        <f>[4]Full!H26</f>
        <v>0.50614297389984131</v>
      </c>
      <c r="J112" s="2">
        <f>[4]Full!I26</f>
        <v>0.71697121858596802</v>
      </c>
      <c r="K112" s="2">
        <f>[4]Full!J26</f>
        <v>0.52812635898590088</v>
      </c>
      <c r="L112" s="2">
        <f>[4]Full!K26</f>
        <v>0.73090040683746338</v>
      </c>
      <c r="M112" s="2">
        <f>[4]Full!L26</f>
        <v>0.47039628028869629</v>
      </c>
      <c r="N112" s="2">
        <f>[4]Full!M26</f>
        <v>0.63296389579772949</v>
      </c>
      <c r="O112" s="2">
        <f>[4]Full!N26</f>
        <v>0.59514856338500977</v>
      </c>
      <c r="P112" s="2">
        <f>[4]Full!O26</f>
        <v>0.66549193859100342</v>
      </c>
      <c r="Q112" s="2">
        <f>[4]Full!P26</f>
        <v>0.62962841987609863</v>
      </c>
      <c r="R112" s="26">
        <f>[5]Sheet1!A26</f>
        <v>2005</v>
      </c>
      <c r="S112" s="26">
        <f>[5]Sheet1!B26</f>
        <v>4</v>
      </c>
      <c r="T112" s="2">
        <f>[5]Sheet1!E26</f>
        <v>1.7801353931427002</v>
      </c>
      <c r="U112" s="2">
        <f>[5]Sheet1!F26</f>
        <v>1.193842887878418</v>
      </c>
      <c r="V112" s="2">
        <f>[5]Sheet1!G26</f>
        <v>1.8017153739929199</v>
      </c>
      <c r="W112" s="2">
        <f>[5]Sheet1!H26</f>
        <v>1.1161813735961914</v>
      </c>
      <c r="X112" s="2">
        <f>[6]Full!G26</f>
        <v>0.98779481649398804</v>
      </c>
      <c r="Y112" s="2">
        <f>[6]Full!H26</f>
        <v>0.6424565315246582</v>
      </c>
      <c r="Z112" s="2">
        <f>[6]Full!I26</f>
        <v>1.106315016746521</v>
      </c>
      <c r="AA112" s="2">
        <f>[6]Full!J26</f>
        <v>0.81697440147399902</v>
      </c>
    </row>
    <row r="113" spans="1:27">
      <c r="A113">
        <f>[4]Full!A27</f>
        <v>2006</v>
      </c>
      <c r="C113">
        <f>[4]Full!B27</f>
        <v>1</v>
      </c>
      <c r="D113" s="33">
        <f>[4]Full!C27</f>
        <v>38718</v>
      </c>
      <c r="E113">
        <f>[4]Full!D27</f>
        <v>184</v>
      </c>
      <c r="F113" s="2">
        <f>[4]Full!E27</f>
        <v>0.68864983320236206</v>
      </c>
      <c r="G113" s="2">
        <f>[4]Full!F27</f>
        <v>0.39643922448158264</v>
      </c>
      <c r="H113" s="2">
        <f>[4]Full!G27</f>
        <v>0.55681037902832031</v>
      </c>
      <c r="I113" s="2">
        <f>[4]Full!H27</f>
        <v>0.43933448195457458</v>
      </c>
      <c r="J113" s="2">
        <f>[4]Full!I27</f>
        <v>0.64392495155334473</v>
      </c>
      <c r="K113" s="2">
        <f>[4]Full!J27</f>
        <v>0.47967895865440369</v>
      </c>
      <c r="L113" s="2">
        <f>[4]Full!K27</f>
        <v>0.65762084722518921</v>
      </c>
      <c r="M113" s="2">
        <f>[4]Full!L27</f>
        <v>0.49490535259246826</v>
      </c>
      <c r="N113" s="2">
        <f>[4]Full!M27</f>
        <v>0.60597836971282959</v>
      </c>
      <c r="O113" s="2">
        <f>[4]Full!N27</f>
        <v>0.50886523723602295</v>
      </c>
      <c r="P113" s="2">
        <f>[4]Full!O27</f>
        <v>0.59707421064376831</v>
      </c>
      <c r="Q113" s="2">
        <f>[4]Full!P27</f>
        <v>0.5154038667678833</v>
      </c>
      <c r="R113" s="26">
        <f>[5]Sheet1!A27</f>
        <v>2006</v>
      </c>
      <c r="S113" s="26">
        <f>[5]Sheet1!B27</f>
        <v>1</v>
      </c>
      <c r="T113" s="2">
        <f>[5]Sheet1!E27</f>
        <v>1.6977124214172363</v>
      </c>
      <c r="U113" s="2">
        <f>[5]Sheet1!F27</f>
        <v>1.3772211074829102</v>
      </c>
      <c r="V113" s="2">
        <f>[5]Sheet1!G27</f>
        <v>1.7300347089767456</v>
      </c>
      <c r="W113" s="2">
        <f>[5]Sheet1!H27</f>
        <v>1.5105977058410645</v>
      </c>
      <c r="X113" s="2">
        <f>[6]Full!G27</f>
        <v>0.97759747505187988</v>
      </c>
      <c r="Y113" s="2">
        <f>[6]Full!H27</f>
        <v>0.74452382326126099</v>
      </c>
      <c r="Z113" s="2">
        <f>[6]Full!I27</f>
        <v>1.0383541584014893</v>
      </c>
      <c r="AA113" s="2">
        <f>[6]Full!J27</f>
        <v>0.77874898910522461</v>
      </c>
    </row>
    <row r="114" spans="1:27">
      <c r="A114">
        <f>[4]Full!A28</f>
        <v>2006</v>
      </c>
      <c r="C114">
        <f>[4]Full!B28</f>
        <v>2</v>
      </c>
      <c r="D114" s="33">
        <f>[4]Full!C28</f>
        <v>38808</v>
      </c>
      <c r="E114">
        <f>[4]Full!D28</f>
        <v>185</v>
      </c>
      <c r="F114" s="2">
        <f>[4]Full!E28</f>
        <v>0.94054889678955078</v>
      </c>
      <c r="G114" s="2">
        <f>[4]Full!F28</f>
        <v>0.70223766565322876</v>
      </c>
      <c r="H114" s="2">
        <f>[4]Full!G28</f>
        <v>0.71262973546981812</v>
      </c>
      <c r="I114" s="2">
        <f>[4]Full!H28</f>
        <v>0.53529506921768188</v>
      </c>
      <c r="J114" s="2">
        <f>[4]Full!I28</f>
        <v>1.0854872465133667</v>
      </c>
      <c r="K114" s="2">
        <f>[4]Full!J28</f>
        <v>0.92708510160446167</v>
      </c>
      <c r="L114" s="2">
        <f>[4]Full!K28</f>
        <v>1.0620992183685303</v>
      </c>
      <c r="M114" s="2">
        <f>[4]Full!L28</f>
        <v>0.8607068657875061</v>
      </c>
      <c r="N114" s="2">
        <f>[4]Full!M28</f>
        <v>0.73977291584014893</v>
      </c>
      <c r="O114" s="2">
        <f>[4]Full!N28</f>
        <v>0.61486232280731201</v>
      </c>
      <c r="P114" s="2">
        <f>[4]Full!O28</f>
        <v>0.72843527793884277</v>
      </c>
      <c r="Q114" s="2">
        <f>[4]Full!P28</f>
        <v>0.66917026042938232</v>
      </c>
      <c r="R114" s="26">
        <f>[5]Sheet1!A28</f>
        <v>2006</v>
      </c>
      <c r="S114" s="26">
        <f>[5]Sheet1!B28</f>
        <v>2</v>
      </c>
      <c r="T114" s="2">
        <f>[5]Sheet1!E28</f>
        <v>1.9120510816574097</v>
      </c>
      <c r="U114" s="2">
        <f>[5]Sheet1!F28</f>
        <v>1.6034055948257446</v>
      </c>
      <c r="V114" s="2">
        <f>[5]Sheet1!G28</f>
        <v>1.896760106086731</v>
      </c>
      <c r="W114" s="2">
        <f>[5]Sheet1!H28</f>
        <v>1.6667262315750122</v>
      </c>
      <c r="X114" s="2">
        <f>[6]Full!G28</f>
        <v>1.0234693288803101</v>
      </c>
      <c r="Y114" s="2">
        <f>[6]Full!H28</f>
        <v>0.66159212589263916</v>
      </c>
      <c r="Z114" s="2">
        <f>[6]Full!I28</f>
        <v>1.0630730390548706</v>
      </c>
      <c r="AA114" s="2">
        <f>[6]Full!J28</f>
        <v>0.71667420864105225</v>
      </c>
    </row>
    <row r="115" spans="1:27">
      <c r="A115">
        <f>[4]Full!A29</f>
        <v>2006</v>
      </c>
      <c r="C115">
        <f>[4]Full!B29</f>
        <v>3</v>
      </c>
      <c r="D115" s="33">
        <f>[4]Full!C29</f>
        <v>38899</v>
      </c>
      <c r="E115">
        <f>[4]Full!D29</f>
        <v>186</v>
      </c>
      <c r="F115" s="2">
        <f>[4]Full!E29</f>
        <v>1.2260456085205078</v>
      </c>
      <c r="G115" s="2">
        <f>[4]Full!F29</f>
        <v>0.9163440465927124</v>
      </c>
      <c r="H115" s="2">
        <f>[4]Full!G29</f>
        <v>0.8908342719078064</v>
      </c>
      <c r="I115" s="2">
        <f>[4]Full!H29</f>
        <v>0.60730540752410889</v>
      </c>
      <c r="J115" s="2">
        <f>[4]Full!I29</f>
        <v>1.0239361524581909</v>
      </c>
      <c r="K115" s="2">
        <f>[4]Full!J29</f>
        <v>0.58961832523345947</v>
      </c>
      <c r="L115" s="2">
        <f>[4]Full!K29</f>
        <v>1.0797985792160034</v>
      </c>
      <c r="M115" s="2">
        <f>[4]Full!L29</f>
        <v>0.73439574241638184</v>
      </c>
      <c r="N115" s="2">
        <f>[4]Full!M29</f>
        <v>0.85454589128494263</v>
      </c>
      <c r="O115" s="2">
        <f>[4]Full!N29</f>
        <v>0.46850994229316711</v>
      </c>
      <c r="P115" s="2">
        <f>[4]Full!O29</f>
        <v>0.868266761302948</v>
      </c>
      <c r="Q115" s="2">
        <f>[4]Full!P29</f>
        <v>0.48889628052711487</v>
      </c>
      <c r="R115" s="26">
        <f>[5]Sheet1!A29</f>
        <v>2006</v>
      </c>
      <c r="S115" s="26">
        <f>[5]Sheet1!B29</f>
        <v>3</v>
      </c>
      <c r="T115" s="2">
        <f>[5]Sheet1!E29</f>
        <v>2.4817166328430176</v>
      </c>
      <c r="U115" s="2">
        <f>[5]Sheet1!F29</f>
        <v>2.1615731716156006</v>
      </c>
      <c r="V115" s="2">
        <f>[5]Sheet1!G29</f>
        <v>2.4921669960021973</v>
      </c>
      <c r="W115" s="2">
        <f>[5]Sheet1!H29</f>
        <v>2.0946786403656006</v>
      </c>
      <c r="X115" s="2">
        <f>[6]Full!G29</f>
        <v>1.3201020956039429</v>
      </c>
      <c r="Y115" s="2">
        <f>[6]Full!H29</f>
        <v>1.0131878852844238</v>
      </c>
      <c r="Z115" s="2">
        <f>[6]Full!I29</f>
        <v>1.2912758588790894</v>
      </c>
      <c r="AA115" s="2">
        <f>[6]Full!J29</f>
        <v>0.91807442903518677</v>
      </c>
    </row>
    <row r="116" spans="1:27">
      <c r="A116">
        <f>[4]Full!A30</f>
        <v>2006</v>
      </c>
      <c r="C116">
        <f>[4]Full!B30</f>
        <v>4</v>
      </c>
      <c r="D116" s="33">
        <f>[4]Full!C30</f>
        <v>38991</v>
      </c>
      <c r="E116">
        <f>[4]Full!D30</f>
        <v>187</v>
      </c>
      <c r="F116" s="2">
        <f>[4]Full!E30</f>
        <v>1.5224999189376831</v>
      </c>
      <c r="G116" s="2">
        <f>[4]Full!F30</f>
        <v>0.96816486120223999</v>
      </c>
      <c r="H116" s="2">
        <f>[4]Full!G30</f>
        <v>1.0819743871688843</v>
      </c>
      <c r="I116" s="2">
        <f>[4]Full!H30</f>
        <v>0.76651096343994141</v>
      </c>
      <c r="J116" s="2">
        <f>[4]Full!I30</f>
        <v>1.5472134351730347</v>
      </c>
      <c r="K116" s="2">
        <f>[4]Full!J30</f>
        <v>1.3156882524490356</v>
      </c>
      <c r="L116" s="2">
        <f>[4]Full!K30</f>
        <v>1.5330899953842163</v>
      </c>
      <c r="M116" s="2">
        <f>[4]Full!L30</f>
        <v>1.2906615734100342</v>
      </c>
      <c r="N116" s="2">
        <f>[4]Full!M30</f>
        <v>0.98001575469970703</v>
      </c>
      <c r="O116" s="2">
        <f>[4]Full!N30</f>
        <v>0.49801152944564819</v>
      </c>
      <c r="P116" s="2">
        <f>[4]Full!O30</f>
        <v>0.98265218734741211</v>
      </c>
      <c r="Q116" s="2">
        <f>[4]Full!P30</f>
        <v>0.4998173713684082</v>
      </c>
      <c r="R116" s="26">
        <f>[5]Sheet1!A30</f>
        <v>2006</v>
      </c>
      <c r="S116" s="26">
        <f>[5]Sheet1!B30</f>
        <v>4</v>
      </c>
      <c r="T116" s="2">
        <f>[5]Sheet1!E30</f>
        <v>2.5967600345611572</v>
      </c>
      <c r="U116" s="2">
        <f>[5]Sheet1!F30</f>
        <v>1.6878734827041626</v>
      </c>
      <c r="V116" s="2">
        <f>[5]Sheet1!G30</f>
        <v>2.5420916080474854</v>
      </c>
      <c r="W116" s="2">
        <f>[5]Sheet1!H30</f>
        <v>1.6256586313247681</v>
      </c>
      <c r="X116" s="2">
        <f>[6]Full!G30</f>
        <v>1.7597306966781616</v>
      </c>
      <c r="Y116" s="2">
        <f>[6]Full!H30</f>
        <v>1.5898845195770264</v>
      </c>
      <c r="Z116" s="2">
        <f>[6]Full!I30</f>
        <v>1.6206417083740234</v>
      </c>
      <c r="AA116" s="2">
        <f>[6]Full!J30</f>
        <v>1.3612275123596191</v>
      </c>
    </row>
    <row r="117" spans="1:27">
      <c r="A117">
        <f>[4]Full!A31</f>
        <v>2007</v>
      </c>
      <c r="C117">
        <f>[4]Full!B31</f>
        <v>1</v>
      </c>
      <c r="D117" s="33">
        <f>[4]Full!C31</f>
        <v>39083</v>
      </c>
      <c r="E117">
        <f>[4]Full!D31</f>
        <v>188</v>
      </c>
      <c r="F117" s="2">
        <f>[4]Full!E31</f>
        <v>1.246402382850647</v>
      </c>
      <c r="G117" s="2">
        <f>[4]Full!F31</f>
        <v>0.86830449104309082</v>
      </c>
      <c r="H117" s="2">
        <f>[4]Full!G31</f>
        <v>1.101195216178894</v>
      </c>
      <c r="I117" s="2">
        <f>[4]Full!H31</f>
        <v>0.73510110378265381</v>
      </c>
      <c r="J117" s="2">
        <f>[4]Full!I31</f>
        <v>1.0826027393341064</v>
      </c>
      <c r="K117" s="2">
        <f>[4]Full!J31</f>
        <v>0.69551998376846313</v>
      </c>
      <c r="L117" s="2">
        <f>[4]Full!K31</f>
        <v>1.104381799697876</v>
      </c>
      <c r="M117" s="2">
        <f>[4]Full!L31</f>
        <v>0.77510571479797363</v>
      </c>
      <c r="N117" s="2">
        <f>[4]Full!M31</f>
        <v>0.99382692575454712</v>
      </c>
      <c r="O117" s="2">
        <f>[4]Full!N31</f>
        <v>0.49271395802497864</v>
      </c>
      <c r="P117" s="2">
        <f>[4]Full!O31</f>
        <v>0.98918259143829346</v>
      </c>
      <c r="Q117" s="2">
        <f>[4]Full!P31</f>
        <v>0.49156573414802551</v>
      </c>
      <c r="R117" s="26">
        <f>[5]Sheet1!A31</f>
        <v>2007</v>
      </c>
      <c r="S117" s="26">
        <f>[5]Sheet1!B31</f>
        <v>1</v>
      </c>
      <c r="T117" s="2">
        <f>[5]Sheet1!E31</f>
        <v>1.9798134565353394</v>
      </c>
      <c r="U117" s="2">
        <f>[5]Sheet1!F31</f>
        <v>1.6531295776367188</v>
      </c>
      <c r="V117" s="2">
        <f>[5]Sheet1!G31</f>
        <v>1.940833568572998</v>
      </c>
      <c r="W117" s="2">
        <f>[5]Sheet1!H31</f>
        <v>1.8152635097503662</v>
      </c>
      <c r="X117" s="2">
        <f>[6]Full!G31</f>
        <v>1.2481744289398193</v>
      </c>
      <c r="Y117" s="2">
        <f>[6]Full!H31</f>
        <v>0.95113855600357056</v>
      </c>
      <c r="Z117" s="2">
        <f>[6]Full!I31</f>
        <v>1.2801506519317627</v>
      </c>
      <c r="AA117" s="2">
        <f>[6]Full!J31</f>
        <v>0.92327421903610229</v>
      </c>
    </row>
    <row r="118" spans="1:27">
      <c r="A118">
        <f>[4]Full!A32</f>
        <v>2007</v>
      </c>
      <c r="C118">
        <f>[4]Full!B32</f>
        <v>2</v>
      </c>
      <c r="D118" s="33">
        <f>[4]Full!C32</f>
        <v>39173</v>
      </c>
      <c r="E118">
        <f>[4]Full!D32</f>
        <v>189</v>
      </c>
      <c r="F118" s="2">
        <f>[4]Full!E32</f>
        <v>0.91626369953155518</v>
      </c>
      <c r="G118" s="2">
        <f>[4]Full!F32</f>
        <v>0.82927000522613525</v>
      </c>
      <c r="H118" s="2">
        <f>[4]Full!G32</f>
        <v>0.87952548265457153</v>
      </c>
      <c r="I118" s="2">
        <f>[4]Full!H32</f>
        <v>0.75650358200073242</v>
      </c>
      <c r="J118" s="2">
        <f>[4]Full!I32</f>
        <v>0.94096904993057251</v>
      </c>
      <c r="K118" s="2">
        <f>[4]Full!J32</f>
        <v>0.90255838632583618</v>
      </c>
      <c r="L118" s="2">
        <f>[4]Full!K32</f>
        <v>0.96377658843994141</v>
      </c>
      <c r="M118" s="2">
        <f>[4]Full!L32</f>
        <v>0.95542311668395996</v>
      </c>
      <c r="N118" s="2">
        <f>[4]Full!M32</f>
        <v>0.75751882791519165</v>
      </c>
      <c r="O118" s="2">
        <f>[4]Full!N32</f>
        <v>0.66410094499588013</v>
      </c>
      <c r="P118" s="2">
        <f>[4]Full!O32</f>
        <v>0.75779998302459717</v>
      </c>
      <c r="Q118" s="2">
        <f>[4]Full!P32</f>
        <v>0.6610761284828186</v>
      </c>
      <c r="R118" s="26">
        <f>[5]Sheet1!A32</f>
        <v>2007</v>
      </c>
      <c r="S118" s="26">
        <f>[5]Sheet1!B32</f>
        <v>2</v>
      </c>
      <c r="T118" s="2">
        <f>[5]Sheet1!E32</f>
        <v>2.2203693389892578</v>
      </c>
      <c r="U118" s="2">
        <f>[5]Sheet1!F32</f>
        <v>2.2631256580352783</v>
      </c>
      <c r="V118" s="2">
        <f>[5]Sheet1!G32</f>
        <v>2.28867506980896</v>
      </c>
      <c r="W118" s="2">
        <f>[5]Sheet1!H32</f>
        <v>2.56050705909729</v>
      </c>
      <c r="X118" s="2">
        <f>[6]Full!G32</f>
        <v>1.1369967460632324</v>
      </c>
      <c r="Y118" s="2">
        <f>[6]Full!H32</f>
        <v>0.86290311813354492</v>
      </c>
      <c r="Z118" s="2">
        <f>[6]Full!I32</f>
        <v>1.1546144485473633</v>
      </c>
      <c r="AA118" s="2">
        <f>[6]Full!J32</f>
        <v>0.87637519836425781</v>
      </c>
    </row>
    <row r="119" spans="1:27">
      <c r="A119">
        <f>[4]Full!A33</f>
        <v>2007</v>
      </c>
      <c r="C119">
        <f>[4]Full!B33</f>
        <v>3</v>
      </c>
      <c r="D119" s="33">
        <f>[4]Full!C33</f>
        <v>39264</v>
      </c>
      <c r="E119">
        <f>[4]Full!D33</f>
        <v>190</v>
      </c>
      <c r="F119" s="2">
        <f>[4]Full!E33</f>
        <v>1.0574109554290771</v>
      </c>
      <c r="G119" s="2">
        <f>[4]Full!F33</f>
        <v>0.65184694528579712</v>
      </c>
      <c r="H119" s="2">
        <f>[4]Full!G33</f>
        <v>0.87554961442947388</v>
      </c>
      <c r="I119" s="2">
        <f>[4]Full!H33</f>
        <v>0.76926332712173462</v>
      </c>
      <c r="J119" s="2">
        <f>[4]Full!I33</f>
        <v>1.0575193166732788</v>
      </c>
      <c r="K119" s="2">
        <f>[4]Full!J33</f>
        <v>0.71057718992233276</v>
      </c>
      <c r="L119" s="2">
        <f>[4]Full!K33</f>
        <v>1.0658911466598511</v>
      </c>
      <c r="M119" s="2">
        <f>[4]Full!L33</f>
        <v>0.65473908185958862</v>
      </c>
      <c r="N119" s="2">
        <f>[4]Full!M33</f>
        <v>0.9065210223197937</v>
      </c>
      <c r="O119" s="2">
        <f>[4]Full!N33</f>
        <v>0.77645474672317505</v>
      </c>
      <c r="P119" s="2">
        <f>[4]Full!O33</f>
        <v>0.90908354520797729</v>
      </c>
      <c r="Q119" s="2">
        <f>[4]Full!P33</f>
        <v>0.80016666650772095</v>
      </c>
      <c r="R119" s="26">
        <f>[5]Sheet1!A33</f>
        <v>2007</v>
      </c>
      <c r="S119" s="26">
        <f>[5]Sheet1!B33</f>
        <v>3</v>
      </c>
      <c r="T119" s="2">
        <f>[5]Sheet1!E33</f>
        <v>2.1049675941467285</v>
      </c>
      <c r="U119" s="2">
        <f>[5]Sheet1!F33</f>
        <v>1.7672579288482666</v>
      </c>
      <c r="V119" s="2">
        <f>[5]Sheet1!G33</f>
        <v>2.1195042133331299</v>
      </c>
      <c r="W119" s="2">
        <f>[5]Sheet1!H33</f>
        <v>1.4165375232696533</v>
      </c>
      <c r="X119" s="2">
        <f>[6]Full!G33</f>
        <v>1.4791781902313232</v>
      </c>
      <c r="Y119" s="2">
        <f>[6]Full!H33</f>
        <v>1.0526041984558105</v>
      </c>
      <c r="Z119" s="2">
        <f>[6]Full!I33</f>
        <v>1.3573819398880005</v>
      </c>
      <c r="AA119" s="2">
        <f>[6]Full!J33</f>
        <v>0.77266526222229004</v>
      </c>
    </row>
    <row r="120" spans="1:27">
      <c r="A120">
        <f>[4]Full!A34</f>
        <v>2007</v>
      </c>
      <c r="C120">
        <f>[4]Full!B34</f>
        <v>4</v>
      </c>
      <c r="D120" s="33">
        <f>[4]Full!C34</f>
        <v>39356</v>
      </c>
      <c r="E120">
        <f>[4]Full!D34</f>
        <v>191</v>
      </c>
      <c r="F120" s="2">
        <f>[4]Full!E34</f>
        <v>1.6758359670639038</v>
      </c>
      <c r="G120" s="2">
        <f>[4]Full!F34</f>
        <v>1.7394359111785889</v>
      </c>
      <c r="H120" s="2">
        <f>[4]Full!G34</f>
        <v>0.51808565855026245</v>
      </c>
      <c r="I120" s="2">
        <f>[4]Full!H34</f>
        <v>0.41146278381347656</v>
      </c>
      <c r="J120" s="2">
        <f>[4]Full!I34</f>
        <v>2.5170972347259521</v>
      </c>
      <c r="K120" s="2">
        <f>[4]Full!J34</f>
        <v>2.4862780570983887</v>
      </c>
      <c r="L120" s="2">
        <f>[4]Full!K34</f>
        <v>2.4974207878112793</v>
      </c>
      <c r="M120" s="2">
        <f>[4]Full!L34</f>
        <v>2.5154213905334473</v>
      </c>
      <c r="N120" s="2">
        <f>[4]Full!M34</f>
        <v>0.48207280039787292</v>
      </c>
      <c r="O120" s="2">
        <f>[4]Full!N34</f>
        <v>0.42088907957077026</v>
      </c>
      <c r="P120" s="2">
        <f>[4]Full!O34</f>
        <v>0.48582187294960022</v>
      </c>
      <c r="Q120" s="2">
        <f>[4]Full!P34</f>
        <v>0.40238350629806519</v>
      </c>
      <c r="R120" s="26">
        <f>[5]Sheet1!A34</f>
        <v>2007</v>
      </c>
      <c r="S120" s="26">
        <f>[5]Sheet1!B34</f>
        <v>4</v>
      </c>
      <c r="T120" s="2">
        <f>[5]Sheet1!E34</f>
        <v>1.3895255327224731</v>
      </c>
      <c r="U120" s="2">
        <f>[5]Sheet1!F34</f>
        <v>1.1560436487197876</v>
      </c>
      <c r="V120" s="2">
        <f>[5]Sheet1!G34</f>
        <v>1.5962058305740356</v>
      </c>
      <c r="W120" s="2">
        <f>[5]Sheet1!H34</f>
        <v>0.70568197965621948</v>
      </c>
      <c r="X120" s="2">
        <f>[6]Full!G34</f>
        <v>2.5872299671173096</v>
      </c>
      <c r="Y120" s="2">
        <f>[6]Full!H34</f>
        <v>2.3049507141113281</v>
      </c>
      <c r="Z120" s="2">
        <f>[6]Full!I34</f>
        <v>1.9573681354522705</v>
      </c>
      <c r="AA120" s="2">
        <f>[6]Full!J34</f>
        <v>1.5898934602737427</v>
      </c>
    </row>
    <row r="121" spans="1:27">
      <c r="A121">
        <f>[4]Full!A35</f>
        <v>2008</v>
      </c>
      <c r="C121">
        <f>[4]Full!B35</f>
        <v>1</v>
      </c>
      <c r="D121" s="33">
        <f>[4]Full!C35</f>
        <v>39448</v>
      </c>
      <c r="E121">
        <f>[4]Full!D35</f>
        <v>192</v>
      </c>
      <c r="F121" s="2">
        <f>[4]Full!E35</f>
        <v>1.1697285175323486</v>
      </c>
      <c r="G121" s="2">
        <f>[4]Full!F35</f>
        <v>1.0141745805740356</v>
      </c>
      <c r="H121" s="2">
        <f>[4]Full!G35</f>
        <v>0.75915652513504028</v>
      </c>
      <c r="I121" s="2">
        <f>[4]Full!H35</f>
        <v>0.54408347606658936</v>
      </c>
      <c r="J121" s="2">
        <f>[4]Full!I35</f>
        <v>1.2721381187438965</v>
      </c>
      <c r="K121" s="2">
        <f>[4]Full!J35</f>
        <v>1.2262245416641235</v>
      </c>
      <c r="L121" s="2">
        <f>[4]Full!K35</f>
        <v>1.2213329076766968</v>
      </c>
      <c r="M121" s="2">
        <f>[4]Full!L35</f>
        <v>1.1353563070297241</v>
      </c>
      <c r="N121" s="2">
        <f>[4]Full!M35</f>
        <v>0.8463858962059021</v>
      </c>
      <c r="O121" s="2">
        <f>[4]Full!N35</f>
        <v>0.64343833923339844</v>
      </c>
      <c r="P121" s="2">
        <f>[4]Full!O35</f>
        <v>0.84847134351730347</v>
      </c>
      <c r="Q121" s="2">
        <f>[4]Full!P35</f>
        <v>0.65417957305908203</v>
      </c>
      <c r="R121" s="26">
        <f>[5]Sheet1!A35</f>
        <v>2008</v>
      </c>
      <c r="S121" s="26">
        <f>[5]Sheet1!B35</f>
        <v>1</v>
      </c>
      <c r="T121" s="2">
        <f>[5]Sheet1!E35</f>
        <v>1.8381708860397339</v>
      </c>
      <c r="U121" s="2">
        <f>[5]Sheet1!F35</f>
        <v>0.69854456186294556</v>
      </c>
      <c r="V121" s="2">
        <f>[5]Sheet1!G35</f>
        <v>1.8272708654403687</v>
      </c>
      <c r="W121" s="2">
        <f>[5]Sheet1!H35</f>
        <v>0.69917124509811401</v>
      </c>
      <c r="X121" s="2">
        <f>[6]Full!G35</f>
        <v>1.6931426525115967</v>
      </c>
      <c r="Y121" s="2">
        <f>[6]Full!H35</f>
        <v>1.5032744407653809</v>
      </c>
      <c r="Z121" s="2">
        <f>[6]Full!I35</f>
        <v>1.7134158611297607</v>
      </c>
      <c r="AA121" s="2">
        <f>[6]Full!J35</f>
        <v>1.3735222816467285</v>
      </c>
    </row>
    <row r="122" spans="1:27">
      <c r="A122">
        <f>[4]Full!A36</f>
        <v>2008</v>
      </c>
      <c r="C122">
        <f>[4]Full!B36</f>
        <v>2</v>
      </c>
      <c r="D122" s="33">
        <f>[4]Full!C36</f>
        <v>39539</v>
      </c>
      <c r="E122">
        <f>[4]Full!D36</f>
        <v>193</v>
      </c>
      <c r="F122" s="2">
        <f>[4]Full!E36</f>
        <v>0.73129570484161377</v>
      </c>
      <c r="G122" s="2">
        <f>[4]Full!F36</f>
        <v>0.52186375856399536</v>
      </c>
      <c r="H122" s="2">
        <f>[4]Full!G36</f>
        <v>0.66766750812530518</v>
      </c>
      <c r="I122" s="2">
        <f>[4]Full!H36</f>
        <v>0.51672136783599854</v>
      </c>
      <c r="J122" s="2">
        <f>[4]Full!I36</f>
        <v>1.1477701663970947</v>
      </c>
      <c r="K122" s="2">
        <f>[4]Full!J36</f>
        <v>0.53624022006988525</v>
      </c>
      <c r="L122" s="2">
        <f>[4]Full!K36</f>
        <v>1.0316137075424194</v>
      </c>
      <c r="M122" s="2">
        <f>[4]Full!L36</f>
        <v>0.57872706651687622</v>
      </c>
      <c r="N122" s="2">
        <f>[4]Full!M36</f>
        <v>0.66367053985595703</v>
      </c>
      <c r="O122" s="2">
        <f>[4]Full!N36</f>
        <v>0.32107880711555481</v>
      </c>
      <c r="P122" s="2">
        <f>[4]Full!O36</f>
        <v>0.66347843408584595</v>
      </c>
      <c r="Q122" s="2">
        <f>[4]Full!P36</f>
        <v>0.32005384564399719</v>
      </c>
      <c r="R122" s="26">
        <f>[5]Sheet1!A36</f>
        <v>2008</v>
      </c>
      <c r="S122" s="26">
        <f>[5]Sheet1!B36</f>
        <v>2</v>
      </c>
      <c r="T122" s="2">
        <f>[5]Sheet1!E36</f>
        <v>2.0251200199127197</v>
      </c>
      <c r="U122" s="2">
        <f>[5]Sheet1!F36</f>
        <v>1.9379994869232178</v>
      </c>
      <c r="V122" s="2">
        <f>[5]Sheet1!G36</f>
        <v>2.131878137588501</v>
      </c>
      <c r="W122" s="2">
        <f>[5]Sheet1!H36</f>
        <v>2.2094309329986572</v>
      </c>
      <c r="X122" s="2">
        <f>[6]Full!G36</f>
        <v>1.3471288681030273</v>
      </c>
      <c r="Y122" s="2">
        <f>[6]Full!H36</f>
        <v>0.73055964708328247</v>
      </c>
      <c r="Z122" s="2">
        <f>[6]Full!I36</f>
        <v>1.3229062557220459</v>
      </c>
      <c r="AA122" s="2">
        <f>[6]Full!J36</f>
        <v>0.63691431283950806</v>
      </c>
    </row>
    <row r="123" spans="1:27">
      <c r="A123">
        <f>[4]Full!A37</f>
        <v>2008</v>
      </c>
      <c r="C123">
        <f>[4]Full!B37</f>
        <v>3</v>
      </c>
      <c r="D123" s="33">
        <f>[4]Full!C37</f>
        <v>39630</v>
      </c>
      <c r="E123">
        <f>[4]Full!D37</f>
        <v>194</v>
      </c>
      <c r="F123" s="2">
        <f>[4]Full!E37</f>
        <v>1.1366302967071533</v>
      </c>
      <c r="G123" s="2">
        <f>[4]Full!F37</f>
        <v>1.0065042972564697</v>
      </c>
      <c r="H123" s="2">
        <f>[4]Full!G37</f>
        <v>0.76143991947174072</v>
      </c>
      <c r="I123" s="2">
        <f>[4]Full!H37</f>
        <v>0.50298935174942017</v>
      </c>
      <c r="J123" s="2">
        <f>[4]Full!I37</f>
        <v>1.1739540100097656</v>
      </c>
      <c r="K123" s="2">
        <f>[4]Full!J37</f>
        <v>0.99768012762069702</v>
      </c>
      <c r="L123" s="2">
        <f>[4]Full!K37</f>
        <v>1.1704428195953369</v>
      </c>
      <c r="M123" s="2">
        <f>[4]Full!L37</f>
        <v>1.0781625509262085</v>
      </c>
      <c r="N123" s="2">
        <f>[4]Full!M37</f>
        <v>0.7048678994178772</v>
      </c>
      <c r="O123" s="2">
        <f>[4]Full!N37</f>
        <v>0.63150572776794434</v>
      </c>
      <c r="P123" s="2">
        <f>[4]Full!O37</f>
        <v>0.69982093572616577</v>
      </c>
      <c r="Q123" s="2">
        <f>[4]Full!P37</f>
        <v>0.64757895469665527</v>
      </c>
      <c r="R123" s="26">
        <f>[5]Sheet1!A37</f>
        <v>2008</v>
      </c>
      <c r="S123" s="26">
        <f>[5]Sheet1!B37</f>
        <v>3</v>
      </c>
      <c r="T123" s="2">
        <f>[5]Sheet1!E37</f>
        <v>1.3448712825775146</v>
      </c>
      <c r="U123" s="2">
        <f>[5]Sheet1!F37</f>
        <v>0.63846880197525024</v>
      </c>
      <c r="V123" s="2">
        <f>[5]Sheet1!G37</f>
        <v>1.5939188003540039</v>
      </c>
      <c r="W123" s="2">
        <f>[5]Sheet1!H37</f>
        <v>1.4063774347305298</v>
      </c>
      <c r="X123" s="2">
        <f>[6]Full!G37</f>
        <v>1.3368395566940308</v>
      </c>
      <c r="Y123" s="2">
        <f>[6]Full!H37</f>
        <v>1.088188648223877</v>
      </c>
      <c r="Z123" s="2">
        <f>[6]Full!I37</f>
        <v>1.5555678606033325</v>
      </c>
      <c r="AA123" s="2">
        <f>[6]Full!J37</f>
        <v>1.2371723651885986</v>
      </c>
    </row>
    <row r="124" spans="1:27">
      <c r="A124">
        <f>[4]Full!A38</f>
        <v>2008</v>
      </c>
      <c r="C124">
        <f>[4]Full!B38</f>
        <v>4</v>
      </c>
      <c r="D124" s="33">
        <f>[4]Full!C38</f>
        <v>39722</v>
      </c>
      <c r="E124">
        <f>[4]Full!D38</f>
        <v>195</v>
      </c>
      <c r="F124" s="2">
        <f>[4]Full!E38</f>
        <v>1.1051778793334961</v>
      </c>
      <c r="G124" s="2">
        <f>[4]Full!F38</f>
        <v>0.92456388473510742</v>
      </c>
      <c r="H124" s="2">
        <f>[4]Full!G38</f>
        <v>0.91093504428863525</v>
      </c>
      <c r="I124" s="2">
        <f>[4]Full!H38</f>
        <v>0.63433712720870972</v>
      </c>
      <c r="J124" s="2">
        <f>[4]Full!I38</f>
        <v>2.7143063545227051</v>
      </c>
      <c r="K124" s="2">
        <f>[4]Full!J38</f>
        <v>2.8484995365142822</v>
      </c>
      <c r="L124" s="2">
        <f>[4]Full!K38</f>
        <v>2.7036664485931396</v>
      </c>
      <c r="M124" s="2">
        <f>[4]Full!L38</f>
        <v>2.8562192916870117</v>
      </c>
      <c r="N124" s="2">
        <f>[4]Full!M38</f>
        <v>0.92012244462966919</v>
      </c>
      <c r="O124" s="2">
        <f>[4]Full!N38</f>
        <v>0.75138658285140991</v>
      </c>
      <c r="P124" s="2">
        <f>[4]Full!O38</f>
        <v>0.92021864652633667</v>
      </c>
      <c r="Q124" s="2">
        <f>[4]Full!P38</f>
        <v>0.75142687559127808</v>
      </c>
      <c r="R124" s="26">
        <f>[5]Sheet1!A38</f>
        <v>2008</v>
      </c>
      <c r="S124" s="26">
        <f>[5]Sheet1!B38</f>
        <v>4</v>
      </c>
      <c r="T124" s="2">
        <f>[5]Sheet1!E38</f>
        <v>2.1872909069061279</v>
      </c>
      <c r="U124" s="2">
        <f>[5]Sheet1!F38</f>
        <v>1.2099826335906982</v>
      </c>
      <c r="V124" s="2">
        <f>[5]Sheet1!G38</f>
        <v>2.2433252334594727</v>
      </c>
      <c r="W124" s="2">
        <f>[5]Sheet1!H38</f>
        <v>1.732133150100708</v>
      </c>
      <c r="X124" s="2">
        <f>[6]Full!G38</f>
        <v>2.7422976493835449</v>
      </c>
      <c r="Y124" s="2">
        <f>[6]Full!H38</f>
        <v>2.9983417987823486</v>
      </c>
      <c r="Z124" s="2">
        <f>[6]Full!I38</f>
        <v>1.5450121164321899</v>
      </c>
      <c r="AA124" s="2">
        <f>[6]Full!J38</f>
        <v>1.2646999359130859</v>
      </c>
    </row>
    <row r="125" spans="1:27">
      <c r="A125">
        <f>[4]Full!A39</f>
        <v>2009</v>
      </c>
      <c r="C125">
        <f>[4]Full!B39</f>
        <v>1</v>
      </c>
      <c r="D125" s="33">
        <f>[4]Full!C39</f>
        <v>39814</v>
      </c>
      <c r="E125">
        <f>[4]Full!D39</f>
        <v>196</v>
      </c>
      <c r="F125" s="2">
        <f>[4]Full!E39</f>
        <v>0.8139767050743103</v>
      </c>
      <c r="G125" s="2">
        <f>[4]Full!F39</f>
        <v>0.70020401477813721</v>
      </c>
      <c r="H125" s="2">
        <f>[4]Full!G39</f>
        <v>0.71312141418457031</v>
      </c>
      <c r="I125" s="2">
        <f>[4]Full!H39</f>
        <v>0.57354438304901123</v>
      </c>
      <c r="J125" s="2">
        <f>[4]Full!I39</f>
        <v>2.2306780815124512</v>
      </c>
      <c r="K125" s="2">
        <f>[4]Full!J39</f>
        <v>2.3439509868621826</v>
      </c>
      <c r="L125" s="2">
        <f>[4]Full!K39</f>
        <v>2.0697288513183594</v>
      </c>
      <c r="M125" s="2">
        <f>[4]Full!L39</f>
        <v>2.1555237770080566</v>
      </c>
      <c r="N125" s="2">
        <f>[4]Full!M39</f>
        <v>0.91652154922485352</v>
      </c>
      <c r="O125" s="2">
        <f>[4]Full!N39</f>
        <v>0.81607198715209961</v>
      </c>
      <c r="P125" s="2">
        <f>[4]Full!O39</f>
        <v>0.9182441234588623</v>
      </c>
      <c r="Q125" s="2">
        <f>[4]Full!P39</f>
        <v>0.82533407211303711</v>
      </c>
      <c r="R125" s="26">
        <f>[5]Sheet1!A39</f>
        <v>2009</v>
      </c>
      <c r="S125" s="26">
        <f>[5]Sheet1!B39</f>
        <v>1</v>
      </c>
      <c r="T125" s="2">
        <f>[5]Sheet1!E39</f>
        <v>2.066317081451416</v>
      </c>
      <c r="U125" s="2">
        <f>[5]Sheet1!F39</f>
        <v>1.408549427986145</v>
      </c>
      <c r="V125" s="2">
        <f>[5]Sheet1!G39</f>
        <v>2.2566697597503662</v>
      </c>
      <c r="W125" s="2">
        <f>[5]Sheet1!H39</f>
        <v>1.9717665910720825</v>
      </c>
      <c r="X125" s="2">
        <f>[6]Full!G39</f>
        <v>1.2965669631958008</v>
      </c>
      <c r="Y125" s="2">
        <f>[6]Full!H39</f>
        <v>1.0396015644073486</v>
      </c>
      <c r="Z125" s="2">
        <f>[6]Full!I39</f>
        <v>1.2873537540435791</v>
      </c>
      <c r="AA125" s="2">
        <f>[6]Full!J39</f>
        <v>1.239588737487793</v>
      </c>
    </row>
    <row r="126" spans="1:27">
      <c r="A126">
        <f>[4]Full!A40</f>
        <v>2009</v>
      </c>
      <c r="C126">
        <f>[4]Full!B40</f>
        <v>2</v>
      </c>
      <c r="D126" s="33">
        <f>[4]Full!C40</f>
        <v>39904</v>
      </c>
      <c r="E126">
        <f>[4]Full!D40</f>
        <v>197</v>
      </c>
      <c r="F126" s="2">
        <f>[4]Full!E40</f>
        <v>1.782789945602417</v>
      </c>
      <c r="G126" s="2">
        <f>[4]Full!F40</f>
        <v>1.617463231086731</v>
      </c>
      <c r="H126" s="2">
        <f>[4]Full!G40</f>
        <v>1.0531826019287109</v>
      </c>
      <c r="I126" s="2">
        <f>[4]Full!H40</f>
        <v>0.85415327548980713</v>
      </c>
      <c r="J126" s="2">
        <f>[4]Full!I40</f>
        <v>2.1007723808288574</v>
      </c>
      <c r="K126" s="2">
        <f>[4]Full!J40</f>
        <v>2.107172966003418</v>
      </c>
      <c r="L126" s="2">
        <f>[4]Full!K40</f>
        <v>2.1064608097076416</v>
      </c>
      <c r="M126" s="2">
        <f>[4]Full!L40</f>
        <v>1.9720834493637085</v>
      </c>
      <c r="N126" s="2">
        <f>[4]Full!M40</f>
        <v>1.2120046615600586</v>
      </c>
      <c r="O126" s="2">
        <f>[4]Full!N40</f>
        <v>0.99587893486022949</v>
      </c>
      <c r="P126" s="2">
        <f>[4]Full!O40</f>
        <v>1.1886104345321655</v>
      </c>
      <c r="Q126" s="2">
        <f>[4]Full!P40</f>
        <v>0.94151020050048828</v>
      </c>
      <c r="R126" s="26">
        <f>[5]Sheet1!A40</f>
        <v>2009</v>
      </c>
      <c r="S126" s="26">
        <f>[5]Sheet1!B40</f>
        <v>2</v>
      </c>
      <c r="T126" s="2">
        <f>[5]Sheet1!E40</f>
        <v>1.7635763883590698</v>
      </c>
      <c r="U126" s="2">
        <f>[5]Sheet1!F40</f>
        <v>2.010615348815918</v>
      </c>
      <c r="V126" s="2">
        <f>[5]Sheet1!G40</f>
        <v>2.0977945327758789</v>
      </c>
      <c r="W126" s="2">
        <f>[5]Sheet1!H40</f>
        <v>1.6010832786560059</v>
      </c>
      <c r="X126" s="2">
        <f>[6]Full!G40</f>
        <v>1.7096227407455444</v>
      </c>
      <c r="Y126" s="2">
        <f>[6]Full!H40</f>
        <v>1.5948697328567505</v>
      </c>
      <c r="Z126" s="2">
        <f>[6]Full!I40</f>
        <v>1.7573882341384888</v>
      </c>
      <c r="AA126" s="2">
        <f>[6]Full!J40</f>
        <v>1.5953476428985596</v>
      </c>
    </row>
    <row r="127" spans="1:27">
      <c r="A127">
        <f>[4]Full!A41</f>
        <v>2009</v>
      </c>
      <c r="C127">
        <f>[4]Full!B41</f>
        <v>3</v>
      </c>
      <c r="D127" s="33">
        <f>[4]Full!C41</f>
        <v>39995</v>
      </c>
      <c r="E127">
        <f>[4]Full!D41</f>
        <v>198</v>
      </c>
      <c r="F127" s="2">
        <f>[4]Full!E41</f>
        <v>1.203966498374939</v>
      </c>
      <c r="G127" s="2">
        <f>[4]Full!F41</f>
        <v>0.78532350063323975</v>
      </c>
      <c r="H127" s="2">
        <f>[4]Full!G41</f>
        <v>0.86446064710617065</v>
      </c>
      <c r="I127" s="2">
        <f>[4]Full!H41</f>
        <v>0.58094722032546997</v>
      </c>
      <c r="J127" s="2">
        <f>[4]Full!I41</f>
        <v>1.4378212690353394</v>
      </c>
      <c r="K127" s="2">
        <f>[4]Full!J41</f>
        <v>1.0449939966201782</v>
      </c>
      <c r="L127" s="2">
        <f>[4]Full!K41</f>
        <v>1.4496227502822876</v>
      </c>
      <c r="M127" s="2">
        <f>[4]Full!L41</f>
        <v>1.0814257860183716</v>
      </c>
      <c r="N127" s="2">
        <f>[4]Full!M41</f>
        <v>0.98961055278778076</v>
      </c>
      <c r="O127" s="2">
        <f>[4]Full!N41</f>
        <v>0.80869597196578979</v>
      </c>
      <c r="P127" s="2">
        <f>[4]Full!O41</f>
        <v>0.99057507514953613</v>
      </c>
      <c r="Q127" s="2">
        <f>[4]Full!P41</f>
        <v>0.81426733732223511</v>
      </c>
      <c r="R127" s="26">
        <f>[5]Sheet1!A41</f>
        <v>2009</v>
      </c>
      <c r="S127" s="26">
        <f>[5]Sheet1!B41</f>
        <v>3</v>
      </c>
      <c r="T127" s="2">
        <f>[5]Sheet1!E41</f>
        <v>1.0896658897399902</v>
      </c>
      <c r="U127" s="2">
        <f>[5]Sheet1!F41</f>
        <v>0.90211540460586548</v>
      </c>
      <c r="V127" s="2">
        <f>[5]Sheet1!G41</f>
        <v>1.1826483011245728</v>
      </c>
      <c r="W127" s="2">
        <f>[5]Sheet1!H41</f>
        <v>0.76947897672653198</v>
      </c>
      <c r="X127" s="2">
        <f>[6]Full!G41</f>
        <v>1.465846061706543</v>
      </c>
      <c r="Y127" s="2">
        <f>[6]Full!H41</f>
        <v>1.1416714191436768</v>
      </c>
      <c r="Z127" s="2">
        <f>[6]Full!I41</f>
        <v>1.4744596481323242</v>
      </c>
      <c r="AA127" s="2">
        <f>[6]Full!J41</f>
        <v>1.0099751949310303</v>
      </c>
    </row>
    <row r="128" spans="1:27">
      <c r="A128">
        <f>[4]Full!A42</f>
        <v>2009</v>
      </c>
      <c r="C128">
        <f>[4]Full!B42</f>
        <v>4</v>
      </c>
      <c r="D128" s="33">
        <f>[4]Full!C42</f>
        <v>40087</v>
      </c>
      <c r="E128">
        <f>[4]Full!D42</f>
        <v>199</v>
      </c>
      <c r="F128" s="2">
        <f>[4]Full!E42</f>
        <v>0.87486684322357178</v>
      </c>
      <c r="G128" s="2">
        <f>[4]Full!F42</f>
        <v>0.6477084755897522</v>
      </c>
      <c r="H128" s="2">
        <f>[4]Full!G42</f>
        <v>0.61768931150436401</v>
      </c>
      <c r="I128" s="2">
        <f>[4]Full!H42</f>
        <v>0.38116747140884399</v>
      </c>
      <c r="J128" s="2">
        <f>[4]Full!I42</f>
        <v>0.82252049446105957</v>
      </c>
      <c r="K128" s="2">
        <f>[4]Full!J42</f>
        <v>0.99145865440368652</v>
      </c>
      <c r="L128" s="2">
        <f>[4]Full!K42</f>
        <v>0.7930489182472229</v>
      </c>
      <c r="M128" s="2">
        <f>[4]Full!L42</f>
        <v>1.0457267761230469</v>
      </c>
      <c r="N128" s="2">
        <f>[4]Full!M42</f>
        <v>0.65724062919616699</v>
      </c>
      <c r="O128" s="2">
        <f>[4]Full!N42</f>
        <v>0.52747428417205811</v>
      </c>
      <c r="P128" s="2">
        <f>[4]Full!O42</f>
        <v>0.65196377038955688</v>
      </c>
      <c r="Q128" s="2">
        <f>[4]Full!P42</f>
        <v>0.52691513299942017</v>
      </c>
      <c r="R128" s="26">
        <f>[5]Sheet1!A42</f>
        <v>2009</v>
      </c>
      <c r="S128" s="26">
        <f>[5]Sheet1!B42</f>
        <v>4</v>
      </c>
      <c r="T128" s="2">
        <f>[5]Sheet1!E42</f>
        <v>1.5452026128768921</v>
      </c>
      <c r="U128" s="2">
        <f>[5]Sheet1!F42</f>
        <v>1.1346677541732788</v>
      </c>
      <c r="V128" s="2">
        <f>[5]Sheet1!G42</f>
        <v>1.7319269180297852</v>
      </c>
      <c r="W128" s="2">
        <f>[5]Sheet1!H42</f>
        <v>0.85877621173858643</v>
      </c>
      <c r="X128" s="2">
        <f>[6]Full!G42</f>
        <v>0.89515471458435059</v>
      </c>
      <c r="Y128" s="2">
        <f>[6]Full!H42</f>
        <v>0.64252382516860962</v>
      </c>
      <c r="Z128" s="2">
        <f>[6]Full!I42</f>
        <v>1.1073126792907715</v>
      </c>
      <c r="AA128" s="2">
        <f>[6]Full!J42</f>
        <v>0.8403778076171875</v>
      </c>
    </row>
    <row r="129" spans="1:27">
      <c r="A129">
        <f>[4]Full!A43</f>
        <v>2010</v>
      </c>
      <c r="C129">
        <f>[4]Full!B43</f>
        <v>1</v>
      </c>
      <c r="D129" s="33">
        <f>[4]Full!C43</f>
        <v>40179</v>
      </c>
      <c r="E129">
        <f>[4]Full!D43</f>
        <v>200</v>
      </c>
      <c r="F129" s="2">
        <f>[4]Full!E43</f>
        <v>1.287092924118042</v>
      </c>
      <c r="G129" s="2">
        <f>[4]Full!F43</f>
        <v>0.86949914693832397</v>
      </c>
      <c r="H129" s="2">
        <f>[4]Full!G43</f>
        <v>0.9709354043006897</v>
      </c>
      <c r="I129" s="2">
        <f>[4]Full!H43</f>
        <v>0.90100389719009399</v>
      </c>
      <c r="J129" s="2">
        <f>[4]Full!I43</f>
        <v>1.1272730827331543</v>
      </c>
      <c r="K129" s="2">
        <f>[4]Full!J43</f>
        <v>0.70530122518539429</v>
      </c>
      <c r="L129" s="2">
        <f>[4]Full!K43</f>
        <v>1.1937888860702515</v>
      </c>
      <c r="M129" s="2">
        <f>[4]Full!L43</f>
        <v>0.73098373413085938</v>
      </c>
      <c r="N129" s="2">
        <f>[4]Full!M43</f>
        <v>0.8981621265411377</v>
      </c>
      <c r="O129" s="2">
        <f>[4]Full!N43</f>
        <v>0.8217998743057251</v>
      </c>
      <c r="P129" s="2">
        <f>[4]Full!O43</f>
        <v>0.8926050066947937</v>
      </c>
      <c r="Q129" s="2">
        <f>[4]Full!P43</f>
        <v>0.7950131893157959</v>
      </c>
      <c r="R129" s="26">
        <f>[5]Sheet1!A43</f>
        <v>2010</v>
      </c>
      <c r="S129" s="26">
        <f>[5]Sheet1!B43</f>
        <v>1</v>
      </c>
      <c r="T129" s="2">
        <f>[5]Sheet1!E43</f>
        <v>1.7296940088272095</v>
      </c>
      <c r="U129" s="2">
        <f>[5]Sheet1!F43</f>
        <v>0.98399192094802856</v>
      </c>
      <c r="V129" s="2">
        <f>[5]Sheet1!G43</f>
        <v>1.8601016998291016</v>
      </c>
      <c r="W129" s="2">
        <f>[5]Sheet1!H43</f>
        <v>0.98498773574829102</v>
      </c>
      <c r="X129" s="2">
        <f>[6]Full!G43</f>
        <v>1.015600323677063</v>
      </c>
      <c r="Y129" s="2">
        <f>[6]Full!H43</f>
        <v>0.77427935600280762</v>
      </c>
      <c r="Z129" s="2">
        <f>[6]Full!I43</f>
        <v>1.3243186473846436</v>
      </c>
      <c r="AA129" s="2">
        <f>[6]Full!J43</f>
        <v>0.96452510356903076</v>
      </c>
    </row>
    <row r="130" spans="1:27">
      <c r="A130">
        <f>[4]Full!A44</f>
        <v>2010</v>
      </c>
      <c r="C130">
        <f>[4]Full!B44</f>
        <v>2</v>
      </c>
      <c r="D130" s="33">
        <f>[4]Full!C44</f>
        <v>40269</v>
      </c>
      <c r="E130">
        <f>[4]Full!D44</f>
        <v>201</v>
      </c>
      <c r="F130" s="2">
        <f>[4]Full!E44</f>
        <v>1.1782791614532471</v>
      </c>
      <c r="G130" s="2">
        <f>[4]Full!F44</f>
        <v>0.94389402866363525</v>
      </c>
      <c r="H130" s="2">
        <f>[4]Full!G44</f>
        <v>0.82316380739212036</v>
      </c>
      <c r="I130" s="2">
        <f>[4]Full!H44</f>
        <v>0.69885385036468506</v>
      </c>
      <c r="J130" s="2">
        <f>[4]Full!I44</f>
        <v>1.3001781702041626</v>
      </c>
      <c r="K130" s="2">
        <f>[4]Full!J44</f>
        <v>1.2329750061035156</v>
      </c>
      <c r="L130" s="2">
        <f>[4]Full!K44</f>
        <v>1.3010334968566895</v>
      </c>
      <c r="M130" s="2">
        <f>[4]Full!L44</f>
        <v>1.2365467548370361</v>
      </c>
      <c r="N130" s="2">
        <f>[4]Full!M44</f>
        <v>0.79073965549468994</v>
      </c>
      <c r="O130" s="2">
        <f>[4]Full!N44</f>
        <v>0.63141739368438721</v>
      </c>
      <c r="P130" s="2">
        <f>[4]Full!O44</f>
        <v>0.79403752088546753</v>
      </c>
      <c r="Q130" s="2">
        <f>[4]Full!P44</f>
        <v>0.64973235130310059</v>
      </c>
      <c r="R130" s="26">
        <f>[5]Sheet1!A44</f>
        <v>2010</v>
      </c>
      <c r="S130" s="26">
        <f>[5]Sheet1!B44</f>
        <v>2</v>
      </c>
      <c r="T130" s="2">
        <f>[5]Sheet1!E44</f>
        <v>1.5028209686279297</v>
      </c>
      <c r="U130" s="2">
        <f>[5]Sheet1!F44</f>
        <v>1.3662699460983276</v>
      </c>
      <c r="V130" s="2">
        <f>[5]Sheet1!G44</f>
        <v>1.5584477186203003</v>
      </c>
      <c r="W130" s="2">
        <f>[5]Sheet1!H44</f>
        <v>1.2132019996643066</v>
      </c>
      <c r="X130" s="2">
        <f>[6]Full!G44</f>
        <v>1.1874936819076538</v>
      </c>
      <c r="Y130" s="2">
        <f>[6]Full!H44</f>
        <v>1.0197060108184814</v>
      </c>
      <c r="Z130" s="2">
        <f>[6]Full!I44</f>
        <v>1.0519070625305176</v>
      </c>
      <c r="AA130" s="2">
        <f>[6]Full!J44</f>
        <v>0.9010460376739502</v>
      </c>
    </row>
    <row r="131" spans="1:27">
      <c r="A131">
        <f>[4]Full!A45</f>
        <v>2010</v>
      </c>
      <c r="C131">
        <f>[4]Full!B45</f>
        <v>3</v>
      </c>
      <c r="D131" s="33">
        <f>[4]Full!C45</f>
        <v>40360</v>
      </c>
      <c r="E131">
        <f>[4]Full!D45</f>
        <v>202</v>
      </c>
      <c r="F131" s="2">
        <f>[4]Full!E45</f>
        <v>0.99018692970275879</v>
      </c>
      <c r="G131" s="2">
        <f>[4]Full!F45</f>
        <v>0.87441110610961914</v>
      </c>
      <c r="H131" s="2">
        <f>[4]Full!G45</f>
        <v>0.80924510955810547</v>
      </c>
      <c r="I131" s="2">
        <f>[4]Full!H45</f>
        <v>0.87466722726821899</v>
      </c>
      <c r="J131" s="2">
        <f>[4]Full!I45</f>
        <v>1.0675963163375854</v>
      </c>
      <c r="K131" s="2">
        <f>[4]Full!J45</f>
        <v>0.85189217329025269</v>
      </c>
      <c r="L131" s="2">
        <f>[4]Full!K45</f>
        <v>1.0667953491210938</v>
      </c>
      <c r="M131" s="2">
        <f>[4]Full!L45</f>
        <v>0.85721337795257568</v>
      </c>
      <c r="N131" s="2">
        <f>[4]Full!M45</f>
        <v>0.80462342500686646</v>
      </c>
      <c r="O131" s="2">
        <f>[4]Full!N45</f>
        <v>0.81509053707122803</v>
      </c>
      <c r="P131" s="2">
        <f>[4]Full!O45</f>
        <v>0.79808723926544189</v>
      </c>
      <c r="Q131" s="2">
        <f>[4]Full!P45</f>
        <v>0.76071679592132568</v>
      </c>
      <c r="R131" s="26">
        <f>[5]Sheet1!A45</f>
        <v>2010</v>
      </c>
      <c r="S131" s="26">
        <f>[5]Sheet1!B45</f>
        <v>3</v>
      </c>
      <c r="T131" s="2">
        <f>[5]Sheet1!E45</f>
        <v>1.6640406847000122</v>
      </c>
      <c r="U131" s="2">
        <f>[5]Sheet1!F45</f>
        <v>1.0577369928359985</v>
      </c>
      <c r="V131" s="2">
        <f>[5]Sheet1!G45</f>
        <v>1.7946546077728271</v>
      </c>
      <c r="W131" s="2">
        <f>[5]Sheet1!H45</f>
        <v>1.6480809450149536</v>
      </c>
      <c r="X131" s="2">
        <f>[6]Full!G45</f>
        <v>1.0657916069030762</v>
      </c>
      <c r="Y131" s="2">
        <f>[6]Full!H45</f>
        <v>0.8888012170791626</v>
      </c>
      <c r="Z131" s="2">
        <f>[6]Full!I45</f>
        <v>1.2322571277618408</v>
      </c>
      <c r="AA131" s="2">
        <f>[6]Full!J45</f>
        <v>1.0161882638931274</v>
      </c>
    </row>
    <row r="132" spans="1:27">
      <c r="A132">
        <f>[4]Full!A46</f>
        <v>2010</v>
      </c>
      <c r="C132">
        <f>[4]Full!B46</f>
        <v>4</v>
      </c>
      <c r="D132" s="33">
        <f>[4]Full!C46</f>
        <v>40452</v>
      </c>
      <c r="E132">
        <f>[4]Full!D46</f>
        <v>203</v>
      </c>
      <c r="F132" s="2">
        <f>[4]Full!E46</f>
        <v>0.98657751083374023</v>
      </c>
      <c r="G132" s="2">
        <f>[4]Full!F46</f>
        <v>0.61417770385742188</v>
      </c>
      <c r="H132" s="2">
        <f>[4]Full!G46</f>
        <v>0.61139577627182007</v>
      </c>
      <c r="I132" s="2">
        <f>[4]Full!H46</f>
        <v>0.39858412742614746</v>
      </c>
      <c r="J132" s="2">
        <f>[4]Full!I46</f>
        <v>1.3443167209625244</v>
      </c>
      <c r="K132" s="2">
        <f>[4]Full!J46</f>
        <v>1.0756748914718628</v>
      </c>
      <c r="L132" s="2">
        <f>[4]Full!K46</f>
        <v>1.3488658666610718</v>
      </c>
      <c r="M132" s="2">
        <f>[4]Full!L46</f>
        <v>1.1713672876358032</v>
      </c>
      <c r="N132" s="2">
        <f>[4]Full!M46</f>
        <v>0.70630085468292236</v>
      </c>
      <c r="O132" s="2">
        <f>[4]Full!N46</f>
        <v>0.49691629409790039</v>
      </c>
      <c r="P132" s="2">
        <f>[4]Full!O46</f>
        <v>0.71241265535354614</v>
      </c>
      <c r="Q132" s="2">
        <f>[4]Full!P46</f>
        <v>0.48328804969787598</v>
      </c>
      <c r="R132" s="26">
        <f>[5]Sheet1!A46</f>
        <v>2010</v>
      </c>
      <c r="S132" s="26">
        <f>[5]Sheet1!B46</f>
        <v>4</v>
      </c>
      <c r="T132" s="2">
        <f>[5]Sheet1!E46</f>
        <v>1.7181321382522583</v>
      </c>
      <c r="U132" s="2">
        <f>[5]Sheet1!F46</f>
        <v>0.78733181953430176</v>
      </c>
      <c r="V132" s="2">
        <f>[5]Sheet1!G46</f>
        <v>1.6846197843551636</v>
      </c>
      <c r="W132" s="2">
        <f>[5]Sheet1!H46</f>
        <v>0.86353325843811035</v>
      </c>
      <c r="X132" s="2">
        <f>[6]Full!G46</f>
        <v>1.2533695697784424</v>
      </c>
      <c r="Y132" s="2">
        <f>[6]Full!H46</f>
        <v>0.97458839416503906</v>
      </c>
      <c r="Z132" s="2">
        <f>[6]Full!I46</f>
        <v>0.99219661951065063</v>
      </c>
      <c r="AA132" s="2">
        <f>[6]Full!J46</f>
        <v>0.69069206714630127</v>
      </c>
    </row>
    <row r="133" spans="1:27">
      <c r="A133">
        <f>[4]Full!A47</f>
        <v>2011</v>
      </c>
      <c r="C133">
        <f>[4]Full!B47</f>
        <v>1</v>
      </c>
      <c r="D133" s="33">
        <f>[4]Full!C47</f>
        <v>40544</v>
      </c>
      <c r="E133">
        <f>[4]Full!D47</f>
        <v>204</v>
      </c>
      <c r="F133" s="2">
        <f>[4]Full!E47</f>
        <v>1.1040241718292236</v>
      </c>
      <c r="G133" s="2">
        <f>[4]Full!F47</f>
        <v>0.97608852386474609</v>
      </c>
      <c r="H133" s="2">
        <f>[4]Full!G47</f>
        <v>0.81350833177566528</v>
      </c>
      <c r="I133" s="2">
        <f>[4]Full!H47</f>
        <v>0.6450728178024292</v>
      </c>
      <c r="J133" s="2">
        <f>[4]Full!I47</f>
        <v>1.825613260269165</v>
      </c>
      <c r="K133" s="2">
        <f>[4]Full!J47</f>
        <v>1.7843115329742432</v>
      </c>
      <c r="L133" s="2">
        <f>[4]Full!K47</f>
        <v>1.565232515335083</v>
      </c>
      <c r="M133" s="2">
        <f>[4]Full!L47</f>
        <v>1.3940739631652832</v>
      </c>
      <c r="N133" s="2">
        <f>[4]Full!M47</f>
        <v>0.84963452816009521</v>
      </c>
      <c r="O133" s="2">
        <f>[4]Full!N47</f>
        <v>0.70013850927352905</v>
      </c>
      <c r="P133" s="2">
        <f>[4]Full!O47</f>
        <v>0.83747971057891846</v>
      </c>
      <c r="Q133" s="2">
        <f>[4]Full!P47</f>
        <v>0.72752517461776733</v>
      </c>
      <c r="R133" s="26">
        <f>[5]Sheet1!A47</f>
        <v>2011</v>
      </c>
      <c r="S133" s="26">
        <f>[5]Sheet1!B47</f>
        <v>1</v>
      </c>
      <c r="T133" s="2">
        <f>[5]Sheet1!E47</f>
        <v>2.1860933303833008</v>
      </c>
      <c r="U133" s="2">
        <f>[5]Sheet1!F47</f>
        <v>1.8115208148956299</v>
      </c>
      <c r="V133" s="2">
        <f>[5]Sheet1!G47</f>
        <v>2.2975950241088867</v>
      </c>
      <c r="W133" s="2">
        <f>[5]Sheet1!H47</f>
        <v>1.8298505544662476</v>
      </c>
      <c r="X133" s="2">
        <f>[6]Full!G47</f>
        <v>1.454781174659729</v>
      </c>
      <c r="Y133" s="2">
        <f>[6]Full!H47</f>
        <v>0.90178537368774414</v>
      </c>
      <c r="Z133" s="2">
        <f>[6]Full!I47</f>
        <v>1.6267046928405762</v>
      </c>
      <c r="AA133" s="2">
        <f>[6]Full!J47</f>
        <v>1.2657486200332642</v>
      </c>
    </row>
    <row r="134" spans="1:27">
      <c r="A134">
        <f>[4]Full!A48</f>
        <v>2011</v>
      </c>
      <c r="C134">
        <f>[4]Full!B48</f>
        <v>2</v>
      </c>
      <c r="D134" s="33">
        <f>[4]Full!C48</f>
        <v>40634</v>
      </c>
      <c r="E134">
        <f>[4]Full!D48</f>
        <v>205</v>
      </c>
      <c r="F134" s="2">
        <f>[4]Full!E48</f>
        <v>0.77975267171859741</v>
      </c>
      <c r="G134" s="2">
        <f>[4]Full!F48</f>
        <v>0.56183749437332153</v>
      </c>
      <c r="H134" s="2">
        <f>[4]Full!G48</f>
        <v>0.74991750717163086</v>
      </c>
      <c r="I134" s="2">
        <f>[4]Full!H48</f>
        <v>0.55989539623260498</v>
      </c>
      <c r="J134" s="2">
        <f>[4]Full!I48</f>
        <v>1.0585801601409912</v>
      </c>
      <c r="K134" s="2">
        <f>[4]Full!J48</f>
        <v>0.70873737335205078</v>
      </c>
      <c r="L134" s="2">
        <f>[4]Full!K48</f>
        <v>1.0618723630905151</v>
      </c>
      <c r="M134" s="2">
        <f>[4]Full!L48</f>
        <v>0.69551897048950195</v>
      </c>
      <c r="N134" s="2">
        <f>[4]Full!M48</f>
        <v>0.86208391189575195</v>
      </c>
      <c r="O134" s="2">
        <f>[4]Full!N48</f>
        <v>0.90114003419876099</v>
      </c>
      <c r="P134" s="2">
        <f>[4]Full!O48</f>
        <v>0.84869211912155151</v>
      </c>
      <c r="Q134" s="2">
        <f>[4]Full!P48</f>
        <v>0.86215192079544067</v>
      </c>
      <c r="R134" s="26">
        <f>[5]Sheet1!A48</f>
        <v>2011</v>
      </c>
      <c r="S134" s="26">
        <f>[5]Sheet1!B48</f>
        <v>2</v>
      </c>
      <c r="T134" s="2">
        <f>[5]Sheet1!E48</f>
        <v>1.9470620155334473</v>
      </c>
      <c r="U134" s="2">
        <f>[5]Sheet1!F48</f>
        <v>1.7636171579360962</v>
      </c>
      <c r="V134" s="2">
        <f>[5]Sheet1!G48</f>
        <v>1.8494366407394409</v>
      </c>
      <c r="W134" s="2">
        <f>[5]Sheet1!H48</f>
        <v>1.7876735925674438</v>
      </c>
      <c r="X134" s="2">
        <f>[6]Full!G48</f>
        <v>0.97665071487426758</v>
      </c>
      <c r="Y134" s="2">
        <f>[6]Full!H48</f>
        <v>0.71235501766204834</v>
      </c>
      <c r="Z134" s="2">
        <f>[6]Full!I48</f>
        <v>1.1596542596817017</v>
      </c>
      <c r="AA134" s="2">
        <f>[6]Full!J48</f>
        <v>0.76204383373260498</v>
      </c>
    </row>
    <row r="135" spans="1:27">
      <c r="A135">
        <f>[4]Full!A49</f>
        <v>2011</v>
      </c>
      <c r="C135">
        <f>[4]Full!B49</f>
        <v>3</v>
      </c>
      <c r="D135" s="33">
        <f>[4]Full!C49</f>
        <v>40725</v>
      </c>
      <c r="E135">
        <f>[4]Full!D49</f>
        <v>206</v>
      </c>
      <c r="F135" s="2">
        <f>[4]Full!E49</f>
        <v>0.78852713108062744</v>
      </c>
      <c r="G135" s="2">
        <f>[4]Full!F49</f>
        <v>0.8634522557258606</v>
      </c>
      <c r="H135" s="2">
        <f>[4]Full!G49</f>
        <v>0.76898056268692017</v>
      </c>
      <c r="I135" s="2">
        <f>[4]Full!H49</f>
        <v>0.56104248762130737</v>
      </c>
      <c r="J135" s="2">
        <f>[4]Full!I49</f>
        <v>1.2176849842071533</v>
      </c>
      <c r="K135" s="2">
        <f>[4]Full!J49</f>
        <v>1.2645971775054932</v>
      </c>
      <c r="L135" s="2">
        <f>[4]Full!K49</f>
        <v>1.1753091812133789</v>
      </c>
      <c r="M135" s="2">
        <f>[4]Full!L49</f>
        <v>1.2496213912963867</v>
      </c>
      <c r="N135" s="2">
        <f>[4]Full!M49</f>
        <v>0.81225454807281494</v>
      </c>
      <c r="O135" s="2">
        <f>[4]Full!N49</f>
        <v>0.66920292377471924</v>
      </c>
      <c r="P135" s="2">
        <f>[4]Full!O49</f>
        <v>0.80063474178314209</v>
      </c>
      <c r="Q135" s="2">
        <f>[4]Full!P49</f>
        <v>0.63385879993438721</v>
      </c>
      <c r="R135" s="26">
        <f>[5]Sheet1!A49</f>
        <v>2011</v>
      </c>
      <c r="S135" s="26">
        <f>[5]Sheet1!B49</f>
        <v>3</v>
      </c>
      <c r="T135" s="2">
        <f>[5]Sheet1!E49</f>
        <v>1.0936691761016846</v>
      </c>
      <c r="U135" s="2">
        <f>[5]Sheet1!F49</f>
        <v>1.0048046112060547</v>
      </c>
      <c r="V135" s="2">
        <f>[5]Sheet1!G49</f>
        <v>1.1247375011444092</v>
      </c>
      <c r="W135" s="2">
        <f>[5]Sheet1!H49</f>
        <v>1.0622609853744507</v>
      </c>
      <c r="X135" s="2">
        <f>[6]Full!G49</f>
        <v>1.0236167907714844</v>
      </c>
      <c r="Y135" s="2">
        <f>[6]Full!H49</f>
        <v>0.76495254039764404</v>
      </c>
      <c r="Z135" s="2">
        <f>[6]Full!I49</f>
        <v>0.90901130437850952</v>
      </c>
      <c r="AA135" s="2">
        <f>[6]Full!J49</f>
        <v>0.76803851127624512</v>
      </c>
    </row>
    <row r="136" spans="1:27">
      <c r="A136">
        <f>[4]Full!A50</f>
        <v>2011</v>
      </c>
      <c r="C136">
        <f>[4]Full!B50</f>
        <v>4</v>
      </c>
      <c r="D136" s="33">
        <f>[4]Full!C50</f>
        <v>40817</v>
      </c>
      <c r="E136">
        <f>[4]Full!D50</f>
        <v>207</v>
      </c>
      <c r="F136" s="2">
        <f>[4]Full!E50</f>
        <v>1.1035901308059692</v>
      </c>
      <c r="G136" s="2">
        <f>[4]Full!F50</f>
        <v>0.94669985771179199</v>
      </c>
      <c r="H136" s="2">
        <f>[4]Full!G50</f>
        <v>0.80825954675674438</v>
      </c>
      <c r="I136" s="2">
        <f>[4]Full!H50</f>
        <v>0.65998095273971558</v>
      </c>
      <c r="J136" s="2">
        <f>[4]Full!I50</f>
        <v>1.2489519119262695</v>
      </c>
      <c r="K136" s="2">
        <f>[4]Full!J50</f>
        <v>0.97882819175720215</v>
      </c>
      <c r="L136" s="2">
        <f>[4]Full!K50</f>
        <v>1.2671951055526733</v>
      </c>
      <c r="M136" s="2">
        <f>[4]Full!L50</f>
        <v>1.0370666980743408</v>
      </c>
      <c r="N136" s="2">
        <f>[4]Full!M50</f>
        <v>0.87899893522262573</v>
      </c>
      <c r="O136" s="2">
        <f>[4]Full!N50</f>
        <v>0.65284562110900879</v>
      </c>
      <c r="P136" s="2">
        <f>[4]Full!O50</f>
        <v>0.86157941818237305</v>
      </c>
      <c r="Q136" s="2">
        <f>[4]Full!P50</f>
        <v>0.64385402202606201</v>
      </c>
      <c r="R136" s="26">
        <f>[5]Sheet1!A50</f>
        <v>2011</v>
      </c>
      <c r="S136" s="26">
        <f>[5]Sheet1!B50</f>
        <v>4</v>
      </c>
      <c r="T136" s="2">
        <f>[5]Sheet1!E50</f>
        <v>0.70521938800811768</v>
      </c>
      <c r="U136" s="2">
        <f>[5]Sheet1!F50</f>
        <v>0.66692745685577393</v>
      </c>
      <c r="V136" s="2">
        <f>[5]Sheet1!G50</f>
        <v>0.76355654001235962</v>
      </c>
      <c r="W136" s="2">
        <f>[5]Sheet1!H50</f>
        <v>0.73341745138168335</v>
      </c>
      <c r="X136" s="2">
        <f>[6]Full!G50</f>
        <v>1.2661243677139282</v>
      </c>
      <c r="Y136" s="2">
        <f>[6]Full!H50</f>
        <v>1.0679295063018799</v>
      </c>
      <c r="Z136" s="2">
        <f>[6]Full!I50</f>
        <v>1.1181672811508179</v>
      </c>
      <c r="AA136" s="2">
        <f>[6]Full!J50</f>
        <v>0.88508182764053345</v>
      </c>
    </row>
    <row r="137" spans="1:27">
      <c r="A137">
        <f>[4]Full!A51</f>
        <v>2012</v>
      </c>
      <c r="C137">
        <f>[4]Full!B51</f>
        <v>1</v>
      </c>
      <c r="D137" s="33">
        <f>[4]Full!C51</f>
        <v>40909</v>
      </c>
      <c r="E137">
        <f>[4]Full!D51</f>
        <v>208</v>
      </c>
      <c r="F137" s="2">
        <f>[4]Full!E51</f>
        <v>1.3500946760177612</v>
      </c>
      <c r="G137" s="2">
        <f>[4]Full!F51</f>
        <v>0.7798723578453064</v>
      </c>
      <c r="H137" s="2">
        <f>[4]Full!G51</f>
        <v>0.88872122764587402</v>
      </c>
      <c r="I137" s="2">
        <f>[4]Full!H51</f>
        <v>0.51354044675827026</v>
      </c>
      <c r="J137" s="2">
        <f>[4]Full!I51</f>
        <v>1.5440219640731812</v>
      </c>
      <c r="K137" s="2">
        <f>[4]Full!J51</f>
        <v>0.81188023090362549</v>
      </c>
      <c r="L137" s="2">
        <f>[4]Full!K51</f>
        <v>1.537263035774231</v>
      </c>
      <c r="M137" s="2">
        <f>[4]Full!L51</f>
        <v>0.79906666278839111</v>
      </c>
      <c r="N137" s="2">
        <f>[4]Full!M51</f>
        <v>0.96094053983688354</v>
      </c>
      <c r="O137" s="2">
        <f>[4]Full!N51</f>
        <v>0.61228179931640625</v>
      </c>
      <c r="P137" s="2">
        <f>[4]Full!O51</f>
        <v>0.97249144315719604</v>
      </c>
      <c r="Q137" s="2">
        <f>[4]Full!P51</f>
        <v>0.61533766984939575</v>
      </c>
      <c r="R137" s="26">
        <f>[5]Sheet1!A51</f>
        <v>2012</v>
      </c>
      <c r="S137" s="26">
        <f>[5]Sheet1!B51</f>
        <v>1</v>
      </c>
      <c r="T137" s="2">
        <f>[5]Sheet1!E51</f>
        <v>2.1593015193939209</v>
      </c>
      <c r="U137" s="2">
        <f>[5]Sheet1!F51</f>
        <v>1.3083876371383667</v>
      </c>
      <c r="V137" s="2">
        <f>[5]Sheet1!G51</f>
        <v>2.0929217338562012</v>
      </c>
      <c r="W137" s="2">
        <f>[5]Sheet1!H51</f>
        <v>1.7739719152450562</v>
      </c>
      <c r="X137" s="2">
        <f>[6]Full!G51</f>
        <v>1.7239372730255127</v>
      </c>
      <c r="Y137" s="2">
        <f>[6]Full!H51</f>
        <v>1.310645580291748</v>
      </c>
      <c r="Z137" s="2">
        <f>[6]Full!I51</f>
        <v>1.1961090564727783</v>
      </c>
      <c r="AA137" s="2">
        <f>[6]Full!J51</f>
        <v>0.81533396244049072</v>
      </c>
    </row>
    <row r="138" spans="1:27">
      <c r="A138">
        <f>[4]Full!A52</f>
        <v>2012</v>
      </c>
      <c r="C138">
        <f>[4]Full!B52</f>
        <v>2</v>
      </c>
      <c r="D138" s="33">
        <f>[4]Full!C52</f>
        <v>41000</v>
      </c>
      <c r="E138">
        <f>[4]Full!D52</f>
        <v>209</v>
      </c>
      <c r="F138" s="2">
        <f>[4]Full!E52</f>
        <v>0.73758935928344727</v>
      </c>
      <c r="G138" s="2">
        <f>[4]Full!F52</f>
        <v>0.67944556474685669</v>
      </c>
      <c r="H138" s="2">
        <f>[4]Full!G52</f>
        <v>0.58538687229156494</v>
      </c>
      <c r="I138" s="2">
        <f>[4]Full!H52</f>
        <v>0.51450735330581665</v>
      </c>
      <c r="J138" s="2">
        <f>[4]Full!I52</f>
        <v>1.0513724088668823</v>
      </c>
      <c r="K138" s="2">
        <f>[4]Full!J52</f>
        <v>1.0005248785018921</v>
      </c>
      <c r="L138" s="2">
        <f>[4]Full!K52</f>
        <v>1.0407367944717407</v>
      </c>
      <c r="M138" s="2">
        <f>[4]Full!L52</f>
        <v>1.0285052061080933</v>
      </c>
      <c r="N138" s="2">
        <f>[4]Full!M52</f>
        <v>0.67345446348190308</v>
      </c>
      <c r="O138" s="2">
        <f>[4]Full!N52</f>
        <v>0.61077660322189331</v>
      </c>
      <c r="P138" s="2">
        <f>[4]Full!O52</f>
        <v>0.67448312044143677</v>
      </c>
      <c r="Q138" s="2">
        <f>[4]Full!P52</f>
        <v>0.59457182884216309</v>
      </c>
      <c r="R138" s="26">
        <f>[5]Sheet1!A52</f>
        <v>2012</v>
      </c>
      <c r="S138" s="26">
        <f>[5]Sheet1!B52</f>
        <v>2</v>
      </c>
      <c r="T138" s="2">
        <f>[5]Sheet1!E52</f>
        <v>1.7320146560668945</v>
      </c>
      <c r="U138" s="2">
        <f>[5]Sheet1!F52</f>
        <v>0.79520595073699951</v>
      </c>
      <c r="V138" s="2">
        <f>[5]Sheet1!G52</f>
        <v>1.8242034912109375</v>
      </c>
      <c r="W138" s="2">
        <f>[5]Sheet1!H52</f>
        <v>1.1308386325836182</v>
      </c>
      <c r="X138" s="2">
        <f>[6]Full!G52</f>
        <v>1.2010583877563477</v>
      </c>
      <c r="Y138" s="2">
        <f>[6]Full!H52</f>
        <v>1.0807056427001953</v>
      </c>
      <c r="Z138" s="2">
        <f>[6]Full!I52</f>
        <v>0.94232338666915894</v>
      </c>
      <c r="AA138" s="2">
        <f>[6]Full!J52</f>
        <v>0.70162057876586914</v>
      </c>
    </row>
    <row r="139" spans="1:27">
      <c r="A139">
        <f>[4]Full!A53</f>
        <v>2012</v>
      </c>
      <c r="C139">
        <f>[4]Full!B53</f>
        <v>3</v>
      </c>
      <c r="D139" s="33">
        <f>[4]Full!C53</f>
        <v>41091</v>
      </c>
      <c r="E139">
        <f>[4]Full!D53</f>
        <v>210</v>
      </c>
      <c r="F139" s="2">
        <f>[4]Full!E53</f>
        <v>1.0542396306991577</v>
      </c>
      <c r="G139" s="2">
        <f>[4]Full!F53</f>
        <v>0.97946971654891968</v>
      </c>
      <c r="H139" s="2">
        <f>[4]Full!G53</f>
        <v>0.67145109176635742</v>
      </c>
      <c r="I139" s="2">
        <f>[4]Full!H53</f>
        <v>0.64997148513793945</v>
      </c>
      <c r="J139" s="2">
        <f>[4]Full!I53</f>
        <v>1.2068212032318115</v>
      </c>
      <c r="K139" s="2">
        <f>[4]Full!J53</f>
        <v>1.165682315826416</v>
      </c>
      <c r="L139" s="2">
        <f>[4]Full!K53</f>
        <v>1.1972090005874634</v>
      </c>
      <c r="M139" s="2">
        <f>[4]Full!L53</f>
        <v>1.186521053314209</v>
      </c>
      <c r="N139" s="2">
        <f>[4]Full!M53</f>
        <v>0.70303577184677124</v>
      </c>
      <c r="O139" s="2">
        <f>[4]Full!N53</f>
        <v>0.71248328685760498</v>
      </c>
      <c r="P139" s="2">
        <f>[4]Full!O53</f>
        <v>0.70307588577270508</v>
      </c>
      <c r="Q139" s="2">
        <f>[4]Full!P53</f>
        <v>0.6887592077255249</v>
      </c>
      <c r="R139" s="26">
        <f>[5]Sheet1!A53</f>
        <v>2012</v>
      </c>
      <c r="S139" s="26">
        <f>[5]Sheet1!B53</f>
        <v>3</v>
      </c>
      <c r="T139" s="2">
        <f>[5]Sheet1!E53</f>
        <v>0.48538345098495483</v>
      </c>
      <c r="U139" s="2">
        <f>[5]Sheet1!F53</f>
        <v>0.37818819284439087</v>
      </c>
      <c r="V139" s="2">
        <f>[5]Sheet1!G53</f>
        <v>0.54499709606170654</v>
      </c>
      <c r="W139" s="2">
        <f>[5]Sheet1!H53</f>
        <v>0.4623570442199707</v>
      </c>
      <c r="X139" s="2">
        <f>[6]Full!G53</f>
        <v>1.1046799421310425</v>
      </c>
      <c r="Y139" s="2">
        <f>[6]Full!H53</f>
        <v>0.89408040046691895</v>
      </c>
      <c r="Z139" s="2">
        <f>[6]Full!I53</f>
        <v>1.0710922479629517</v>
      </c>
      <c r="AA139" s="2">
        <f>[6]Full!J53</f>
        <v>0.87293779850006104</v>
      </c>
    </row>
    <row r="140" spans="1:27">
      <c r="A140">
        <f>[4]Full!A54</f>
        <v>2012</v>
      </c>
      <c r="C140">
        <f>[4]Full!B54</f>
        <v>4</v>
      </c>
      <c r="D140" s="33">
        <f>[4]Full!C54</f>
        <v>41183</v>
      </c>
      <c r="E140">
        <f>[4]Full!D54</f>
        <v>211</v>
      </c>
      <c r="F140" s="2">
        <f>[4]Full!E54</f>
        <v>0.897990882396698</v>
      </c>
      <c r="G140" s="2">
        <f>[4]Full!F54</f>
        <v>0.79197597503662109</v>
      </c>
      <c r="H140" s="2">
        <f>[4]Full!G54</f>
        <v>0.80955338478088379</v>
      </c>
      <c r="I140" s="2">
        <f>[4]Full!H54</f>
        <v>0.7047584056854248</v>
      </c>
      <c r="J140" s="2">
        <f>[4]Full!I54</f>
        <v>0.99516153335571289</v>
      </c>
      <c r="K140" s="2">
        <f>[4]Full!J54</f>
        <v>1.0182729959487915</v>
      </c>
      <c r="L140" s="2">
        <f>[4]Full!K54</f>
        <v>0.98861652612686157</v>
      </c>
      <c r="M140" s="2">
        <f>[4]Full!L54</f>
        <v>0.97070407867431641</v>
      </c>
      <c r="N140" s="2">
        <f>[4]Full!M54</f>
        <v>0.91335189342498779</v>
      </c>
      <c r="O140" s="2">
        <f>[4]Full!N54</f>
        <v>0.81825006008148193</v>
      </c>
      <c r="P140" s="2">
        <f>[4]Full!O54</f>
        <v>0.91602712869644165</v>
      </c>
      <c r="Q140" s="2">
        <f>[4]Full!P54</f>
        <v>0.81577986478805542</v>
      </c>
      <c r="R140" s="26">
        <f>[5]Sheet1!A54</f>
        <v>2012</v>
      </c>
      <c r="S140" s="26">
        <f>[5]Sheet1!B54</f>
        <v>4</v>
      </c>
      <c r="T140" s="2">
        <f>[5]Sheet1!E54</f>
        <v>1.0283629894256592</v>
      </c>
      <c r="U140" s="2">
        <f>[5]Sheet1!F54</f>
        <v>0.81573259830474854</v>
      </c>
      <c r="V140" s="2">
        <f>[5]Sheet1!G54</f>
        <v>1.1992130279541016</v>
      </c>
      <c r="W140" s="2">
        <f>[5]Sheet1!H54</f>
        <v>0.86085855960845947</v>
      </c>
      <c r="X140" s="2">
        <f>[6]Full!G54</f>
        <v>0.92497289180755615</v>
      </c>
      <c r="Y140" s="2">
        <f>[6]Full!H54</f>
        <v>0.87633466720581055</v>
      </c>
      <c r="Z140" s="2">
        <f>[6]Full!I54</f>
        <v>0.85389930009841919</v>
      </c>
      <c r="AA140" s="2">
        <f>[6]Full!J54</f>
        <v>0.76560842990875244</v>
      </c>
    </row>
    <row r="141" spans="1:27">
      <c r="A141">
        <f>[4]Full!A55</f>
        <v>2013</v>
      </c>
      <c r="C141">
        <f>[4]Full!B55</f>
        <v>1</v>
      </c>
      <c r="D141" s="33">
        <f>[4]Full!C55</f>
        <v>41275</v>
      </c>
      <c r="E141">
        <f>[4]Full!D55</f>
        <v>212</v>
      </c>
      <c r="F141" s="2">
        <f>[4]Full!E55</f>
        <v>0.8578980565071106</v>
      </c>
      <c r="G141" s="2">
        <f>[4]Full!F55</f>
        <v>0.86120396852493286</v>
      </c>
      <c r="H141" s="2">
        <f>[4]Full!G55</f>
        <v>0.69415336847305298</v>
      </c>
      <c r="I141" s="2">
        <f>[4]Full!H55</f>
        <v>0.52343064546585083</v>
      </c>
      <c r="J141" s="2">
        <f>[4]Full!I55</f>
        <v>1.0776721239089966</v>
      </c>
      <c r="K141" s="2">
        <f>[4]Full!J55</f>
        <v>1.0821959972381592</v>
      </c>
      <c r="L141" s="2">
        <f>[4]Full!K55</f>
        <v>1.0335112810134888</v>
      </c>
      <c r="M141" s="2">
        <f>[4]Full!L55</f>
        <v>1.0557196140289307</v>
      </c>
      <c r="N141" s="2">
        <f>[4]Full!M55</f>
        <v>0.77051138877868652</v>
      </c>
      <c r="O141" s="2">
        <f>[4]Full!N55</f>
        <v>0.68260073661804199</v>
      </c>
      <c r="P141" s="2">
        <f>[4]Full!O55</f>
        <v>0.75281798839569092</v>
      </c>
      <c r="Q141" s="2">
        <f>[4]Full!P55</f>
        <v>0.65047359466552734</v>
      </c>
      <c r="R141" s="26">
        <f>[5]Sheet1!A55</f>
        <v>2013</v>
      </c>
      <c r="S141" s="26">
        <f>[5]Sheet1!B55</f>
        <v>1</v>
      </c>
      <c r="T141" s="2">
        <f>[5]Sheet1!E55</f>
        <v>1.3111484050750732</v>
      </c>
      <c r="U141" s="2">
        <f>[5]Sheet1!F55</f>
        <v>1.433240532875061</v>
      </c>
      <c r="V141" s="2">
        <f>[5]Sheet1!G55</f>
        <v>1.4842424392700195</v>
      </c>
      <c r="W141" s="2">
        <f>[5]Sheet1!H55</f>
        <v>1.5546642541885376</v>
      </c>
      <c r="X141" s="2">
        <f>[6]Full!G55</f>
        <v>1.1316661834716797</v>
      </c>
      <c r="Y141" s="2">
        <f>[6]Full!H55</f>
        <v>1.0496315956115723</v>
      </c>
      <c r="Z141" s="2">
        <f>[6]Full!I55</f>
        <v>1.0879393815994263</v>
      </c>
      <c r="AA141" s="2">
        <f>[6]Full!J55</f>
        <v>1.0544334650039673</v>
      </c>
    </row>
    <row r="142" spans="1:27">
      <c r="A142">
        <f>[4]Full!A56</f>
        <v>2013</v>
      </c>
      <c r="C142">
        <f>[4]Full!B56</f>
        <v>2</v>
      </c>
      <c r="D142" s="33">
        <f>[4]Full!C56</f>
        <v>41365</v>
      </c>
      <c r="E142">
        <f>[4]Full!D56</f>
        <v>213</v>
      </c>
      <c r="F142" s="2">
        <f>[4]Full!E56</f>
        <v>0.9910275936126709</v>
      </c>
      <c r="G142" s="2">
        <f>[4]Full!F56</f>
        <v>0.9451642632484436</v>
      </c>
      <c r="H142" s="2">
        <f>[4]Full!G56</f>
        <v>0.59750837087631226</v>
      </c>
      <c r="I142" s="2">
        <f>[4]Full!H56</f>
        <v>0.41017749905586243</v>
      </c>
      <c r="J142" s="2">
        <f>[4]Full!I56</f>
        <v>1.5419111251831055</v>
      </c>
      <c r="K142" s="2">
        <f>[4]Full!J56</f>
        <v>1.6739678382873535</v>
      </c>
      <c r="L142" s="2">
        <f>[4]Full!K56</f>
        <v>1.4363170862197876</v>
      </c>
      <c r="M142" s="2">
        <f>[4]Full!L56</f>
        <v>1.5752415657043457</v>
      </c>
      <c r="N142" s="2">
        <f>[4]Full!M56</f>
        <v>0.69480562210083008</v>
      </c>
      <c r="O142" s="2">
        <f>[4]Full!N56</f>
        <v>0.57913339138031006</v>
      </c>
      <c r="P142" s="2">
        <f>[4]Full!O56</f>
        <v>0.68635600805282593</v>
      </c>
      <c r="Q142" s="2">
        <f>[4]Full!P56</f>
        <v>0.56118392944335938</v>
      </c>
      <c r="R142" s="26">
        <f>[5]Sheet1!A56</f>
        <v>2013</v>
      </c>
      <c r="S142" s="26">
        <f>[5]Sheet1!B56</f>
        <v>2</v>
      </c>
      <c r="T142" s="2">
        <f>[5]Sheet1!E56</f>
        <v>1.5568010807037354</v>
      </c>
      <c r="U142" s="2">
        <f>[5]Sheet1!F56</f>
        <v>1.3203369379043579</v>
      </c>
      <c r="V142" s="2">
        <f>[5]Sheet1!G56</f>
        <v>1.5798510313034058</v>
      </c>
      <c r="W142" s="2">
        <f>[5]Sheet1!H56</f>
        <v>1.5738639831542969</v>
      </c>
      <c r="X142" s="2">
        <f>[6]Full!G56</f>
        <v>1.3450431823730469</v>
      </c>
      <c r="Y142" s="2">
        <f>[6]Full!H56</f>
        <v>1.3341392278671265</v>
      </c>
      <c r="Z142" s="2">
        <f>[6]Full!I56</f>
        <v>0.7697874903678894</v>
      </c>
      <c r="AA142" s="2">
        <f>[6]Full!J56</f>
        <v>0.73701471090316772</v>
      </c>
    </row>
    <row r="143" spans="1:27">
      <c r="A143">
        <f>[4]Full!A57</f>
        <v>2013</v>
      </c>
      <c r="C143">
        <f>[4]Full!B57</f>
        <v>3</v>
      </c>
      <c r="D143" s="33">
        <f>[4]Full!C57</f>
        <v>41456</v>
      </c>
      <c r="E143">
        <f>[4]Full!D57</f>
        <v>214</v>
      </c>
      <c r="F143" s="2">
        <f>[4]Full!E57</f>
        <v>0.63705664873123169</v>
      </c>
      <c r="G143" s="2">
        <f>[4]Full!F57</f>
        <v>0.59542083740234375</v>
      </c>
      <c r="H143" s="2">
        <f>[4]Full!G57</f>
        <v>0.48687958717346191</v>
      </c>
      <c r="I143" s="2">
        <f>[4]Full!H57</f>
        <v>0.36566945910453796</v>
      </c>
      <c r="J143" s="2">
        <f>[4]Full!I57</f>
        <v>0.78931510448455811</v>
      </c>
      <c r="K143" s="2">
        <f>[4]Full!J57</f>
        <v>0.63397586345672607</v>
      </c>
      <c r="L143" s="2">
        <f>[4]Full!K57</f>
        <v>0.76467216014862061</v>
      </c>
      <c r="M143" s="2">
        <f>[4]Full!L57</f>
        <v>0.58754885196685791</v>
      </c>
      <c r="N143" s="2">
        <f>[4]Full!M57</f>
        <v>0.58253628015518188</v>
      </c>
      <c r="O143" s="2">
        <f>[4]Full!N57</f>
        <v>0.54355925321578979</v>
      </c>
      <c r="P143" s="2">
        <f>[4]Full!O57</f>
        <v>0.58845806121826172</v>
      </c>
      <c r="Q143" s="2">
        <f>[4]Full!P57</f>
        <v>0.46381476521492004</v>
      </c>
      <c r="R143" s="26">
        <f>[5]Sheet1!A57</f>
        <v>2013</v>
      </c>
      <c r="S143" s="26">
        <f>[5]Sheet1!B57</f>
        <v>3</v>
      </c>
      <c r="T143" s="2">
        <f>[5]Sheet1!E57</f>
        <v>1.4709917306900024</v>
      </c>
      <c r="U143" s="2">
        <f>[5]Sheet1!F57</f>
        <v>1.2064781188964844</v>
      </c>
      <c r="V143" s="2">
        <f>[5]Sheet1!G57</f>
        <v>1.6339991092681885</v>
      </c>
      <c r="W143" s="2">
        <f>[5]Sheet1!H57</f>
        <v>1.1464711427688599</v>
      </c>
      <c r="X143" s="2">
        <f>[6]Full!G57</f>
        <v>0.64375144243240356</v>
      </c>
      <c r="Y143" s="2">
        <f>[6]Full!H57</f>
        <v>0.61981987953186035</v>
      </c>
      <c r="Z143" s="2">
        <f>[6]Full!I57</f>
        <v>0.58620756864547729</v>
      </c>
      <c r="AA143" s="2">
        <f>[6]Full!J57</f>
        <v>0.53999125957489014</v>
      </c>
    </row>
    <row r="144" spans="1:27">
      <c r="A144">
        <f>[4]Full!A58</f>
        <v>2013</v>
      </c>
      <c r="C144">
        <f>[4]Full!B58</f>
        <v>4</v>
      </c>
      <c r="D144" s="33">
        <f>[4]Full!C58</f>
        <v>41548</v>
      </c>
      <c r="E144">
        <f>[4]Full!D58</f>
        <v>215</v>
      </c>
      <c r="F144" s="2">
        <f>[4]Full!E58</f>
        <v>0.71525824069976807</v>
      </c>
      <c r="G144" s="2">
        <f>[4]Full!F58</f>
        <v>0.69380533695220947</v>
      </c>
      <c r="H144" s="2">
        <f>[4]Full!G58</f>
        <v>0.63607388734817505</v>
      </c>
      <c r="I144" s="2">
        <f>[4]Full!H58</f>
        <v>0.42275828123092651</v>
      </c>
      <c r="J144" s="2">
        <f>[4]Full!I58</f>
        <v>1.0628788471221924</v>
      </c>
      <c r="K144" s="2">
        <f>[4]Full!J58</f>
        <v>1.3018698692321777</v>
      </c>
      <c r="L144" s="2">
        <f>[4]Full!K58</f>
        <v>0.98763942718505859</v>
      </c>
      <c r="M144" s="2">
        <f>[4]Full!L58</f>
        <v>1.2136976718902588</v>
      </c>
      <c r="N144" s="2">
        <f>[4]Full!M58</f>
        <v>0.72968745231628418</v>
      </c>
      <c r="O144" s="2">
        <f>[4]Full!N58</f>
        <v>0.57782977819442749</v>
      </c>
      <c r="P144" s="2">
        <f>[4]Full!O58</f>
        <v>0.72867864370346069</v>
      </c>
      <c r="Q144" s="2">
        <f>[4]Full!P58</f>
        <v>0.63879930973052979</v>
      </c>
      <c r="R144" s="26">
        <f>[5]Sheet1!A58</f>
        <v>2013</v>
      </c>
      <c r="S144" s="26">
        <f>[5]Sheet1!B58</f>
        <v>4</v>
      </c>
      <c r="T144" s="2">
        <f>[5]Sheet1!E58</f>
        <v>1.0228217840194702</v>
      </c>
      <c r="U144" s="2">
        <f>[5]Sheet1!F58</f>
        <v>0.75296175479888916</v>
      </c>
      <c r="V144" s="2">
        <f>[5]Sheet1!G58</f>
        <v>1.148809552192688</v>
      </c>
      <c r="W144" s="2">
        <f>[5]Sheet1!H58</f>
        <v>0.91174042224884033</v>
      </c>
      <c r="X144" s="2">
        <f>[6]Full!G58</f>
        <v>0.81127756834030151</v>
      </c>
      <c r="Y144" s="2">
        <f>[6]Full!H58</f>
        <v>0.7400134801864624</v>
      </c>
      <c r="Z144" s="2">
        <f>[6]Full!I58</f>
        <v>0.70703768730163574</v>
      </c>
      <c r="AA144" s="2">
        <f>[6]Full!J58</f>
        <v>0.71570587158203125</v>
      </c>
    </row>
    <row r="145" spans="1:27">
      <c r="A145">
        <f>[4]Full!A59</f>
        <v>2014</v>
      </c>
      <c r="C145">
        <f>[4]Full!B59</f>
        <v>1</v>
      </c>
      <c r="D145" s="33">
        <f>[4]Full!C59</f>
        <v>41640</v>
      </c>
      <c r="E145">
        <f>[4]Full!D59</f>
        <v>216</v>
      </c>
      <c r="F145" s="2">
        <f>[4]Full!E59</f>
        <v>0.76426535844802856</v>
      </c>
      <c r="G145" s="2">
        <f>[4]Full!F59</f>
        <v>0.51783406734466553</v>
      </c>
      <c r="H145" s="2">
        <f>[4]Full!G59</f>
        <v>0.59292370080947876</v>
      </c>
      <c r="I145" s="2">
        <f>[4]Full!H59</f>
        <v>0.60784345865249634</v>
      </c>
      <c r="J145" s="2">
        <f>[4]Full!I59</f>
        <v>1.0492929220199585</v>
      </c>
      <c r="K145" s="2">
        <f>[4]Full!J59</f>
        <v>1.0185234546661377</v>
      </c>
      <c r="L145" s="2">
        <f>[4]Full!K59</f>
        <v>1.0396723747253418</v>
      </c>
      <c r="M145" s="2">
        <f>[4]Full!L59</f>
        <v>1.0299593210220337</v>
      </c>
      <c r="N145" s="2">
        <f>[4]Full!M59</f>
        <v>0.56853348016738892</v>
      </c>
      <c r="O145" s="2">
        <f>[4]Full!N59</f>
        <v>0.49498140811920166</v>
      </c>
      <c r="P145" s="2">
        <f>[4]Full!O59</f>
        <v>0.55470436811447144</v>
      </c>
      <c r="Q145" s="2">
        <f>[4]Full!P59</f>
        <v>0.43338155746459961</v>
      </c>
      <c r="R145" s="26">
        <f>[5]Sheet1!A59</f>
        <v>2014</v>
      </c>
      <c r="S145" s="26">
        <f>[5]Sheet1!B59</f>
        <v>1</v>
      </c>
      <c r="T145" s="2">
        <f>[5]Sheet1!E59</f>
        <v>0.73444533348083496</v>
      </c>
      <c r="U145" s="2">
        <f>[5]Sheet1!F59</f>
        <v>0.52624744176864624</v>
      </c>
      <c r="V145" s="2">
        <f>[5]Sheet1!G59</f>
        <v>0.78462237119674683</v>
      </c>
      <c r="W145" s="2">
        <f>[5]Sheet1!H59</f>
        <v>0.67062616348266602</v>
      </c>
      <c r="X145" s="2">
        <f>[6]Full!G59</f>
        <v>0.8356398344039917</v>
      </c>
      <c r="Y145" s="2">
        <f>[6]Full!H59</f>
        <v>0.80660057067871094</v>
      </c>
      <c r="Z145" s="2">
        <f>[6]Full!I59</f>
        <v>0.75960671901702881</v>
      </c>
      <c r="AA145" s="2">
        <f>[6]Full!J59</f>
        <v>0.52608245611190796</v>
      </c>
    </row>
    <row r="146" spans="1:27">
      <c r="A146">
        <f>[4]Full!A60</f>
        <v>2014</v>
      </c>
      <c r="C146">
        <f>[4]Full!B60</f>
        <v>2</v>
      </c>
      <c r="D146" s="33">
        <f>[4]Full!C60</f>
        <v>41730</v>
      </c>
      <c r="E146">
        <f>[4]Full!D60</f>
        <v>217</v>
      </c>
      <c r="F146" s="2">
        <f>[4]Full!E60</f>
        <v>0.87646782398223877</v>
      </c>
      <c r="G146" s="2">
        <f>[4]Full!F60</f>
        <v>0.94862407445907593</v>
      </c>
      <c r="H146" s="2">
        <f>[4]Full!G60</f>
        <v>0.81085109710693359</v>
      </c>
      <c r="I146" s="2">
        <f>[4]Full!H60</f>
        <v>0.70414578914642334</v>
      </c>
      <c r="J146" s="2">
        <f>[4]Full!I60</f>
        <v>1.1488324403762817</v>
      </c>
      <c r="K146" s="2">
        <f>[4]Full!J60</f>
        <v>1.0690768957138062</v>
      </c>
      <c r="L146" s="2">
        <f>[4]Full!K60</f>
        <v>1.1149320602416992</v>
      </c>
      <c r="M146" s="2">
        <f>[4]Full!L60</f>
        <v>1.0736597776412964</v>
      </c>
      <c r="N146" s="2">
        <f>[4]Full!M60</f>
        <v>0.82056987285614014</v>
      </c>
      <c r="O146" s="2">
        <f>[4]Full!N60</f>
        <v>0.82378280162811279</v>
      </c>
      <c r="P146" s="2">
        <f>[4]Full!O60</f>
        <v>0.82541370391845703</v>
      </c>
      <c r="Q146" s="2">
        <f>[4]Full!P60</f>
        <v>0.79832547903060913</v>
      </c>
      <c r="R146" s="26">
        <f>[5]Sheet1!A60</f>
        <v>2014</v>
      </c>
      <c r="S146" s="26">
        <f>[5]Sheet1!B60</f>
        <v>2</v>
      </c>
      <c r="T146" s="2">
        <f>[5]Sheet1!E60</f>
        <v>1.4643188714981079</v>
      </c>
      <c r="U146" s="2">
        <f>[5]Sheet1!F60</f>
        <v>0.93768894672393799</v>
      </c>
      <c r="V146" s="2">
        <f>[5]Sheet1!G60</f>
        <v>1.5928801298141479</v>
      </c>
      <c r="W146" s="2">
        <f>[5]Sheet1!H60</f>
        <v>1.0753911733627319</v>
      </c>
      <c r="X146" s="2">
        <f>[6]Full!G60</f>
        <v>0.99284625053405762</v>
      </c>
      <c r="Y146" s="2">
        <f>[6]Full!H60</f>
        <v>0.8142198920249939</v>
      </c>
      <c r="Z146" s="2">
        <f>[6]Full!I60</f>
        <v>0.77892088890075684</v>
      </c>
      <c r="AA146" s="2">
        <f>[6]Full!J60</f>
        <v>0.65830814838409424</v>
      </c>
    </row>
    <row r="147" spans="1:27">
      <c r="A147">
        <f>[4]Full!A61</f>
        <v>2014</v>
      </c>
      <c r="C147">
        <f>[4]Full!B61</f>
        <v>3</v>
      </c>
      <c r="D147" s="33">
        <f>[4]Full!C61</f>
        <v>41821</v>
      </c>
      <c r="E147">
        <f>[4]Full!D61</f>
        <v>218</v>
      </c>
      <c r="F147" s="2">
        <f>[4]Full!E61</f>
        <v>0.71187561750411987</v>
      </c>
      <c r="G147" s="2">
        <f>[4]Full!F61</f>
        <v>0.57112878561019897</v>
      </c>
      <c r="H147" s="2">
        <f>[4]Full!G61</f>
        <v>0.48374587297439575</v>
      </c>
      <c r="I147" s="2">
        <f>[4]Full!H61</f>
        <v>0.43410930037498474</v>
      </c>
      <c r="J147" s="2">
        <f>[4]Full!I61</f>
        <v>1.1395978927612305</v>
      </c>
      <c r="K147" s="2">
        <f>[4]Full!J61</f>
        <v>1.1754984855651855</v>
      </c>
      <c r="L147" s="2">
        <f>[4]Full!K61</f>
        <v>1.1275832653045654</v>
      </c>
      <c r="M147" s="2">
        <f>[4]Full!L61</f>
        <v>1.0989278554916382</v>
      </c>
      <c r="N147" s="2">
        <f>[4]Full!M61</f>
        <v>0.63063621520996094</v>
      </c>
      <c r="O147" s="2">
        <f>[4]Full!N61</f>
        <v>0.64919185638427734</v>
      </c>
      <c r="P147" s="2">
        <f>[4]Full!O61</f>
        <v>0.58476722240447998</v>
      </c>
      <c r="Q147" s="2">
        <f>[4]Full!P61</f>
        <v>0.61629319190979004</v>
      </c>
      <c r="R147" s="26">
        <f>[5]Sheet1!A61</f>
        <v>2014</v>
      </c>
      <c r="S147" s="26">
        <f>[5]Sheet1!B61</f>
        <v>3</v>
      </c>
      <c r="T147" s="2">
        <f>[5]Sheet1!E61</f>
        <v>1.0837002992630005</v>
      </c>
      <c r="U147" s="2">
        <f>[5]Sheet1!F61</f>
        <v>0.72325950860977173</v>
      </c>
      <c r="V147" s="2">
        <f>[5]Sheet1!G61</f>
        <v>1.0462234020233154</v>
      </c>
      <c r="W147" s="2">
        <f>[5]Sheet1!H61</f>
        <v>0.8840939998626709</v>
      </c>
      <c r="X147" s="2">
        <f>[6]Full!G61</f>
        <v>0.87393540143966675</v>
      </c>
      <c r="Y147" s="2">
        <f>[6]Full!H61</f>
        <v>0.70011156797409058</v>
      </c>
      <c r="Z147" s="2">
        <f>[6]Full!I61</f>
        <v>0.62176185846328735</v>
      </c>
      <c r="AA147" s="2">
        <f>[6]Full!J61</f>
        <v>0.45304024219512939</v>
      </c>
    </row>
    <row r="148" spans="1:27">
      <c r="A148">
        <f>[4]Full!A62</f>
        <v>2014</v>
      </c>
      <c r="C148">
        <f>[4]Full!B62</f>
        <v>4</v>
      </c>
      <c r="D148" s="33">
        <f>[4]Full!C62</f>
        <v>41913</v>
      </c>
      <c r="E148">
        <f>[4]Full!D62</f>
        <v>219</v>
      </c>
      <c r="F148" s="2">
        <f>[4]Full!E62</f>
        <v>0.46132934093475342</v>
      </c>
      <c r="G148" s="2">
        <f>[4]Full!F62</f>
        <v>0.34907102584838867</v>
      </c>
      <c r="H148" s="2">
        <f>[4]Full!G62</f>
        <v>0.38405719399452209</v>
      </c>
      <c r="I148" s="2">
        <f>[4]Full!H62</f>
        <v>0.30629831552505493</v>
      </c>
      <c r="J148" s="2">
        <f>[4]Full!I62</f>
        <v>1.2299890518188477</v>
      </c>
      <c r="K148" s="2">
        <f>[4]Full!J62</f>
        <v>1.3797974586486816</v>
      </c>
      <c r="L148" s="2">
        <f>[4]Full!K62</f>
        <v>1.1479687690734863</v>
      </c>
      <c r="M148" s="2">
        <f>[4]Full!L62</f>
        <v>1.2384679317474365</v>
      </c>
      <c r="N148" s="2">
        <f>[4]Full!M62</f>
        <v>0.45509490370750427</v>
      </c>
      <c r="O148" s="2">
        <f>[4]Full!N62</f>
        <v>0.40865147113800049</v>
      </c>
      <c r="P148" s="2">
        <f>[4]Full!O62</f>
        <v>0.4571361243724823</v>
      </c>
      <c r="Q148" s="2">
        <f>[4]Full!P62</f>
        <v>0.43014788627624512</v>
      </c>
      <c r="R148" s="26">
        <f>[5]Sheet1!A62</f>
        <v>2014</v>
      </c>
      <c r="S148" s="26">
        <f>[5]Sheet1!B62</f>
        <v>4</v>
      </c>
      <c r="T148" s="2">
        <f>[5]Sheet1!E62</f>
        <v>1.6195065975189209</v>
      </c>
      <c r="U148" s="2">
        <f>[5]Sheet1!F62</f>
        <v>0.88695484399795532</v>
      </c>
      <c r="V148" s="2">
        <f>[5]Sheet1!G62</f>
        <v>1.7733347415924072</v>
      </c>
      <c r="W148" s="2">
        <f>[5]Sheet1!H62</f>
        <v>0.93546760082244873</v>
      </c>
      <c r="X148" s="2">
        <f>[6]Full!G62</f>
        <v>0.80941575765609741</v>
      </c>
      <c r="Y148" s="2">
        <f>[6]Full!H62</f>
        <v>0.7891387939453125</v>
      </c>
      <c r="Z148" s="2">
        <f>[6]Full!I62</f>
        <v>0.52909821271896362</v>
      </c>
      <c r="AA148" s="2">
        <f>[6]Full!J62</f>
        <v>0.42210155725479126</v>
      </c>
    </row>
    <row r="149" spans="1:27">
      <c r="A149">
        <f>[4]Full!A63</f>
        <v>2015</v>
      </c>
      <c r="C149">
        <f>[4]Full!B63</f>
        <v>1</v>
      </c>
      <c r="D149" s="33">
        <f>[4]Full!C63</f>
        <v>42005</v>
      </c>
      <c r="E149">
        <f>[4]Full!D63</f>
        <v>220</v>
      </c>
      <c r="F149" s="2">
        <f>[4]Full!E63</f>
        <v>0.3404620885848999</v>
      </c>
      <c r="G149" s="2">
        <f>[4]Full!F63</f>
        <v>0.22470635175704956</v>
      </c>
      <c r="H149" s="2">
        <f>[4]Full!G63</f>
        <v>0.47372880578041077</v>
      </c>
      <c r="I149" s="2">
        <f>[4]Full!H63</f>
        <v>0.43619880080223083</v>
      </c>
      <c r="J149" s="2">
        <f>[4]Full!I63</f>
        <v>1.2992658615112305</v>
      </c>
      <c r="K149" s="2">
        <f>[4]Full!J63</f>
        <v>1.2091747522354126</v>
      </c>
      <c r="L149" s="2">
        <f>[4]Full!K63</f>
        <v>1.0757172107696533</v>
      </c>
      <c r="M149" s="2">
        <f>[4]Full!L63</f>
        <v>0.97956216335296631</v>
      </c>
      <c r="N149" s="2">
        <f>[4]Full!M63</f>
        <v>0.66529583930969238</v>
      </c>
      <c r="O149" s="2">
        <f>[4]Full!N63</f>
        <v>0.66953611373901367</v>
      </c>
      <c r="P149" s="2">
        <f>[4]Full!O63</f>
        <v>0.67710000276565552</v>
      </c>
      <c r="Q149" s="2">
        <f>[4]Full!P63</f>
        <v>0.5226893424987793</v>
      </c>
      <c r="R149" s="26">
        <f>[5]Sheet1!A63</f>
        <v>2015</v>
      </c>
      <c r="S149" s="26">
        <f>[5]Sheet1!B63</f>
        <v>1</v>
      </c>
      <c r="T149" s="2">
        <f>[5]Sheet1!E63</f>
        <v>1.8591086864471436</v>
      </c>
      <c r="U149" s="2">
        <f>[5]Sheet1!F63</f>
        <v>1.6392920017242432</v>
      </c>
      <c r="V149" s="2">
        <f>[5]Sheet1!G63</f>
        <v>1.8814741373062134</v>
      </c>
      <c r="W149" s="2">
        <f>[5]Sheet1!H63</f>
        <v>2.1255729198455811</v>
      </c>
      <c r="X149" s="2">
        <f>[6]Full!G63</f>
        <v>0.79884696006774902</v>
      </c>
      <c r="Y149" s="2">
        <f>[6]Full!H63</f>
        <v>0.66130030155181885</v>
      </c>
      <c r="Z149" s="2">
        <f>[6]Full!I63</f>
        <v>0.43564882874488831</v>
      </c>
      <c r="AA149" s="2">
        <f>[6]Full!J63</f>
        <v>0.24326813220977783</v>
      </c>
    </row>
    <row r="150" spans="1:27">
      <c r="A150">
        <f>[4]Full!A64</f>
        <v>2015</v>
      </c>
      <c r="C150">
        <f>[4]Full!B64</f>
        <v>2</v>
      </c>
      <c r="D150" s="33">
        <f>[4]Full!C64</f>
        <v>42095</v>
      </c>
      <c r="E150">
        <f>[4]Full!D64</f>
        <v>221</v>
      </c>
      <c r="F150" s="2">
        <f>[4]Full!E64</f>
        <v>0.82345682382583618</v>
      </c>
      <c r="G150" s="2">
        <f>[4]Full!F64</f>
        <v>0.82055795192718506</v>
      </c>
      <c r="H150" s="2">
        <f>[4]Full!G64</f>
        <v>0.54158705472946167</v>
      </c>
      <c r="I150" s="2">
        <f>[4]Full!H64</f>
        <v>0.42142254114151001</v>
      </c>
      <c r="J150" s="2">
        <f>[4]Full!I64</f>
        <v>0.85345673561096191</v>
      </c>
      <c r="K150" s="2">
        <f>[4]Full!J64</f>
        <v>0.71916854381561279</v>
      </c>
      <c r="L150" s="2">
        <f>[4]Full!K64</f>
        <v>0.90303415060043335</v>
      </c>
      <c r="M150" s="2">
        <f>[4]Full!L64</f>
        <v>0.81641268730163574</v>
      </c>
      <c r="N150" s="2">
        <f>[4]Full!M64</f>
        <v>0.66239356994628906</v>
      </c>
      <c r="O150" s="2">
        <f>[4]Full!N64</f>
        <v>0.63044953346252441</v>
      </c>
      <c r="P150" s="2">
        <f>[4]Full!O64</f>
        <v>0.63148558139801025</v>
      </c>
      <c r="Q150" s="2">
        <f>[4]Full!P64</f>
        <v>0.61252874135971069</v>
      </c>
      <c r="R150" s="26">
        <f>[5]Sheet1!A64</f>
        <v>2015</v>
      </c>
      <c r="S150" s="26">
        <f>[5]Sheet1!B64</f>
        <v>2</v>
      </c>
      <c r="T150" s="2">
        <f>[5]Sheet1!E64</f>
        <v>1.0390329360961914</v>
      </c>
      <c r="U150" s="2">
        <f>[5]Sheet1!F64</f>
        <v>1.0661002397537231</v>
      </c>
      <c r="V150" s="2">
        <f>[5]Sheet1!G64</f>
        <v>0.95615184307098389</v>
      </c>
      <c r="W150" s="2">
        <f>[5]Sheet1!H64</f>
        <v>0.84693866968154907</v>
      </c>
      <c r="X150" s="2">
        <f>[6]Full!G64</f>
        <v>1.1796554327011108</v>
      </c>
      <c r="Y150" s="2">
        <f>[6]Full!H64</f>
        <v>1.0005297660827637</v>
      </c>
      <c r="Z150" s="2">
        <f>[6]Full!I64</f>
        <v>0.8044012188911438</v>
      </c>
      <c r="AA150" s="2">
        <f>[6]Full!J64</f>
        <v>0.65532839298248291</v>
      </c>
    </row>
    <row r="151" spans="1:27">
      <c r="A151">
        <f>[4]Full!A65</f>
        <v>2015</v>
      </c>
      <c r="C151">
        <f>[4]Full!B65</f>
        <v>3</v>
      </c>
      <c r="D151" s="33">
        <f>[4]Full!C65</f>
        <v>42186</v>
      </c>
      <c r="E151">
        <f>[4]Full!D65</f>
        <v>222</v>
      </c>
      <c r="F151" s="2">
        <f>[4]Full!E65</f>
        <v>0.58629107475280762</v>
      </c>
      <c r="G151" s="2">
        <f>[4]Full!F65</f>
        <v>0.53106987476348877</v>
      </c>
      <c r="H151" s="2">
        <f>[4]Full!G65</f>
        <v>0.45197787880897522</v>
      </c>
      <c r="I151" s="2">
        <f>[4]Full!H65</f>
        <v>0.34856712818145752</v>
      </c>
      <c r="J151" s="2">
        <f>[4]Full!I65</f>
        <v>0.82129371166229248</v>
      </c>
      <c r="K151" s="2">
        <f>[4]Full!J65</f>
        <v>0.78005152940750122</v>
      </c>
      <c r="L151" s="2">
        <f>[4]Full!K65</f>
        <v>0.82498353719711304</v>
      </c>
      <c r="M151" s="2">
        <f>[4]Full!L65</f>
        <v>0.70967471599578857</v>
      </c>
      <c r="N151" s="2">
        <f>[4]Full!M65</f>
        <v>0.4880719780921936</v>
      </c>
      <c r="O151" s="2">
        <f>[4]Full!N65</f>
        <v>0.38953506946563721</v>
      </c>
      <c r="P151" s="2">
        <f>[4]Full!O65</f>
        <v>0.51575654745101929</v>
      </c>
      <c r="Q151" s="2">
        <f>[4]Full!P65</f>
        <v>0.43330267071723938</v>
      </c>
      <c r="R151" s="26">
        <f>[5]Sheet1!A65</f>
        <v>2015</v>
      </c>
      <c r="S151" s="26">
        <f>[5]Sheet1!B65</f>
        <v>3</v>
      </c>
      <c r="T151" s="2">
        <f>[5]Sheet1!E65</f>
        <v>0.97029674053192139</v>
      </c>
      <c r="U151" s="2">
        <f>[5]Sheet1!F65</f>
        <v>0.91494834423065186</v>
      </c>
      <c r="V151" s="2">
        <f>[5]Sheet1!G65</f>
        <v>1.0814104080200195</v>
      </c>
      <c r="W151" s="2">
        <f>[5]Sheet1!H65</f>
        <v>1.0010292530059814</v>
      </c>
      <c r="X151" s="2">
        <f>[6]Full!G65</f>
        <v>0.81368416547775269</v>
      </c>
      <c r="Y151" s="2">
        <f>[6]Full!H65</f>
        <v>0.71083509922027588</v>
      </c>
      <c r="Z151" s="2">
        <f>[6]Full!I65</f>
        <v>0.7995154857635498</v>
      </c>
      <c r="AA151" s="2">
        <f>[6]Full!J65</f>
        <v>0.6122022271156311</v>
      </c>
    </row>
    <row r="152" spans="1:27">
      <c r="A152">
        <f>[4]Full!A66</f>
        <v>2015</v>
      </c>
      <c r="C152">
        <f>[4]Full!B66</f>
        <v>4</v>
      </c>
      <c r="D152" s="33">
        <f>[4]Full!C66</f>
        <v>42278</v>
      </c>
      <c r="E152">
        <f>[4]Full!D66</f>
        <v>223</v>
      </c>
      <c r="F152" s="2">
        <f>[4]Full!E66</f>
        <v>0.7192612886428833</v>
      </c>
      <c r="G152" s="2">
        <f>[4]Full!F66</f>
        <v>0.71085864305496216</v>
      </c>
      <c r="H152" s="2">
        <f>[4]Full!G66</f>
        <v>0.41881939768791199</v>
      </c>
      <c r="I152" s="2">
        <f>[4]Full!H66</f>
        <v>0.3575727641582489</v>
      </c>
      <c r="J152" s="2">
        <f>[4]Full!I66</f>
        <v>0.83196902275085449</v>
      </c>
      <c r="K152" s="2">
        <f>[4]Full!J66</f>
        <v>0.87848418951034546</v>
      </c>
      <c r="L152" s="2">
        <f>[4]Full!K66</f>
        <v>0.69645512104034424</v>
      </c>
      <c r="M152" s="2">
        <f>[4]Full!L66</f>
        <v>0.58317321538925171</v>
      </c>
      <c r="N152" s="2">
        <f>[4]Full!M66</f>
        <v>0.41633874177932739</v>
      </c>
      <c r="O152" s="2">
        <f>[4]Full!N66</f>
        <v>0.49568328261375427</v>
      </c>
      <c r="P152" s="2">
        <f>[4]Full!O66</f>
        <v>0.44931134581565857</v>
      </c>
      <c r="Q152" s="2">
        <f>[4]Full!P66</f>
        <v>0.44648128747940063</v>
      </c>
      <c r="R152" s="26">
        <f>[5]Sheet1!A66</f>
        <v>2015</v>
      </c>
      <c r="S152" s="26">
        <f>[5]Sheet1!B66</f>
        <v>4</v>
      </c>
      <c r="T152" s="2">
        <f>[5]Sheet1!E66</f>
        <v>1.4837933778762817</v>
      </c>
      <c r="U152" s="2">
        <f>[5]Sheet1!F66</f>
        <v>1.2291862964630127</v>
      </c>
      <c r="V152" s="2">
        <f>[5]Sheet1!G66</f>
        <v>1.4647812843322754</v>
      </c>
      <c r="W152" s="2">
        <f>[5]Sheet1!H66</f>
        <v>0.84544897079467773</v>
      </c>
      <c r="X152" s="2">
        <f>[6]Full!G66</f>
        <v>0.61953306198120117</v>
      </c>
      <c r="Y152" s="2">
        <f>[6]Full!H66</f>
        <v>0.55147123336791992</v>
      </c>
      <c r="Z152" s="2">
        <f>[6]Full!I66</f>
        <v>0.96452468633651733</v>
      </c>
      <c r="AA152" s="2">
        <f>[6]Full!J66</f>
        <v>0.99125486612319946</v>
      </c>
    </row>
    <row r="153" spans="1:27">
      <c r="A153">
        <f>[4]Full!A67</f>
        <v>2016</v>
      </c>
      <c r="C153">
        <f>[4]Full!B67</f>
        <v>1</v>
      </c>
      <c r="D153" s="33">
        <f>[4]Full!C67</f>
        <v>42370</v>
      </c>
      <c r="E153">
        <f>[4]Full!D67</f>
        <v>224</v>
      </c>
      <c r="F153" s="2">
        <f>[4]Full!E67</f>
        <v>0.54643833637237549</v>
      </c>
      <c r="G153" s="2">
        <f>[4]Full!F67</f>
        <v>0.43735140562057495</v>
      </c>
      <c r="H153" s="2">
        <f>[4]Full!G67</f>
        <v>0.90084636211395264</v>
      </c>
      <c r="I153" s="2">
        <f>[4]Full!H67</f>
        <v>0.73527181148529053</v>
      </c>
      <c r="J153" s="2">
        <f>[4]Full!I67</f>
        <v>0.92332911491394043</v>
      </c>
      <c r="K153" s="2">
        <f>[4]Full!J67</f>
        <v>0.87418758869171143</v>
      </c>
      <c r="L153" s="2">
        <f>[4]Full!K67</f>
        <v>0.71028077602386475</v>
      </c>
      <c r="M153" s="2">
        <f>[4]Full!L67</f>
        <v>0.63317584991455078</v>
      </c>
      <c r="N153" s="2">
        <f>[4]Full!M67</f>
        <v>0.881064772605896</v>
      </c>
      <c r="O153" s="2">
        <f>[4]Full!N67</f>
        <v>0.70044404268264771</v>
      </c>
      <c r="P153" s="2">
        <f>[4]Full!O67</f>
        <v>0.84353119134902954</v>
      </c>
      <c r="Q153" s="2">
        <f>[4]Full!P67</f>
        <v>0.68969464302062988</v>
      </c>
      <c r="R153" s="26">
        <f>[5]Sheet1!A67</f>
        <v>2016</v>
      </c>
      <c r="S153" s="26">
        <f>[5]Sheet1!B67</f>
        <v>1</v>
      </c>
      <c r="T153" s="2">
        <f>[5]Sheet1!E67</f>
        <v>1.8488031625747681</v>
      </c>
      <c r="U153" s="2">
        <f>[5]Sheet1!F67</f>
        <v>1.8209269046783447</v>
      </c>
      <c r="V153" s="2">
        <f>[5]Sheet1!G67</f>
        <v>1.789100170135498</v>
      </c>
      <c r="W153" s="2">
        <f>[5]Sheet1!H67</f>
        <v>1.7194486856460571</v>
      </c>
      <c r="X153" s="2">
        <f>[6]Full!G67</f>
        <v>0.59545713663101196</v>
      </c>
      <c r="Y153" s="2">
        <f>[6]Full!H67</f>
        <v>0.52507305145263672</v>
      </c>
      <c r="Z153" s="2">
        <f>[6]Full!I67</f>
        <v>0.78639912605285645</v>
      </c>
      <c r="AA153" s="2">
        <f>[6]Full!J67</f>
        <v>0.72263842821121216</v>
      </c>
    </row>
    <row r="154" spans="1:27">
      <c r="A154">
        <f>[4]Full!A68</f>
        <v>2016</v>
      </c>
      <c r="C154">
        <f>[4]Full!B68</f>
        <v>2</v>
      </c>
      <c r="D154" s="33">
        <f>[4]Full!C68</f>
        <v>42461</v>
      </c>
      <c r="E154">
        <f>[4]Full!D68</f>
        <v>225</v>
      </c>
      <c r="F154" s="2">
        <f>[4]Full!E68</f>
        <v>1.0939687490463257</v>
      </c>
      <c r="G154" s="2">
        <f>[4]Full!F68</f>
        <v>1.1022641658782959</v>
      </c>
      <c r="H154" s="2">
        <f>[4]Full!G68</f>
        <v>0.58578848838806152</v>
      </c>
      <c r="I154" s="2">
        <f>[4]Full!H68</f>
        <v>0.52422255277633667</v>
      </c>
      <c r="J154" s="2">
        <f>[4]Full!I68</f>
        <v>0.36876383423805237</v>
      </c>
      <c r="K154" s="2">
        <f>[4]Full!J68</f>
        <v>0.37389835715293884</v>
      </c>
      <c r="L154" s="2">
        <f>[4]Full!K68</f>
        <v>0.39663460850715637</v>
      </c>
      <c r="M154" s="2">
        <f>[4]Full!L68</f>
        <v>0.33250752091407776</v>
      </c>
      <c r="N154" s="2">
        <f>[4]Full!M68</f>
        <v>0.624184250831604</v>
      </c>
      <c r="O154" s="2">
        <f>[4]Full!N68</f>
        <v>0.61730515956878662</v>
      </c>
      <c r="P154" s="2">
        <f>[4]Full!O68</f>
        <v>0.53992736339569092</v>
      </c>
      <c r="Q154" s="2">
        <f>[4]Full!P68</f>
        <v>0.53553622961044312</v>
      </c>
      <c r="R154" s="26">
        <f>[5]Sheet1!A68</f>
        <v>2016</v>
      </c>
      <c r="S154" s="26">
        <f>[5]Sheet1!B68</f>
        <v>2</v>
      </c>
      <c r="T154" s="2">
        <f>[5]Sheet1!E68</f>
        <v>1.7557210922241211</v>
      </c>
      <c r="U154" s="2">
        <f>[5]Sheet1!F68</f>
        <v>1.5901740789413452</v>
      </c>
      <c r="V154" s="2">
        <f>[5]Sheet1!G68</f>
        <v>1.7497050762176514</v>
      </c>
      <c r="W154" s="2">
        <f>[5]Sheet1!H68</f>
        <v>1.5877236127853394</v>
      </c>
      <c r="X154" s="2">
        <f>[6]Full!G68</f>
        <v>0.44104096293449402</v>
      </c>
      <c r="Y154" s="2">
        <f>[6]Full!H68</f>
        <v>0.35689106583595276</v>
      </c>
      <c r="Z154" s="2">
        <f>[6]Full!I68</f>
        <v>1.170817494392395</v>
      </c>
      <c r="AA154" s="2">
        <f>[6]Full!J68</f>
        <v>1.0585441589355469</v>
      </c>
    </row>
    <row r="155" spans="1:27">
      <c r="A155">
        <f>[4]Full!A69</f>
        <v>2016</v>
      </c>
      <c r="C155">
        <f>[4]Full!B69</f>
        <v>3</v>
      </c>
      <c r="D155" s="33">
        <f>[4]Full!C69</f>
        <v>42552</v>
      </c>
      <c r="E155">
        <f>[4]Full!D69</f>
        <v>226</v>
      </c>
      <c r="F155" s="2">
        <f>[4]Full!E69</f>
        <v>0.59183198213577271</v>
      </c>
      <c r="G155" s="2">
        <f>[4]Full!F69</f>
        <v>0.55557477474212646</v>
      </c>
      <c r="H155" s="2">
        <f>[4]Full!G69</f>
        <v>0.60227245092391968</v>
      </c>
      <c r="I155" s="2">
        <f>[4]Full!H69</f>
        <v>0.7128148078918457</v>
      </c>
      <c r="J155" s="2">
        <f>[4]Full!I69</f>
        <v>0.51431566476821899</v>
      </c>
      <c r="K155" s="2">
        <f>[4]Full!J69</f>
        <v>0.45666331052780151</v>
      </c>
      <c r="L155" s="2">
        <f>[4]Full!K69</f>
        <v>0.49808716773986816</v>
      </c>
      <c r="M155" s="2">
        <f>[4]Full!L69</f>
        <v>0.43387731909751892</v>
      </c>
      <c r="N155" s="2">
        <f>[4]Full!M69</f>
        <v>0.46828272938728333</v>
      </c>
      <c r="O155" s="2">
        <f>[4]Full!N69</f>
        <v>0.44172641634941101</v>
      </c>
      <c r="P155" s="2">
        <f>[4]Full!O69</f>
        <v>0.49990981817245483</v>
      </c>
      <c r="Q155" s="2">
        <f>[4]Full!P69</f>
        <v>0.43726915121078491</v>
      </c>
      <c r="R155" s="26">
        <f>[5]Sheet1!A69</f>
        <v>2016</v>
      </c>
      <c r="S155" s="26">
        <f>[5]Sheet1!B69</f>
        <v>3</v>
      </c>
      <c r="T155" s="2">
        <f>[5]Sheet1!E69</f>
        <v>1.9715002775192261</v>
      </c>
      <c r="U155" s="2">
        <f>[5]Sheet1!F69</f>
        <v>1.0914555788040161</v>
      </c>
      <c r="V155" s="2">
        <f>[5]Sheet1!G69</f>
        <v>1.9267640113830566</v>
      </c>
      <c r="W155" s="2">
        <f>[5]Sheet1!H69</f>
        <v>1.0776259899139404</v>
      </c>
      <c r="X155" s="2">
        <f>[6]Full!G69</f>
        <v>0.6255878210067749</v>
      </c>
      <c r="Y155" s="2">
        <f>[6]Full!H69</f>
        <v>0.64377832412719727</v>
      </c>
      <c r="Z155" s="2">
        <f>[6]Full!I69</f>
        <v>0.62069112062454224</v>
      </c>
      <c r="AA155" s="2">
        <f>[6]Full!J69</f>
        <v>0.53993165493011475</v>
      </c>
    </row>
    <row r="156" spans="1:27">
      <c r="A156">
        <f>[4]Full!A70</f>
        <v>2016</v>
      </c>
      <c r="C156">
        <f>[4]Full!B70</f>
        <v>4</v>
      </c>
      <c r="D156" s="33">
        <f>[4]Full!C70</f>
        <v>42644</v>
      </c>
      <c r="E156">
        <f>[4]Full!D70</f>
        <v>227</v>
      </c>
      <c r="F156" s="2">
        <f>[4]Full!E70</f>
        <v>0.79129678010940552</v>
      </c>
      <c r="G156" s="2">
        <f>[4]Full!F70</f>
        <v>0.69437682628631592</v>
      </c>
      <c r="H156" s="2">
        <f>[4]Full!G70</f>
        <v>0.57493358850479126</v>
      </c>
      <c r="I156" s="2">
        <f>[4]Full!H70</f>
        <v>0.51335573196411133</v>
      </c>
      <c r="J156" s="2">
        <f>[4]Full!I70</f>
        <v>1.0583043098449707</v>
      </c>
      <c r="K156" s="2">
        <f>[4]Full!J70</f>
        <v>0.91812419891357422</v>
      </c>
      <c r="L156" s="2">
        <f>[4]Full!K70</f>
        <v>0.97803431749343872</v>
      </c>
      <c r="M156" s="2">
        <f>[4]Full!L70</f>
        <v>0.79534435272216797</v>
      </c>
      <c r="N156" s="2">
        <f>[4]Full!M70</f>
        <v>0.57142144441604614</v>
      </c>
      <c r="O156" s="2">
        <f>[4]Full!N70</f>
        <v>0.48044037818908691</v>
      </c>
      <c r="P156" s="2">
        <f>[4]Full!O70</f>
        <v>0.57947403192520142</v>
      </c>
      <c r="Q156" s="2">
        <f>[4]Full!P70</f>
        <v>0.4382297694683075</v>
      </c>
      <c r="R156" s="26">
        <f>[5]Sheet1!A70</f>
        <v>2016</v>
      </c>
      <c r="S156" s="26">
        <f>[5]Sheet1!B70</f>
        <v>4</v>
      </c>
      <c r="T156" s="2">
        <f>[5]Sheet1!E70</f>
        <v>1.2323694229125977</v>
      </c>
      <c r="U156" s="2">
        <f>[5]Sheet1!F70</f>
        <v>0.73358839750289917</v>
      </c>
      <c r="V156" s="2">
        <f>[5]Sheet1!G70</f>
        <v>1.2338130474090576</v>
      </c>
      <c r="W156" s="2">
        <f>[5]Sheet1!H70</f>
        <v>0.74248212575912476</v>
      </c>
      <c r="X156" s="2">
        <f>[6]Full!G70</f>
        <v>1.0449762344360352</v>
      </c>
      <c r="Y156" s="2">
        <f>[6]Full!H70</f>
        <v>1.0839316844940186</v>
      </c>
      <c r="Z156" s="2">
        <f>[6]Full!I70</f>
        <v>0.96053928136825562</v>
      </c>
      <c r="AA156" s="2">
        <f>[6]Full!J70</f>
        <v>0.8200344443321228</v>
      </c>
    </row>
    <row r="157" spans="1:27">
      <c r="A157">
        <f>[4]Full!A71</f>
        <v>2017</v>
      </c>
      <c r="C157">
        <f>[4]Full!B71</f>
        <v>1</v>
      </c>
      <c r="D157" s="33">
        <f>[4]Full!C71</f>
        <v>42736</v>
      </c>
      <c r="E157">
        <f>[4]Full!D71</f>
        <v>228</v>
      </c>
      <c r="F157" s="2">
        <f>[4]Full!E71</f>
        <v>0.79424017667770386</v>
      </c>
      <c r="G157" s="2">
        <f>[4]Full!F71</f>
        <v>0.80413782596588135</v>
      </c>
      <c r="H157" s="2">
        <f>[4]Full!G71</f>
        <v>0.58642321825027466</v>
      </c>
      <c r="I157" s="2">
        <f>[4]Full!H71</f>
        <v>0.55848860740661621</v>
      </c>
      <c r="J157" s="2">
        <f>[4]Full!I71</f>
        <v>1.3734934329986572</v>
      </c>
      <c r="K157" s="2">
        <f>[4]Full!J71</f>
        <v>1.3331607580184937</v>
      </c>
      <c r="L157" s="2">
        <f>[4]Full!K71</f>
        <v>1.3354830741882324</v>
      </c>
      <c r="M157" s="2">
        <f>[4]Full!L71</f>
        <v>1.2281399965286255</v>
      </c>
      <c r="N157" s="2">
        <f>[4]Full!M71</f>
        <v>0.56554752588272095</v>
      </c>
      <c r="O157" s="2">
        <f>[4]Full!N71</f>
        <v>0.53443902730941772</v>
      </c>
      <c r="P157" s="2">
        <f>[4]Full!O71</f>
        <v>0.56379657983779907</v>
      </c>
      <c r="Q157" s="2">
        <f>[4]Full!P71</f>
        <v>0.59048587083816528</v>
      </c>
      <c r="R157" s="26">
        <f>[5]Sheet1!A71</f>
        <v>2017</v>
      </c>
      <c r="S157" s="26">
        <f>[5]Sheet1!B71</f>
        <v>1</v>
      </c>
      <c r="T157" s="2">
        <f>[5]Sheet1!E71</f>
        <v>1.8761992454528809</v>
      </c>
      <c r="U157" s="2">
        <f>[5]Sheet1!F71</f>
        <v>1.5793893337249756</v>
      </c>
      <c r="V157" s="2">
        <f>[5]Sheet1!G71</f>
        <v>1.9061179161071777</v>
      </c>
      <c r="W157" s="2">
        <f>[5]Sheet1!H71</f>
        <v>1.5495498180389404</v>
      </c>
      <c r="X157" s="2">
        <f>[6]Full!G71</f>
        <v>1.5485568046569824</v>
      </c>
      <c r="Y157" s="2">
        <f>[6]Full!H71</f>
        <v>1.3304970264434814</v>
      </c>
      <c r="Z157" s="2">
        <f>[6]Full!I71</f>
        <v>1.1640046834945679</v>
      </c>
      <c r="AA157" s="2">
        <f>[6]Full!J71</f>
        <v>1.0043765306472778</v>
      </c>
    </row>
    <row r="158" spans="1:27">
      <c r="A158">
        <f>[4]Full!A72</f>
        <v>2017</v>
      </c>
      <c r="C158">
        <f>[4]Full!B72</f>
        <v>2</v>
      </c>
      <c r="D158" s="33">
        <f>[4]Full!C72</f>
        <v>42826</v>
      </c>
      <c r="E158">
        <f>[4]Full!D72</f>
        <v>229</v>
      </c>
      <c r="F158" s="2">
        <f>[4]Full!E72</f>
        <v>1.0715497732162476</v>
      </c>
      <c r="G158" s="2">
        <f>[4]Full!F72</f>
        <v>1.0372670888900757</v>
      </c>
      <c r="H158" s="2">
        <f>[4]Full!G72</f>
        <v>0.82307052612304688</v>
      </c>
      <c r="I158" s="2">
        <f>[4]Full!H72</f>
        <v>0.67175167798995972</v>
      </c>
      <c r="J158" s="2">
        <f>[4]Full!I72</f>
        <v>1.2209973335266113</v>
      </c>
      <c r="K158" s="2">
        <f>[4]Full!J72</f>
        <v>1.1917586326599121</v>
      </c>
      <c r="L158" s="2">
        <f>[4]Full!K72</f>
        <v>1.149330735206604</v>
      </c>
      <c r="M158" s="2">
        <f>[4]Full!L72</f>
        <v>1.0418894290924072</v>
      </c>
      <c r="N158" s="2">
        <f>[4]Full!M72</f>
        <v>0.76392513513565063</v>
      </c>
      <c r="O158" s="2">
        <f>[4]Full!N72</f>
        <v>0.67674696445465088</v>
      </c>
      <c r="P158" s="2">
        <f>[4]Full!O72</f>
        <v>0.76695185899734497</v>
      </c>
      <c r="Q158" s="2">
        <f>[4]Full!P72</f>
        <v>0.6283448338508606</v>
      </c>
      <c r="R158" s="26">
        <f>[5]Sheet1!A72</f>
        <v>2017</v>
      </c>
      <c r="S158" s="26">
        <f>[5]Sheet1!B72</f>
        <v>2</v>
      </c>
      <c r="T158" s="2">
        <f>[5]Sheet1!E72</f>
        <v>2.1252303123474121</v>
      </c>
      <c r="U158" s="2">
        <f>[5]Sheet1!F72</f>
        <v>1.2429914474487305</v>
      </c>
      <c r="V158" s="2">
        <f>[5]Sheet1!G72</f>
        <v>2.1226761341094971</v>
      </c>
      <c r="W158" s="2">
        <f>[5]Sheet1!H72</f>
        <v>1.2437472343444824</v>
      </c>
      <c r="X158" s="2">
        <f>[6]Full!G72</f>
        <v>1.4293431043624878</v>
      </c>
      <c r="Y158" s="2">
        <f>[6]Full!H72</f>
        <v>1.468482494354248</v>
      </c>
      <c r="Z158" s="2">
        <f>[6]Full!I72</f>
        <v>1.059959888458252</v>
      </c>
      <c r="AA158" s="2">
        <f>[6]Full!J72</f>
        <v>1.0700969696044922</v>
      </c>
    </row>
    <row r="159" spans="1:27">
      <c r="A159">
        <f>[4]Full!A73</f>
        <v>2017</v>
      </c>
      <c r="C159">
        <f>[4]Full!B73</f>
        <v>3</v>
      </c>
      <c r="D159" s="33">
        <f>[4]Full!C73</f>
        <v>42917</v>
      </c>
      <c r="E159">
        <f>[4]Full!D73</f>
        <v>230</v>
      </c>
      <c r="F159" s="2">
        <f>[4]Full!E73</f>
        <v>0.702686607837677</v>
      </c>
      <c r="G159" s="2">
        <f>[4]Full!F73</f>
        <v>0.60272914171218872</v>
      </c>
      <c r="H159" s="2">
        <f>[4]Full!G73</f>
        <v>0.5756726861000061</v>
      </c>
      <c r="I159" s="2">
        <f>[4]Full!H73</f>
        <v>0.58692264556884766</v>
      </c>
      <c r="J159" s="2">
        <f>[4]Full!I73</f>
        <v>0.64918321371078491</v>
      </c>
      <c r="K159" s="2">
        <f>[4]Full!J73</f>
        <v>0.49913081526756287</v>
      </c>
      <c r="L159" s="2">
        <f>[4]Full!K73</f>
        <v>0.69252324104309082</v>
      </c>
      <c r="M159" s="2">
        <f>[4]Full!L73</f>
        <v>0.37857472896575928</v>
      </c>
      <c r="N159" s="2">
        <f>[4]Full!M73</f>
        <v>0.67559117078781128</v>
      </c>
      <c r="O159" s="2">
        <f>[4]Full!N73</f>
        <v>0.55188792943954468</v>
      </c>
      <c r="P159" s="2">
        <f>[4]Full!O73</f>
        <v>0.66195082664489746</v>
      </c>
      <c r="Q159" s="2">
        <f>[4]Full!P73</f>
        <v>0.57543283700942993</v>
      </c>
      <c r="R159" s="26">
        <f>[5]Sheet1!A73</f>
        <v>2017</v>
      </c>
      <c r="S159" s="26">
        <f>[5]Sheet1!B73</f>
        <v>3</v>
      </c>
      <c r="T159" s="2">
        <f>[5]Sheet1!E73</f>
        <v>0.73741215467453003</v>
      </c>
      <c r="U159" s="2">
        <f>[5]Sheet1!F73</f>
        <v>0.55742406845092773</v>
      </c>
      <c r="V159" s="2">
        <f>[5]Sheet1!G73</f>
        <v>0.79525822401046753</v>
      </c>
      <c r="W159" s="2">
        <f>[5]Sheet1!H73</f>
        <v>0.65352737903594971</v>
      </c>
      <c r="X159" s="2">
        <f>[6]Full!G73</f>
        <v>0.62841570377349854</v>
      </c>
      <c r="Y159" s="2">
        <f>[6]Full!H73</f>
        <v>0.51255202293395996</v>
      </c>
      <c r="Z159" s="2">
        <f>[6]Full!I73</f>
        <v>0.68300408124923706</v>
      </c>
      <c r="AA159" s="2">
        <f>[6]Full!J73</f>
        <v>0.63697105646133423</v>
      </c>
    </row>
    <row r="160" spans="1:27">
      <c r="A160">
        <v>2017</v>
      </c>
      <c r="D160" s="33">
        <v>43009</v>
      </c>
    </row>
    <row r="161" spans="1:27"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6"/>
      <c r="S161" s="26"/>
      <c r="T161" s="2"/>
      <c r="U161" s="2"/>
      <c r="V161" s="2"/>
      <c r="W161" s="2"/>
      <c r="X161" s="2"/>
      <c r="Y161" s="2"/>
      <c r="Z161" s="2"/>
      <c r="AA161" s="2"/>
    </row>
    <row r="162" spans="1:27" s="8" customFormat="1">
      <c r="A162" s="7" t="s">
        <v>109</v>
      </c>
      <c r="B162" s="7"/>
      <c r="F162" s="10">
        <f>AVERAGE(F104:F160)</f>
        <v>0.94656948958124432</v>
      </c>
      <c r="G162" s="10">
        <f t="shared" ref="G162:AA162" si="14">AVERAGE(G104:G160)</f>
        <v>0.78706135600805283</v>
      </c>
      <c r="H162" s="10">
        <f t="shared" si="14"/>
        <v>0.70701684057712555</v>
      </c>
      <c r="I162" s="10">
        <f t="shared" si="14"/>
        <v>0.57547663418310024</v>
      </c>
      <c r="J162" s="10">
        <f t="shared" si="14"/>
        <v>1.1707133400653089</v>
      </c>
      <c r="K162" s="10">
        <f t="shared" si="14"/>
        <v>1.0453121997416019</v>
      </c>
      <c r="L162" s="10">
        <f t="shared" si="14"/>
        <v>1.1465329043567181</v>
      </c>
      <c r="M162" s="10">
        <f t="shared" si="14"/>
        <v>1.0168992685420173</v>
      </c>
      <c r="N162" s="10">
        <f t="shared" si="14"/>
        <v>0.7400825028972966</v>
      </c>
      <c r="O162" s="10">
        <f t="shared" si="14"/>
        <v>0.62366578248994686</v>
      </c>
      <c r="P162" s="10">
        <f t="shared" si="14"/>
        <v>0.73820007539221222</v>
      </c>
      <c r="Q162" s="10">
        <f t="shared" si="14"/>
        <v>0.61604109193597523</v>
      </c>
      <c r="R162" s="10">
        <f t="shared" si="14"/>
        <v>2010.25</v>
      </c>
      <c r="S162" s="10">
        <f t="shared" si="14"/>
        <v>2.5</v>
      </c>
      <c r="T162" s="10">
        <f t="shared" si="14"/>
        <v>1.6448198024715697</v>
      </c>
      <c r="U162" s="10">
        <f t="shared" si="14"/>
        <v>1.3131963653223855</v>
      </c>
      <c r="V162" s="10">
        <f t="shared" si="14"/>
        <v>1.6978765630296297</v>
      </c>
      <c r="W162" s="10">
        <f t="shared" ref="W162" si="15">AVERAGE(W104:W160)</f>
        <v>1.372213754270758</v>
      </c>
      <c r="X162" s="10">
        <f t="shared" si="14"/>
        <v>1.1623887467597211</v>
      </c>
      <c r="Y162" s="10">
        <f t="shared" si="14"/>
        <v>0.96938957540052273</v>
      </c>
      <c r="Z162" s="10">
        <f t="shared" si="14"/>
        <v>1.0806398769574506</v>
      </c>
      <c r="AA162" s="10">
        <f t="shared" si="14"/>
        <v>0.86632895788976128</v>
      </c>
    </row>
    <row r="163" spans="1:27" s="8" customFormat="1">
      <c r="A163" s="8" t="s">
        <v>170</v>
      </c>
      <c r="F163" s="10">
        <f>AVERAGE(F104:F120)</f>
        <v>1.0502853814293356</v>
      </c>
      <c r="G163" s="10">
        <f t="shared" ref="G163:AA163" si="16">AVERAGE(G104:G120)</f>
        <v>0.82198000304839192</v>
      </c>
      <c r="H163" s="10">
        <f t="shared" si="16"/>
        <v>0.74785046717699832</v>
      </c>
      <c r="I163" s="10">
        <f t="shared" si="16"/>
        <v>0.60681456327438354</v>
      </c>
      <c r="J163" s="10">
        <f t="shared" si="16"/>
        <v>1.1010913358015173</v>
      </c>
      <c r="K163" s="10">
        <f t="shared" si="16"/>
        <v>0.89846327199655418</v>
      </c>
      <c r="L163" s="10">
        <f t="shared" si="16"/>
        <v>1.1178321733194239</v>
      </c>
      <c r="M163" s="10">
        <f t="shared" si="16"/>
        <v>0.93414060508503638</v>
      </c>
      <c r="N163" s="10">
        <f t="shared" si="16"/>
        <v>0.74388958601390609</v>
      </c>
      <c r="O163" s="10">
        <f t="shared" si="16"/>
        <v>0.59055797843372115</v>
      </c>
      <c r="P163" s="10">
        <f t="shared" si="16"/>
        <v>0.74933460004189434</v>
      </c>
      <c r="Q163" s="10">
        <f t="shared" si="16"/>
        <v>0.60259007005130538</v>
      </c>
      <c r="R163" s="10">
        <f t="shared" si="16"/>
        <v>2005.3529411764705</v>
      </c>
      <c r="S163" s="10">
        <f t="shared" si="16"/>
        <v>2.5882352941176472</v>
      </c>
      <c r="T163" s="10">
        <f t="shared" si="16"/>
        <v>1.9490998843136955</v>
      </c>
      <c r="U163" s="10">
        <f t="shared" si="16"/>
        <v>1.7415113624404459</v>
      </c>
      <c r="V163" s="10">
        <f t="shared" si="16"/>
        <v>1.9688208874534159</v>
      </c>
      <c r="W163" s="10">
        <f t="shared" ref="W163" si="17">AVERAGE(W104:W120)</f>
        <v>1.711723902646233</v>
      </c>
      <c r="X163" s="10">
        <f t="shared" si="16"/>
        <v>1.2494365222313826</v>
      </c>
      <c r="Y163" s="10">
        <f t="shared" si="16"/>
        <v>0.97538849185494814</v>
      </c>
      <c r="Z163" s="10">
        <f t="shared" si="16"/>
        <v>1.1755829418406767</v>
      </c>
      <c r="AA163" s="10">
        <f t="shared" si="16"/>
        <v>0.9086255150682786</v>
      </c>
    </row>
    <row r="164" spans="1:27" s="8" customFormat="1">
      <c r="A164" s="61" t="s">
        <v>171</v>
      </c>
      <c r="B164" s="61"/>
      <c r="F164" s="10">
        <f t="shared" ref="F164" si="18">AVERAGE(F121:F160)</f>
        <v>0.90135999826284552</v>
      </c>
      <c r="G164" s="10">
        <f t="shared" ref="G164:AA164" si="19">AVERAGE(G121:G160)</f>
        <v>0.77184040729816139</v>
      </c>
      <c r="H164" s="10">
        <f t="shared" si="19"/>
        <v>0.68921756744384766</v>
      </c>
      <c r="I164" s="10">
        <f t="shared" si="19"/>
        <v>0.56181651124587428</v>
      </c>
      <c r="J164" s="10">
        <f t="shared" si="19"/>
        <v>1.2010613932059362</v>
      </c>
      <c r="K164" s="10">
        <f t="shared" si="19"/>
        <v>1.1093232708099561</v>
      </c>
      <c r="L164" s="10">
        <f t="shared" si="19"/>
        <v>1.1590434794242566</v>
      </c>
      <c r="M164" s="10">
        <f t="shared" si="19"/>
        <v>1.052973557741214</v>
      </c>
      <c r="N164" s="10">
        <f t="shared" si="19"/>
        <v>0.73842300512851811</v>
      </c>
      <c r="O164" s="10">
        <f t="shared" si="19"/>
        <v>0.63809738938625038</v>
      </c>
      <c r="P164" s="10">
        <f t="shared" si="19"/>
        <v>0.73334656464747894</v>
      </c>
      <c r="Q164" s="10">
        <f t="shared" si="19"/>
        <v>0.62190435788570309</v>
      </c>
      <c r="R164" s="10">
        <f t="shared" si="19"/>
        <v>2012.3846153846155</v>
      </c>
      <c r="S164" s="10">
        <f t="shared" si="19"/>
        <v>2.4615384615384617</v>
      </c>
      <c r="T164" s="10">
        <f t="shared" si="19"/>
        <v>1.512184895001925</v>
      </c>
      <c r="U164" s="10">
        <f t="shared" si="19"/>
        <v>1.1264949563222053</v>
      </c>
      <c r="V164" s="10">
        <f t="shared" si="19"/>
        <v>1.5797726267423384</v>
      </c>
      <c r="W164" s="10">
        <f t="shared" ref="W164" si="20">AVERAGE(W121:W160)</f>
        <v>1.2242221511327303</v>
      </c>
      <c r="X164" s="10">
        <f t="shared" si="19"/>
        <v>1.1244448446310484</v>
      </c>
      <c r="Y164" s="10">
        <f t="shared" si="19"/>
        <v>0.96677466309987581</v>
      </c>
      <c r="Z164" s="10">
        <f t="shared" si="19"/>
        <v>1.0392544384186084</v>
      </c>
      <c r="AA164" s="10">
        <f t="shared" si="19"/>
        <v>0.84789199706835627</v>
      </c>
    </row>
    <row r="165" spans="1:27" s="8" customFormat="1">
      <c r="A165" s="61"/>
      <c r="B165" s="61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s="8" customFormat="1">
      <c r="A166" s="61" t="s">
        <v>172</v>
      </c>
      <c r="B166" s="61"/>
      <c r="F166" s="10">
        <f t="shared" ref="F166:V166" si="21">AVERAGE(F121:F128)</f>
        <v>1.1023040488362312</v>
      </c>
      <c r="G166" s="10">
        <f t="shared" si="21"/>
        <v>0.90222571790218353</v>
      </c>
      <c r="H166" s="10">
        <f t="shared" si="21"/>
        <v>0.79345662146806717</v>
      </c>
      <c r="I166" s="10">
        <f t="shared" si="21"/>
        <v>0.57349295914173126</v>
      </c>
      <c r="J166" s="10">
        <f t="shared" si="21"/>
        <v>1.6124951094388962</v>
      </c>
      <c r="K166" s="10">
        <f t="shared" si="21"/>
        <v>1.5120276287198067</v>
      </c>
      <c r="L166" s="10">
        <f t="shared" si="21"/>
        <v>1.568239651620388</v>
      </c>
      <c r="M166" s="10">
        <f t="shared" si="21"/>
        <v>1.4879031255841255</v>
      </c>
      <c r="N166" s="10">
        <f t="shared" si="21"/>
        <v>0.86380302160978317</v>
      </c>
      <c r="O166" s="10">
        <f t="shared" si="21"/>
        <v>0.68694132938981056</v>
      </c>
      <c r="P166" s="10">
        <f t="shared" si="21"/>
        <v>0.86017284542322159</v>
      </c>
      <c r="Q166" s="10">
        <f t="shared" si="21"/>
        <v>0.68515824899077415</v>
      </c>
      <c r="R166" s="10">
        <f t="shared" si="21"/>
        <v>2008.5</v>
      </c>
      <c r="S166" s="10">
        <f t="shared" si="21"/>
        <v>2.5</v>
      </c>
      <c r="T166" s="10">
        <f t="shared" si="21"/>
        <v>1.732526883482933</v>
      </c>
      <c r="U166" s="10">
        <f t="shared" si="21"/>
        <v>1.2426179274916649</v>
      </c>
      <c r="V166" s="10">
        <f t="shared" si="21"/>
        <v>1.8831790685653687</v>
      </c>
      <c r="W166" s="10">
        <f t="shared" ref="W166" si="22">AVERAGE(W121:W128)</f>
        <v>1.406027227640152</v>
      </c>
      <c r="X166" s="10">
        <f>AVERAGE(X121:X128)</f>
        <v>1.5608249008655548</v>
      </c>
      <c r="Y166" s="10">
        <f>AVERAGE(Y121:Y128)</f>
        <v>1.3423788845539093</v>
      </c>
      <c r="Z166" s="10">
        <f>AVERAGE(Z121:Z128)</f>
        <v>1.4704270511865616</v>
      </c>
      <c r="AA166" s="10">
        <f>AVERAGE(AA121:AA128)</f>
        <v>1.1496997848153114</v>
      </c>
    </row>
    <row r="167" spans="1:27" s="8" customFormat="1">
      <c r="A167" s="61" t="s">
        <v>24</v>
      </c>
      <c r="B167" s="61"/>
      <c r="F167" s="10">
        <f t="shared" ref="F167:V167" si="23">AVERAGE(F129:F143)</f>
        <v>0.98292849858601883</v>
      </c>
      <c r="G167" s="10">
        <f t="shared" si="23"/>
        <v>0.81884085337320967</v>
      </c>
      <c r="H167" s="10">
        <f t="shared" si="23"/>
        <v>0.73927066326141355</v>
      </c>
      <c r="I167" s="10">
        <f t="shared" si="23"/>
        <v>0.598743736743927</v>
      </c>
      <c r="J167" s="10">
        <f t="shared" si="23"/>
        <v>1.2264313379923502</v>
      </c>
      <c r="K167" s="10">
        <f t="shared" si="23"/>
        <v>1.0659211794535319</v>
      </c>
      <c r="L167" s="10">
        <f t="shared" si="23"/>
        <v>1.1985612432161967</v>
      </c>
      <c r="M167" s="10">
        <f t="shared" si="23"/>
        <v>1.0383799473444622</v>
      </c>
      <c r="N167" s="10">
        <f t="shared" si="23"/>
        <v>0.79342892964680989</v>
      </c>
      <c r="O167" s="10">
        <f t="shared" si="23"/>
        <v>0.6831757545471191</v>
      </c>
      <c r="P167" s="10">
        <f t="shared" si="23"/>
        <v>0.78928253650665281</v>
      </c>
      <c r="Q167" s="10">
        <f t="shared" si="23"/>
        <v>0.66307074427604673</v>
      </c>
      <c r="R167" s="10">
        <f t="shared" si="23"/>
        <v>2011.4</v>
      </c>
      <c r="S167" s="10">
        <f t="shared" si="23"/>
        <v>2.4</v>
      </c>
      <c r="T167" s="10">
        <f t="shared" si="23"/>
        <v>1.4860490361849468</v>
      </c>
      <c r="U167" s="10">
        <f t="shared" si="23"/>
        <v>1.1133180459340413</v>
      </c>
      <c r="V167" s="10">
        <f t="shared" si="23"/>
        <v>1.5528384963671367</v>
      </c>
      <c r="W167" s="10">
        <f t="shared" ref="W167" si="24">AVERAGE(W129:W143)</f>
        <v>1.2417354702949523</v>
      </c>
      <c r="X167" s="10">
        <f>AVERAGE(X129:X143)</f>
        <v>1.1545691688855488</v>
      </c>
      <c r="Y167" s="10">
        <f>AVERAGE(Y129:Y143)</f>
        <v>0.95131696065266924</v>
      </c>
      <c r="Z167" s="10">
        <f>AVERAGE(Z129:Z143)</f>
        <v>1.0614383618036907</v>
      </c>
      <c r="AA167" s="10">
        <f>AVERAGE(AA129:AA143)</f>
        <v>0.84935363133748376</v>
      </c>
    </row>
    <row r="168" spans="1:27" s="8" customFormat="1">
      <c r="A168" s="61" t="s">
        <v>25</v>
      </c>
      <c r="B168" s="61"/>
      <c r="F168" s="10">
        <f t="shared" ref="F168:V168" si="25">AVERAGE(F149:F160)</f>
        <v>0.73286215283653955</v>
      </c>
      <c r="G168" s="10">
        <f t="shared" si="25"/>
        <v>0.68371764096346765</v>
      </c>
      <c r="H168" s="10">
        <f t="shared" si="25"/>
        <v>0.59410185976461927</v>
      </c>
      <c r="I168" s="10">
        <f t="shared" si="25"/>
        <v>0.53332627903331409</v>
      </c>
      <c r="J168" s="10">
        <f t="shared" si="25"/>
        <v>0.90130656686696142</v>
      </c>
      <c r="K168" s="10">
        <f t="shared" si="25"/>
        <v>0.83943660692735156</v>
      </c>
      <c r="L168" s="10">
        <f t="shared" si="25"/>
        <v>0.84186944907361816</v>
      </c>
      <c r="M168" s="10">
        <f t="shared" si="25"/>
        <v>0.72112108902497729</v>
      </c>
      <c r="N168" s="10">
        <f t="shared" si="25"/>
        <v>0.61655610528859228</v>
      </c>
      <c r="O168" s="10">
        <f t="shared" si="25"/>
        <v>0.56256308338858863</v>
      </c>
      <c r="P168" s="10">
        <f t="shared" si="25"/>
        <v>0.61174501343206922</v>
      </c>
      <c r="Q168" s="10">
        <f t="shared" si="25"/>
        <v>0.53727230700579554</v>
      </c>
      <c r="R168" s="10">
        <f t="shared" si="25"/>
        <v>2015.909090909091</v>
      </c>
      <c r="S168" s="10">
        <f t="shared" si="25"/>
        <v>2.3636363636363638</v>
      </c>
      <c r="T168" s="10">
        <f t="shared" si="25"/>
        <v>1.5363152189688249</v>
      </c>
      <c r="U168" s="10">
        <f t="shared" si="25"/>
        <v>1.2241342447020791</v>
      </c>
      <c r="V168" s="10">
        <f t="shared" si="25"/>
        <v>1.5370229320092634</v>
      </c>
      <c r="W168" s="10">
        <f t="shared" ref="W168" si="26">AVERAGE(W149:W160)</f>
        <v>1.2175540598956021</v>
      </c>
      <c r="X168" s="10">
        <f>AVERAGE(X149:X160)</f>
        <v>0.88409976254809985</v>
      </c>
      <c r="Y168" s="10">
        <f>AVERAGE(Y149:Y160)</f>
        <v>0.8041220063512976</v>
      </c>
      <c r="Z168" s="10">
        <f>AVERAGE(Z149:Z160)</f>
        <v>0.85904599048874597</v>
      </c>
      <c r="AA168" s="10">
        <f>AVERAGE(AA149:AA160)</f>
        <v>0.75951335105029016</v>
      </c>
    </row>
    <row r="169" spans="1:27" s="8" customFormat="1">
      <c r="A169" s="25" t="s">
        <v>173</v>
      </c>
      <c r="B169" s="61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s="8" customFormat="1">
      <c r="A170" s="61" t="s">
        <v>174</v>
      </c>
      <c r="B170" s="61"/>
      <c r="F170" s="10">
        <f t="shared" ref="F170:V170" si="27">AVERAGE(F121:F132)</f>
        <v>1.1050474097331364</v>
      </c>
      <c r="G170" s="10">
        <f t="shared" si="27"/>
        <v>0.87664897739887238</v>
      </c>
      <c r="H170" s="10">
        <f t="shared" si="27"/>
        <v>0.79686608910560608</v>
      </c>
      <c r="I170" s="10">
        <f t="shared" si="27"/>
        <v>0.621754397948583</v>
      </c>
      <c r="J170" s="10">
        <f t="shared" si="27"/>
        <v>1.4782770971457164</v>
      </c>
      <c r="K170" s="10">
        <f t="shared" si="27"/>
        <v>1.33017202715079</v>
      </c>
      <c r="L170" s="10">
        <f t="shared" si="27"/>
        <v>1.4547000676393509</v>
      </c>
      <c r="M170" s="10">
        <f t="shared" si="27"/>
        <v>1.3249446799357731</v>
      </c>
      <c r="N170" s="10">
        <f t="shared" si="27"/>
        <v>0.84252085288365686</v>
      </c>
      <c r="O170" s="10">
        <f t="shared" si="27"/>
        <v>0.68839622785647714</v>
      </c>
      <c r="P170" s="10">
        <f t="shared" si="27"/>
        <v>0.83987709879875183</v>
      </c>
      <c r="Q170" s="10">
        <f t="shared" si="27"/>
        <v>0.68083469818035758</v>
      </c>
      <c r="R170" s="10">
        <f t="shared" si="27"/>
        <v>2009</v>
      </c>
      <c r="S170" s="10">
        <f t="shared" si="27"/>
        <v>2.5</v>
      </c>
      <c r="T170" s="10">
        <f t="shared" si="27"/>
        <v>1.7062419056892395</v>
      </c>
      <c r="U170" s="10">
        <f t="shared" si="27"/>
        <v>1.178022841612498</v>
      </c>
      <c r="V170" s="10">
        <f t="shared" si="27"/>
        <v>1.8302713632583618</v>
      </c>
      <c r="W170" s="10">
        <f t="shared" ref="W170" si="28">AVERAGE(W121:W132)</f>
        <v>1.3298351466655731</v>
      </c>
      <c r="X170" s="10">
        <f>AVERAGE(X121:X132)</f>
        <v>1.4174045324325562</v>
      </c>
      <c r="Y170" s="10">
        <f>AVERAGE(Y121:Y132)</f>
        <v>1.1997005045413971</v>
      </c>
      <c r="Z170" s="10">
        <f>AVERAGE(Z121:Z132)</f>
        <v>1.3636746555566788</v>
      </c>
      <c r="AA170" s="10">
        <f>AVERAGE(AA121:AA132)</f>
        <v>1.064170812567075</v>
      </c>
    </row>
    <row r="171" spans="1:27" s="8" customFormat="1">
      <c r="A171" s="61" t="s">
        <v>175</v>
      </c>
      <c r="B171" s="61"/>
      <c r="F171" s="10">
        <f t="shared" ref="F171:V171" si="29">AVERAGE(F133:F148)</f>
        <v>0.86443670839071274</v>
      </c>
      <c r="G171" s="10">
        <f t="shared" si="29"/>
        <v>0.75381838157773018</v>
      </c>
      <c r="H171" s="10">
        <f t="shared" si="29"/>
        <v>0.67387322522699833</v>
      </c>
      <c r="I171" s="10">
        <f t="shared" si="29"/>
        <v>0.53645013086497784</v>
      </c>
      <c r="J171" s="10">
        <f t="shared" si="29"/>
        <v>1.1992310583591461</v>
      </c>
      <c r="K171" s="10">
        <f t="shared" si="29"/>
        <v>1.1292337849736214</v>
      </c>
      <c r="L171" s="10">
        <f t="shared" si="29"/>
        <v>1.1553581841289997</v>
      </c>
      <c r="M171" s="10">
        <f t="shared" si="29"/>
        <v>1.0771437883377075</v>
      </c>
      <c r="N171" s="10">
        <f t="shared" si="29"/>
        <v>0.74413311295211315</v>
      </c>
      <c r="O171" s="10">
        <f t="shared" si="29"/>
        <v>0.65230309590697289</v>
      </c>
      <c r="P171" s="10">
        <f t="shared" si="29"/>
        <v>0.73704973049461842</v>
      </c>
      <c r="Q171" s="10">
        <f t="shared" si="29"/>
        <v>0.63589113764464855</v>
      </c>
      <c r="R171" s="10">
        <f t="shared" si="29"/>
        <v>2012.5</v>
      </c>
      <c r="S171" s="10">
        <f t="shared" si="29"/>
        <v>2.5</v>
      </c>
      <c r="T171" s="10">
        <f t="shared" si="29"/>
        <v>1.3500525392591953</v>
      </c>
      <c r="U171" s="10">
        <f t="shared" si="29"/>
        <v>1.0207220315933228</v>
      </c>
      <c r="V171" s="10">
        <f t="shared" si="29"/>
        <v>1.4212889894843102</v>
      </c>
      <c r="W171" s="10">
        <f t="shared" ref="W171" si="30">AVERAGE(W133:W148)</f>
        <v>1.1495967172086239</v>
      </c>
      <c r="X171" s="10">
        <f>AVERAGE(X133:X148)</f>
        <v>1.0699623227119446</v>
      </c>
      <c r="Y171" s="10">
        <f>AVERAGE(Y133:Y148)</f>
        <v>0.90390398353338242</v>
      </c>
      <c r="Z171" s="10">
        <f>AVERAGE(Z133:Z148)</f>
        <v>0.91983258351683617</v>
      </c>
      <c r="AA171" s="10">
        <f>AVERAGE(AA133:AA148)</f>
        <v>0.74644320458173752</v>
      </c>
    </row>
    <row r="172" spans="1:27" s="8" customFormat="1">
      <c r="A172" s="61" t="s">
        <v>176</v>
      </c>
      <c r="B172" s="61"/>
      <c r="F172" s="10">
        <f t="shared" ref="F172:V172" si="31">AVERAGE(F104:F108)</f>
        <v>1.0306976199150086</v>
      </c>
      <c r="G172" s="10">
        <f t="shared" si="31"/>
        <v>0.78286164402961733</v>
      </c>
      <c r="H172" s="10">
        <f t="shared" si="31"/>
        <v>0.66944017410278323</v>
      </c>
      <c r="I172" s="10">
        <f t="shared" si="31"/>
        <v>0.54251547455787663</v>
      </c>
      <c r="J172" s="10">
        <f t="shared" si="31"/>
        <v>1.0620037555694579</v>
      </c>
      <c r="K172" s="10">
        <f t="shared" si="31"/>
        <v>0.88512272834777828</v>
      </c>
      <c r="L172" s="10">
        <f t="shared" si="31"/>
        <v>1.1003003478050233</v>
      </c>
      <c r="M172" s="10">
        <f t="shared" si="31"/>
        <v>0.96620190143585205</v>
      </c>
      <c r="N172" s="10">
        <f t="shared" si="31"/>
        <v>0.71873395442962651</v>
      </c>
      <c r="O172" s="10">
        <f t="shared" si="31"/>
        <v>0.59915379285812376</v>
      </c>
      <c r="P172" s="10">
        <f t="shared" si="31"/>
        <v>0.72353214025497437</v>
      </c>
      <c r="Q172" s="10">
        <f t="shared" si="31"/>
        <v>0.59740833044052122</v>
      </c>
      <c r="R172" s="10">
        <f t="shared" si="31"/>
        <v>2003.8</v>
      </c>
      <c r="S172" s="10">
        <f t="shared" si="31"/>
        <v>2.8</v>
      </c>
      <c r="T172" s="10">
        <f t="shared" si="31"/>
        <v>2.2501971244812013</v>
      </c>
      <c r="U172" s="10">
        <f t="shared" si="31"/>
        <v>2.4197893857955934</v>
      </c>
      <c r="V172" s="10">
        <f t="shared" si="31"/>
        <v>2.261894130706787</v>
      </c>
      <c r="W172" s="10">
        <f t="shared" ref="W172" si="32">AVERAGE(W104:W108)</f>
        <v>2.3791592359542846</v>
      </c>
      <c r="X172" s="10">
        <f>AVERAGE(X104:X108)</f>
        <v>1.12464839220047</v>
      </c>
      <c r="Y172" s="10">
        <f>AVERAGE(Y104:Y108)</f>
        <v>0.84502742290496824</v>
      </c>
      <c r="Z172" s="10">
        <f>AVERAGE(Z104:Z108)</f>
        <v>1.0609629034996033</v>
      </c>
      <c r="AA172" s="10">
        <f>AVERAGE(AA104:AA108)</f>
        <v>0.84076980352401731</v>
      </c>
    </row>
    <row r="173" spans="1:27" s="8" customFormat="1">
      <c r="A173" s="61" t="s">
        <v>23</v>
      </c>
      <c r="B173" s="61"/>
      <c r="F173" s="10">
        <f t="shared" ref="F173:V173" si="33">AVERAGE(F109:F128)</f>
        <v>1.0759897887706757</v>
      </c>
      <c r="G173" s="10">
        <f t="shared" si="33"/>
        <v>0.86385787874460218</v>
      </c>
      <c r="H173" s="10">
        <f t="shared" si="33"/>
        <v>0.7856955021619797</v>
      </c>
      <c r="I173" s="10">
        <f t="shared" si="33"/>
        <v>0.60956069380044942</v>
      </c>
      <c r="J173" s="10">
        <f t="shared" si="33"/>
        <v>1.3154247403144836</v>
      </c>
      <c r="K173" s="10">
        <f t="shared" si="33"/>
        <v>1.1472241505980492</v>
      </c>
      <c r="L173" s="10">
        <f t="shared" si="33"/>
        <v>1.3023781210184098</v>
      </c>
      <c r="M173" s="10">
        <f t="shared" si="33"/>
        <v>1.1476302891969681</v>
      </c>
      <c r="N173" s="10">
        <f t="shared" si="33"/>
        <v>0.79814386814832683</v>
      </c>
      <c r="O173" s="10">
        <f t="shared" si="33"/>
        <v>0.62696236521005633</v>
      </c>
      <c r="P173" s="10">
        <f t="shared" si="33"/>
        <v>0.80012051314115529</v>
      </c>
      <c r="Q173" s="10">
        <f t="shared" si="33"/>
        <v>0.63691277652978895</v>
      </c>
      <c r="R173" s="10">
        <f t="shared" si="33"/>
        <v>2007</v>
      </c>
      <c r="S173" s="10">
        <f t="shared" si="33"/>
        <v>2.5</v>
      </c>
      <c r="T173" s="10">
        <f t="shared" si="33"/>
        <v>1.7871963739395142</v>
      </c>
      <c r="U173" s="10">
        <f t="shared" si="33"/>
        <v>1.3723844826221465</v>
      </c>
      <c r="V173" s="10">
        <f t="shared" si="33"/>
        <v>1.8612958490848541</v>
      </c>
      <c r="W173" s="10">
        <f t="shared" ref="W173" si="34">AVERAGE(W109:W128)</f>
        <v>1.4225863993167878</v>
      </c>
      <c r="X173" s="10">
        <f>AVERAGE(X109:X128)</f>
        <v>1.4051889061927796</v>
      </c>
      <c r="Y173" s="10">
        <f>AVERAGE(Y109:Y128)</f>
        <v>1.1547749161720275</v>
      </c>
      <c r="Z173" s="10">
        <f>AVERAGE(Z109:Z128)</f>
        <v>1.3221755951642991</v>
      </c>
      <c r="AA173" s="10">
        <f>AVERAGE(AA109:AA128)</f>
        <v>1.0220191508531571</v>
      </c>
    </row>
    <row r="174" spans="1:27" s="8" customFormat="1">
      <c r="A174" s="61" t="s">
        <v>25</v>
      </c>
      <c r="B174" s="61"/>
      <c r="F174" s="10">
        <f t="shared" ref="F174:V174" si="35">AVERAGE(F149:F160)</f>
        <v>0.73286215283653955</v>
      </c>
      <c r="G174" s="10">
        <f t="shared" si="35"/>
        <v>0.68371764096346765</v>
      </c>
      <c r="H174" s="10">
        <f t="shared" si="35"/>
        <v>0.59410185976461927</v>
      </c>
      <c r="I174" s="10">
        <f t="shared" si="35"/>
        <v>0.53332627903331409</v>
      </c>
      <c r="J174" s="10">
        <f t="shared" si="35"/>
        <v>0.90130656686696142</v>
      </c>
      <c r="K174" s="10">
        <f t="shared" si="35"/>
        <v>0.83943660692735156</v>
      </c>
      <c r="L174" s="10">
        <f t="shared" si="35"/>
        <v>0.84186944907361816</v>
      </c>
      <c r="M174" s="10">
        <f t="shared" si="35"/>
        <v>0.72112108902497729</v>
      </c>
      <c r="N174" s="10">
        <f t="shared" si="35"/>
        <v>0.61655610528859228</v>
      </c>
      <c r="O174" s="10">
        <f t="shared" si="35"/>
        <v>0.56256308338858863</v>
      </c>
      <c r="P174" s="10">
        <f t="shared" si="35"/>
        <v>0.61174501343206922</v>
      </c>
      <c r="Q174" s="10">
        <f t="shared" si="35"/>
        <v>0.53727230700579554</v>
      </c>
      <c r="R174" s="10">
        <f t="shared" si="35"/>
        <v>2015.909090909091</v>
      </c>
      <c r="S174" s="10">
        <f t="shared" si="35"/>
        <v>2.3636363636363638</v>
      </c>
      <c r="T174" s="10">
        <f t="shared" si="35"/>
        <v>1.5363152189688249</v>
      </c>
      <c r="U174" s="10">
        <f t="shared" si="35"/>
        <v>1.2241342447020791</v>
      </c>
      <c r="V174" s="10">
        <f t="shared" si="35"/>
        <v>1.5370229320092634</v>
      </c>
      <c r="W174" s="10">
        <f t="shared" ref="W174" si="36">AVERAGE(W149:W160)</f>
        <v>1.2175540598956021</v>
      </c>
      <c r="X174" s="10">
        <f>AVERAGE(X149:X160)</f>
        <v>0.88409976254809985</v>
      </c>
      <c r="Y174" s="10">
        <f>AVERAGE(Y149:Y160)</f>
        <v>0.8041220063512976</v>
      </c>
      <c r="Z174" s="10">
        <f>AVERAGE(Z149:Z160)</f>
        <v>0.85904599048874597</v>
      </c>
      <c r="AA174" s="10">
        <f>AVERAGE(AA149:AA160)</f>
        <v>0.75951335105029016</v>
      </c>
    </row>
    <row r="175" spans="1:27" s="8" customFormat="1">
      <c r="A175" s="8" t="s">
        <v>177</v>
      </c>
      <c r="F175" s="10">
        <f t="shared" ref="F175:V175" si="37">AVERAGE(F129:F160)</f>
        <v>0.84950346908261698</v>
      </c>
      <c r="G175" s="10">
        <f t="shared" si="37"/>
        <v>0.73819258520680087</v>
      </c>
      <c r="H175" s="10">
        <f t="shared" si="37"/>
        <v>0.66231716640533944</v>
      </c>
      <c r="I175" s="10">
        <f t="shared" si="37"/>
        <v>0.55880323436952406</v>
      </c>
      <c r="J175" s="10">
        <f t="shared" si="37"/>
        <v>1.0948849503071076</v>
      </c>
      <c r="K175" s="10">
        <f t="shared" si="37"/>
        <v>1.0053995655428978</v>
      </c>
      <c r="L175" s="10">
        <f t="shared" si="37"/>
        <v>1.0534444672446097</v>
      </c>
      <c r="M175" s="10">
        <f t="shared" si="37"/>
        <v>0.94073366926562396</v>
      </c>
      <c r="N175" s="10">
        <f t="shared" si="37"/>
        <v>0.70606687184303041</v>
      </c>
      <c r="O175" s="10">
        <f t="shared" si="37"/>
        <v>0.6254925016433962</v>
      </c>
      <c r="P175" s="10">
        <f t="shared" si="37"/>
        <v>0.70061720186664211</v>
      </c>
      <c r="Q175" s="10">
        <f t="shared" si="37"/>
        <v>0.6055807730843944</v>
      </c>
      <c r="R175" s="10">
        <f t="shared" si="37"/>
        <v>2013.3870967741937</v>
      </c>
      <c r="S175" s="10">
        <f t="shared" si="37"/>
        <v>2.4516129032258065</v>
      </c>
      <c r="T175" s="10">
        <f t="shared" si="37"/>
        <v>1.4553224463616647</v>
      </c>
      <c r="U175" s="10">
        <f t="shared" si="37"/>
        <v>1.0965277379558933</v>
      </c>
      <c r="V175" s="10">
        <f t="shared" si="37"/>
        <v>1.5014741901428468</v>
      </c>
      <c r="W175" s="10">
        <f t="shared" ref="W175" si="38">AVERAGE(W129:W160)</f>
        <v>1.177304712034041</v>
      </c>
      <c r="X175" s="10">
        <f>AVERAGE(X129:X160)</f>
        <v>1.0118306365705305</v>
      </c>
      <c r="Y175" s="10">
        <f>AVERAGE(Y129:Y160)</f>
        <v>0.86984454143431877</v>
      </c>
      <c r="Z175" s="10">
        <f>AVERAGE(Z129:Z160)</f>
        <v>0.92798408673655597</v>
      </c>
      <c r="AA175" s="10">
        <f>AVERAGE(AA129:AA160)</f>
        <v>0.77000611635946459</v>
      </c>
    </row>
    <row r="176" spans="1:27">
      <c r="F176" s="27" t="str">
        <f>F87</f>
        <v>inf_gap_PCPI_av</v>
      </c>
      <c r="G176" s="27" t="str">
        <f t="shared" ref="G176:M176" si="39">G87</f>
        <v>inf_gap_PCPI_md</v>
      </c>
      <c r="H176" s="27" t="str">
        <f t="shared" si="39"/>
        <v>inf_gap_CCPI_av</v>
      </c>
      <c r="I176" s="27" t="str">
        <f t="shared" si="39"/>
        <v>inf_gap_CCPI_md</v>
      </c>
      <c r="J176" s="27" t="str">
        <f t="shared" si="39"/>
        <v>inf_gap_P_DOM_av</v>
      </c>
      <c r="K176" s="27" t="str">
        <f t="shared" si="39"/>
        <v>inf_gap_P_DOM_md</v>
      </c>
      <c r="L176" s="27" t="str">
        <f t="shared" si="39"/>
        <v>inf_gap_P_IMP_av</v>
      </c>
      <c r="M176" s="27" t="str">
        <f t="shared" si="39"/>
        <v>inf_gap_P_IMP_md</v>
      </c>
      <c r="N176" s="27" t="str">
        <f t="shared" ref="N176:Q176" si="40">N87</f>
        <v>inf_gap_C_DOM_av</v>
      </c>
      <c r="O176" s="27" t="str">
        <f t="shared" si="40"/>
        <v>inf_gap_C_DOM_md</v>
      </c>
      <c r="P176" s="27" t="str">
        <f t="shared" si="40"/>
        <v>inf_gap_C_IMP_av</v>
      </c>
      <c r="Q176" s="27" t="str">
        <f t="shared" si="40"/>
        <v>inf_gap_C_IMP_md</v>
      </c>
      <c r="R176" s="27"/>
      <c r="S176" s="27"/>
      <c r="T176" s="27" t="str">
        <f t="shared" ref="T176:V176" si="41">T87</f>
        <v>inf_gap_WAGES_av</v>
      </c>
      <c r="U176" s="27" t="str">
        <f t="shared" si="41"/>
        <v>inf_gap_WAGES_md</v>
      </c>
      <c r="V176" s="27" t="str">
        <f t="shared" si="41"/>
        <v>inf_gap_W_DOM_av</v>
      </c>
      <c r="W176" s="27" t="str">
        <f t="shared" ref="W176" si="42">W87</f>
        <v>inf_gap_W_DOM_md</v>
      </c>
      <c r="X176" s="27" t="str">
        <f>X87</f>
        <v>inf_gap_P_COM_av</v>
      </c>
      <c r="Y176" s="27" t="str">
        <f>Y87</f>
        <v>inf_gap_P_COM_md</v>
      </c>
      <c r="Z176" s="27" t="str">
        <f>Z87</f>
        <v>inf_gap_P_X_av</v>
      </c>
      <c r="AA176" s="27" t="str">
        <f>AA87</f>
        <v>inf_gap_P_X_md</v>
      </c>
    </row>
  </sheetData>
  <mergeCells count="3">
    <mergeCell ref="K70:L70"/>
    <mergeCell ref="C70:E70"/>
    <mergeCell ref="G70:I70"/>
  </mergeCells>
  <pageMargins left="0.7" right="0.7" top="0.75" bottom="0.75" header="0.3" footer="0.3"/>
  <pageSetup orientation="landscape" horizontalDpi="4294967295" verticalDpi="429496729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9" sqref="H29"/>
    </sheetView>
  </sheetViews>
  <sheetFormatPr baseColWidth="10" defaultColWidth="8.83203125" defaultRowHeight="14" x14ac:dyDescent="0"/>
  <sheetData>
    <row r="1" spans="1:1">
      <c r="A1" t="s">
        <v>178</v>
      </c>
    </row>
    <row r="2" spans="1:1">
      <c r="A2" t="s">
        <v>179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8C40BFDE90924297CAFCA0B6E887BA" ma:contentTypeVersion="12" ma:contentTypeDescription="Create a new document." ma:contentTypeScope="" ma:versionID="af9888256906d13216f81b2d283d67ab">
  <xsd:schema xmlns:xsd="http://www.w3.org/2001/XMLSchema" xmlns:xs="http://www.w3.org/2001/XMLSchema" xmlns:p="http://schemas.microsoft.com/office/2006/metadata/properties" xmlns:ns2="9e5414a2-bcb2-40ca-b598-7fcbf922a641" xmlns:ns3="8bdebe45-587c-4cf0-9ae0-93c028cb9196" targetNamespace="http://schemas.microsoft.com/office/2006/metadata/properties" ma:root="true" ma:fieldsID="5330b6a98a5d0d7b2b6142c4eaa72374" ns2:_="" ns3:_="">
    <xsd:import namespace="9e5414a2-bcb2-40ca-b598-7fcbf922a641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14a2-bcb2-40ca-b598-7fcbf922a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83B36B-C44F-4917-AEC0-AC90FA43BC3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5A6700-F098-4477-9695-0C684B57AD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2C73C-CF99-4141-A062-E443B846C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414a2-bcb2-40ca-b598-7fcbf922a641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Figure1&amp;Table1</vt:lpstr>
      <vt:lpstr>Table 2</vt:lpstr>
      <vt:lpstr>Table 3</vt:lpstr>
      <vt:lpstr>Table 4</vt:lpstr>
      <vt:lpstr>Table 5</vt:lpstr>
      <vt:lpstr>Table 6</vt:lpstr>
      <vt:lpstr>Table 7</vt:lpstr>
      <vt:lpstr>Figure 2&amp;4</vt:lpstr>
      <vt:lpstr>Figure 3</vt:lpstr>
      <vt:lpstr>ApFigure1</vt:lpstr>
      <vt:lpstr>ApTable1</vt:lpstr>
      <vt:lpstr>ApTable2</vt:lpstr>
      <vt:lpstr>ApTable3</vt:lpstr>
      <vt:lpstr>ApTable4</vt:lpstr>
    </vt:vector>
  </TitlesOfParts>
  <Manager/>
  <Company>Massachusetts Institute of Technology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Forbes</dc:creator>
  <cp:keywords/>
  <dc:description/>
  <cp:lastModifiedBy>Cayli Baker</cp:lastModifiedBy>
  <cp:revision/>
  <dcterms:created xsi:type="dcterms:W3CDTF">2019-07-01T11:10:34Z</dcterms:created>
  <dcterms:modified xsi:type="dcterms:W3CDTF">2020-10-28T16:30:45Z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0x010100018C40BFDE90924297CAFCA0B6E887BA</vt:lpwstr>
  </property>
</Properties>
</file>