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akris\Dropbox\MarkusArvind\Brookings paper\Fed Credit Policies\"/>
    </mc:Choice>
  </mc:AlternateContent>
  <xr:revisionPtr revIDLastSave="0" documentId="13_ncr:1_{256F7512-DB1A-4691-A0CC-0A131A87FE7B}" xr6:coauthVersionLast="45" xr6:coauthVersionMax="45" xr10:uidLastSave="{00000000-0000-0000-0000-000000000000}"/>
  <bookViews>
    <workbookView xWindow="-110" yWindow="-110" windowWidth="19420" windowHeight="10420" xr2:uid="{12DB9F23-99DF-4A67-AF4C-04B6759F18BA}"/>
  </bookViews>
  <sheets>
    <sheet name="Table 2 Final Stats" sheetId="5" r:id="rId1"/>
    <sheet name="mslp_ppp_detailed" sheetId="6" r:id="rId2"/>
    <sheet name="Eligiblity" sheetId="1" r:id="rId3"/>
    <sheet name="credit_stats" sheetId="9" r:id="rId4"/>
    <sheet name="mslp_ppp_1" sheetId="10" r:id="rId5"/>
    <sheet name="mslp_ppp_2" sheetId="11" r:id="rId6"/>
  </sheets>
  <calcPr calcId="191029" iterateDelta="9.999999999999445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7" i="6" l="1"/>
  <c r="J26" i="6"/>
  <c r="J25" i="6"/>
  <c r="J24" i="6"/>
  <c r="J23" i="6"/>
  <c r="J22" i="6"/>
  <c r="J21" i="6"/>
  <c r="J20" i="6"/>
  <c r="J19" i="6"/>
  <c r="J18" i="6"/>
  <c r="J17" i="6"/>
  <c r="J16" i="6"/>
  <c r="J15" i="6"/>
  <c r="J14" i="6"/>
  <c r="J13" i="6"/>
  <c r="J12" i="6"/>
  <c r="J11" i="6"/>
  <c r="J10" i="6"/>
  <c r="J9" i="6"/>
  <c r="J8" i="6"/>
  <c r="J7" i="6"/>
  <c r="J6" i="6"/>
  <c r="J5" i="6"/>
  <c r="J4" i="6"/>
  <c r="I27" i="6"/>
  <c r="I26" i="6"/>
  <c r="I25" i="6"/>
  <c r="I24" i="6"/>
  <c r="I23" i="6"/>
  <c r="I22" i="6"/>
  <c r="I21" i="6"/>
  <c r="I20" i="6"/>
  <c r="I19" i="6"/>
  <c r="I18" i="6"/>
  <c r="I17" i="6"/>
  <c r="I16" i="6"/>
  <c r="I15" i="6"/>
  <c r="I14" i="6"/>
  <c r="I13" i="6"/>
  <c r="I12" i="6"/>
  <c r="I11" i="6"/>
  <c r="I10" i="6"/>
  <c r="I9" i="6"/>
  <c r="I8" i="6"/>
  <c r="I7" i="6"/>
  <c r="I6" i="6"/>
  <c r="I5" i="6"/>
  <c r="I4" i="6"/>
  <c r="G27" i="6"/>
  <c r="G26" i="6"/>
  <c r="G25" i="6"/>
  <c r="G24" i="6"/>
  <c r="G23" i="6"/>
  <c r="G22" i="6"/>
  <c r="G21" i="6"/>
  <c r="G20" i="6"/>
  <c r="G19" i="6"/>
  <c r="G18" i="6"/>
  <c r="G17" i="6"/>
  <c r="G16" i="6"/>
  <c r="G15" i="6"/>
  <c r="G14" i="6"/>
  <c r="G13" i="6"/>
  <c r="G12" i="6"/>
  <c r="G11" i="6"/>
  <c r="G10" i="6"/>
  <c r="G9" i="6"/>
  <c r="G8" i="6"/>
  <c r="G7" i="6"/>
  <c r="G6" i="6"/>
  <c r="G5" i="6"/>
  <c r="G4" i="6"/>
  <c r="F27" i="6"/>
  <c r="F26" i="6"/>
  <c r="F25" i="6"/>
  <c r="F24" i="6"/>
  <c r="F23" i="6"/>
  <c r="F22" i="6"/>
  <c r="F21" i="6"/>
  <c r="F20" i="6"/>
  <c r="F19" i="6"/>
  <c r="F18" i="6"/>
  <c r="F17" i="6"/>
  <c r="F16" i="6"/>
  <c r="F15" i="6"/>
  <c r="F14" i="6"/>
  <c r="F13" i="6"/>
  <c r="F12" i="6"/>
  <c r="F11" i="6"/>
  <c r="F10" i="6"/>
  <c r="F9" i="6"/>
  <c r="F8" i="6"/>
  <c r="F7" i="6"/>
  <c r="F6" i="6"/>
  <c r="F5" i="6"/>
  <c r="F4" i="6"/>
  <c r="E27" i="6"/>
  <c r="E26" i="6"/>
  <c r="E25" i="6"/>
  <c r="E24" i="6"/>
  <c r="E23" i="6"/>
  <c r="E22" i="6"/>
  <c r="E21" i="6"/>
  <c r="E20" i="6"/>
  <c r="E19" i="6"/>
  <c r="E18" i="6"/>
  <c r="E17" i="6"/>
  <c r="E16" i="6"/>
  <c r="E15" i="6"/>
  <c r="E14" i="6"/>
  <c r="E13" i="6"/>
  <c r="E12" i="6"/>
  <c r="E11" i="6"/>
  <c r="E10" i="6"/>
  <c r="E9" i="6"/>
  <c r="E8" i="6"/>
  <c r="E7" i="6"/>
  <c r="E6" i="6"/>
  <c r="E5" i="6"/>
  <c r="E4" i="6"/>
  <c r="D4" i="6"/>
  <c r="H4" i="6"/>
  <c r="D5" i="6"/>
  <c r="H5" i="6"/>
  <c r="D6" i="6"/>
  <c r="H6" i="6"/>
  <c r="D7" i="6"/>
  <c r="H7" i="6"/>
  <c r="D8" i="6"/>
  <c r="H8" i="6"/>
  <c r="D9" i="6"/>
  <c r="H9" i="6"/>
  <c r="D10" i="6"/>
  <c r="H10" i="6"/>
  <c r="D11" i="6"/>
  <c r="H11" i="6"/>
  <c r="D12" i="6"/>
  <c r="H12" i="6"/>
  <c r="D13" i="6"/>
  <c r="H13" i="6"/>
  <c r="D14" i="6"/>
  <c r="H14" i="6"/>
  <c r="D15" i="6"/>
  <c r="H15" i="6"/>
  <c r="D16" i="6"/>
  <c r="H16" i="6"/>
  <c r="D17" i="6"/>
  <c r="H17" i="6"/>
  <c r="D18" i="6"/>
  <c r="H18" i="6"/>
  <c r="D19" i="6"/>
  <c r="H19" i="6"/>
  <c r="D20" i="6"/>
  <c r="H20" i="6"/>
  <c r="D21" i="6"/>
  <c r="H21" i="6"/>
  <c r="D22" i="6"/>
  <c r="H22" i="6"/>
  <c r="D23" i="6"/>
  <c r="H23" i="6"/>
  <c r="D24" i="6"/>
  <c r="H24" i="6"/>
  <c r="D25" i="6"/>
  <c r="H25" i="6"/>
  <c r="D26" i="6"/>
  <c r="H26" i="6"/>
  <c r="D27" i="6"/>
  <c r="H27" i="6"/>
  <c r="J19" i="5"/>
  <c r="J17" i="5"/>
  <c r="J18" i="5"/>
  <c r="K19" i="5"/>
  <c r="K18" i="5"/>
  <c r="K17" i="5"/>
  <c r="J15" i="5"/>
  <c r="J13" i="5"/>
  <c r="K15" i="5"/>
  <c r="K13" i="5"/>
  <c r="J14" i="5"/>
  <c r="K14" i="5"/>
  <c r="G17" i="5"/>
  <c r="G13" i="5"/>
  <c r="J12" i="5"/>
  <c r="J11" i="5"/>
  <c r="J10" i="5"/>
  <c r="P12" i="5"/>
  <c r="O12" i="5"/>
  <c r="N12" i="5"/>
  <c r="M12" i="5"/>
  <c r="L12" i="5"/>
  <c r="K12" i="5"/>
  <c r="P11" i="5"/>
  <c r="O11" i="5"/>
  <c r="N11" i="5"/>
  <c r="M11" i="5"/>
  <c r="L11" i="5"/>
  <c r="K11" i="5"/>
  <c r="P10" i="5"/>
  <c r="O10" i="5"/>
  <c r="N10" i="5"/>
  <c r="M10" i="5"/>
  <c r="L10" i="5"/>
  <c r="K10" i="5"/>
  <c r="G10" i="5"/>
  <c r="F10" i="5"/>
  <c r="E10" i="5"/>
  <c r="J9" i="5"/>
  <c r="J8" i="5"/>
  <c r="J7" i="5"/>
  <c r="P9" i="5"/>
  <c r="O9" i="5"/>
  <c r="N9" i="5"/>
  <c r="M9" i="5"/>
  <c r="L9" i="5"/>
  <c r="K9" i="5"/>
  <c r="P8" i="5"/>
  <c r="O8" i="5"/>
  <c r="N8" i="5"/>
  <c r="M8" i="5"/>
  <c r="L8" i="5"/>
  <c r="K8" i="5"/>
  <c r="P7" i="5"/>
  <c r="O7" i="5"/>
  <c r="N7" i="5"/>
  <c r="M7" i="5"/>
  <c r="L7" i="5"/>
  <c r="K7" i="5"/>
  <c r="G7" i="5"/>
  <c r="F7" i="5"/>
  <c r="E7" i="5"/>
  <c r="J6" i="5"/>
  <c r="J5" i="5"/>
  <c r="J4" i="5"/>
  <c r="P6" i="5"/>
  <c r="O6" i="5"/>
  <c r="N6" i="5"/>
  <c r="M6" i="5"/>
  <c r="L6" i="5"/>
  <c r="K6" i="5"/>
  <c r="P5" i="5"/>
  <c r="O5" i="5"/>
  <c r="N5" i="5"/>
  <c r="M5" i="5"/>
  <c r="L5" i="5"/>
  <c r="K5" i="5"/>
  <c r="P4" i="5"/>
  <c r="O4" i="5"/>
  <c r="N4" i="5"/>
  <c r="M4" i="5"/>
  <c r="L4" i="5"/>
  <c r="K4" i="5"/>
  <c r="G4" i="5"/>
  <c r="F4" i="5"/>
  <c r="E4" i="5"/>
  <c r="B10" i="1" l="1"/>
  <c r="B6" i="1"/>
  <c r="B7" i="1" s="1"/>
  <c r="B8" i="1" s="1"/>
  <c r="B9" i="1" s="1"/>
  <c r="B11" i="1" s="1"/>
  <c r="B12" i="1" s="1"/>
  <c r="B13" i="1" s="1"/>
  <c r="B5" i="1"/>
  <c r="B7" i="5"/>
  <c r="B10" i="5" s="1"/>
  <c r="B13" i="5" s="1"/>
</calcChain>
</file>

<file path=xl/sharedStrings.xml><?xml version="1.0" encoding="utf-8"?>
<sst xmlns="http://schemas.openxmlformats.org/spreadsheetml/2006/main" count="256" uniqueCount="155">
  <si>
    <t xml:space="preserve">Abbrev. </t>
  </si>
  <si>
    <t>Commercial Paper Funding Facility</t>
  </si>
  <si>
    <t>Primary Market Corporate Credit Facility</t>
  </si>
  <si>
    <t>Secondary Market Corporate Credit Facility</t>
  </si>
  <si>
    <t>Paycheck Protection Program Liquidity Facility</t>
  </si>
  <si>
    <t>Main Street Lending Program</t>
  </si>
  <si>
    <t>Municipal Liquidity Facility</t>
  </si>
  <si>
    <t>Term Asset-Backed Securities Loan Facility</t>
  </si>
  <si>
    <t>Money Market Mutual Fund Liquidity Facility</t>
  </si>
  <si>
    <t>Primary Dealer Credit Facility</t>
  </si>
  <si>
    <t>MLF</t>
  </si>
  <si>
    <t>PDCF</t>
  </si>
  <si>
    <t>CPFF</t>
  </si>
  <si>
    <t>PMCCF</t>
  </si>
  <si>
    <t>SMCCF</t>
  </si>
  <si>
    <t>PPPLF</t>
  </si>
  <si>
    <t>MSLP</t>
  </si>
  <si>
    <t>TALF</t>
  </si>
  <si>
    <t>MMLF</t>
  </si>
  <si>
    <t>program</t>
  </si>
  <si>
    <t>stat</t>
  </si>
  <si>
    <t>count_public0</t>
  </si>
  <si>
    <t>count_public1</t>
  </si>
  <si>
    <t>count</t>
  </si>
  <si>
    <t>mean_</t>
  </si>
  <si>
    <t>p10_</t>
  </si>
  <si>
    <t>p25_</t>
  </si>
  <si>
    <t>p50_</t>
  </si>
  <si>
    <t>p75_</t>
  </si>
  <si>
    <t>p90_</t>
  </si>
  <si>
    <t>pmccf</t>
  </si>
  <si>
    <t>assets</t>
  </si>
  <si>
    <t>mkt_cap</t>
  </si>
  <si>
    <t>revenue</t>
  </si>
  <si>
    <t>smccf</t>
  </si>
  <si>
    <t>cpff</t>
  </si>
  <si>
    <t>tot_firm</t>
  </si>
  <si>
    <t>wavg_payroll</t>
  </si>
  <si>
    <t>wavg_emp</t>
  </si>
  <si>
    <t>wavg_rec</t>
  </si>
  <si>
    <t>ppp</t>
  </si>
  <si>
    <t>mslp</t>
  </si>
  <si>
    <t>size_bin</t>
  </si>
  <si>
    <t>size_bucket</t>
  </si>
  <si>
    <t>firm</t>
  </si>
  <si>
    <t>payr_n</t>
  </si>
  <si>
    <t>avg_payroll</t>
  </si>
  <si>
    <t>empl_n</t>
  </si>
  <si>
    <t>avg_emp</t>
  </si>
  <si>
    <t>receipts</t>
  </si>
  <si>
    <t>avg_rec</t>
  </si>
  <si>
    <t>PPP &amp; MSLP</t>
  </si>
  <si>
    <t>02:  &lt;5</t>
  </si>
  <si>
    <t>03:  5-9</t>
  </si>
  <si>
    <t>04:  10-14</t>
  </si>
  <si>
    <t>05:  15-19</t>
  </si>
  <si>
    <t>07:  20-24</t>
  </si>
  <si>
    <t>08:  25-29</t>
  </si>
  <si>
    <t>09:  30-34</t>
  </si>
  <si>
    <t>10:  35-39</t>
  </si>
  <si>
    <t>11:  40-49</t>
  </si>
  <si>
    <t>12:  50-74</t>
  </si>
  <si>
    <t>13:  75-99</t>
  </si>
  <si>
    <t>14:  100-149</t>
  </si>
  <si>
    <t>15:  150-199</t>
  </si>
  <si>
    <t>16:  200-299</t>
  </si>
  <si>
    <t>17:  300-399</t>
  </si>
  <si>
    <t>18:  400-499</t>
  </si>
  <si>
    <t>03:  500-749</t>
  </si>
  <si>
    <t>04:  750-999</t>
  </si>
  <si>
    <t>05:  1,000-1,499</t>
  </si>
  <si>
    <t>06:  1,500-1,999</t>
  </si>
  <si>
    <t>07:  2,000-2,499</t>
  </si>
  <si>
    <t>08:  2,500-4,999</t>
  </si>
  <si>
    <t>09:  5,000-9,999</t>
  </si>
  <si>
    <t>10:  10,000-19,999</t>
  </si>
  <si>
    <t>Main Street Priority Loan Facility
Main Street New Loan Facility
Main Street Expanded Loan Facility</t>
  </si>
  <si>
    <t>MSPLF
MSNLF
MSELF</t>
  </si>
  <si>
    <t>• State, City, or County, among other entities</t>
  </si>
  <si>
    <r>
      <t>Eligible Target</t>
    </r>
    <r>
      <rPr>
        <vertAlign val="superscript"/>
        <sz val="11"/>
        <color theme="1"/>
        <rFont val="Times New Roman"/>
        <family val="1"/>
      </rPr>
      <t>1</t>
    </r>
  </si>
  <si>
    <t>• Primary dealers</t>
  </si>
  <si>
    <t>• Prime, single-state, or other tax exempt money market funds</t>
  </si>
  <si>
    <t xml:space="preserve">• Consumers and businesses are end targets
• Borrowers access facility by providing eligible ABS collateral backed by student loans, credit card receivables, small business loans, etc.    </t>
  </si>
  <si>
    <t xml:space="preserve">• U.S. issuers of CP
• CP has to be rated at least A1/P1/F1
• Rating can be as low as A2/P2/F2 if issuer was rated at least A1/P1/F1 on March 17, 2020 </t>
  </si>
  <si>
    <t>• Investment-grade U.S. issuers of corporate debt
• Issuer has to be rated at least BBB-/Baa3
• Rating can be as low as BB-/Ba3 if issuer was rated at least BBB-/Baa3 on March 22, 2020</t>
  </si>
  <si>
    <t>• Same as PMCCF, plus U.S. high-yield corporate bond issuers who benefit from facility purchases of ETFs with broad exposure to U.S. high yield corporate bonds</t>
  </si>
  <si>
    <t>• Small businesses with 500 employees or fewer; certain industry-specific caveats apply</t>
  </si>
  <si>
    <t>• Small businesses with 15,000 employees or fewer, or with 2019 annual revenues of $5bn or less</t>
  </si>
  <si>
    <t xml:space="preserve">Source: Facility term sheets. 
1. Eligibility criteria is paraphrased from complete legal descriptions of eligible borrowers/target firms. </t>
  </si>
  <si>
    <t>Variable</t>
  </si>
  <si>
    <t>Mean</t>
  </si>
  <si>
    <t>p10</t>
  </si>
  <si>
    <t>p25</t>
  </si>
  <si>
    <t>p50</t>
  </si>
  <si>
    <t>p75</t>
  </si>
  <si>
    <t>p90</t>
  </si>
  <si>
    <t>No. of 
Public Firms</t>
  </si>
  <si>
    <t>No. of 
Private Firms</t>
  </si>
  <si>
    <t>Federal Reserve Facility</t>
  </si>
  <si>
    <t>--</t>
  </si>
  <si>
    <r>
      <t>Assets</t>
    </r>
    <r>
      <rPr>
        <vertAlign val="superscript"/>
        <sz val="11"/>
        <color theme="1"/>
        <rFont val="Times New Roman"/>
        <family val="1"/>
      </rPr>
      <t>2</t>
    </r>
  </si>
  <si>
    <r>
      <t>Market Cap.</t>
    </r>
    <r>
      <rPr>
        <vertAlign val="superscript"/>
        <sz val="11"/>
        <color theme="1"/>
        <rFont val="Times New Roman"/>
        <family val="1"/>
      </rPr>
      <t>3</t>
    </r>
  </si>
  <si>
    <r>
      <t>Revenue</t>
    </r>
    <r>
      <rPr>
        <vertAlign val="superscript"/>
        <sz val="11"/>
        <color theme="1"/>
        <rFont val="Times New Roman"/>
        <family val="1"/>
      </rPr>
      <t>4</t>
    </r>
  </si>
  <si>
    <r>
      <t>Paycheck Protection Program Liquidity Facility</t>
    </r>
    <r>
      <rPr>
        <vertAlign val="superscript"/>
        <sz val="11"/>
        <color theme="1"/>
        <rFont val="Times New Roman"/>
        <family val="1"/>
      </rPr>
      <t>5</t>
    </r>
  </si>
  <si>
    <r>
      <t>Payroll</t>
    </r>
    <r>
      <rPr>
        <vertAlign val="superscript"/>
        <sz val="11"/>
        <color theme="1"/>
        <rFont val="Times New Roman"/>
        <family val="1"/>
      </rPr>
      <t>6</t>
    </r>
  </si>
  <si>
    <r>
      <t>Employment</t>
    </r>
    <r>
      <rPr>
        <vertAlign val="superscript"/>
        <sz val="11"/>
        <color theme="1"/>
        <rFont val="Times New Roman"/>
        <family val="1"/>
      </rPr>
      <t>7</t>
    </r>
  </si>
  <si>
    <r>
      <t>Receipts</t>
    </r>
    <r>
      <rPr>
        <vertAlign val="superscript"/>
        <sz val="11"/>
        <color theme="1"/>
        <rFont val="Times New Roman"/>
        <family val="1"/>
      </rPr>
      <t>8</t>
    </r>
  </si>
  <si>
    <t>Units</t>
  </si>
  <si>
    <t>$US bn</t>
  </si>
  <si>
    <t>$US mm</t>
  </si>
  <si>
    <r>
      <t>Primary Market Corporate Credit Facility</t>
    </r>
    <r>
      <rPr>
        <vertAlign val="superscript"/>
        <sz val="11"/>
        <color theme="1"/>
        <rFont val="Times New Roman"/>
        <family val="1"/>
      </rPr>
      <t>1</t>
    </r>
  </si>
  <si>
    <r>
      <t>Secondary Market Corporate Credit Facility</t>
    </r>
    <r>
      <rPr>
        <vertAlign val="superscript"/>
        <sz val="11"/>
        <color theme="1"/>
        <rFont val="Times New Roman"/>
        <family val="1"/>
      </rPr>
      <t>1</t>
    </r>
  </si>
  <si>
    <r>
      <t>Commercial Paper Funding Facility</t>
    </r>
    <r>
      <rPr>
        <vertAlign val="superscript"/>
        <sz val="11"/>
        <color theme="1"/>
        <rFont val="Times New Roman"/>
        <family val="1"/>
      </rPr>
      <t>1</t>
    </r>
  </si>
  <si>
    <r>
      <t>Main Street Lending Program</t>
    </r>
    <r>
      <rPr>
        <vertAlign val="superscript"/>
        <sz val="11"/>
        <color theme="1"/>
        <rFont val="Times New Roman"/>
        <family val="1"/>
      </rPr>
      <t>5</t>
    </r>
  </si>
  <si>
    <t>Total Firm 
Count</t>
  </si>
  <si>
    <t>Program</t>
  </si>
  <si>
    <t>&lt;5</t>
  </si>
  <si>
    <t>5-9</t>
  </si>
  <si>
    <t>15-19</t>
  </si>
  <si>
    <t>20-24</t>
  </si>
  <si>
    <t>25-29</t>
  </si>
  <si>
    <t>30-34</t>
  </si>
  <si>
    <t>35-39</t>
  </si>
  <si>
    <t>40-49</t>
  </si>
  <si>
    <t>50-74</t>
  </si>
  <si>
    <t>75-99</t>
  </si>
  <si>
    <t>100-149</t>
  </si>
  <si>
    <t>150-199</t>
  </si>
  <si>
    <t>200-299</t>
  </si>
  <si>
    <t>300-399</t>
  </si>
  <si>
    <t>400-499</t>
  </si>
  <si>
    <t>500-749</t>
  </si>
  <si>
    <t>750-999</t>
  </si>
  <si>
    <t>10-14</t>
  </si>
  <si>
    <t>1,000-1,499</t>
  </si>
  <si>
    <t>1,500-1,999</t>
  </si>
  <si>
    <t>2,000-2,499</t>
  </si>
  <si>
    <t>2,500-4,999</t>
  </si>
  <si>
    <t>5,000-9,999</t>
  </si>
  <si>
    <t>10,000-19,999</t>
  </si>
  <si>
    <t>Employee Count
 Bin</t>
  </si>
  <si>
    <t>Aggregate Annual
 Payroll ($US bn)</t>
  </si>
  <si>
    <t>Average Annual 
Payroll ($US mm)</t>
  </si>
  <si>
    <t>Aggregate Employment (in mm)</t>
  </si>
  <si>
    <t>Average Employment</t>
  </si>
  <si>
    <t>Aggregate Annual
 Receipts ($US bn)</t>
  </si>
  <si>
    <t>Average Annual Receipts ($US mm)</t>
  </si>
  <si>
    <t>PPP 
&amp; 
Main Street Lending Program</t>
  </si>
  <si>
    <t xml:space="preserve">Source: 2017 (latest) SUSB (Statistics of US Businesses, US Census Bureau) annual dataset. 
Notes: Receipts are defined as annual operating revenue for goods produced or services provided. Receipts are taken from the 2012 SUSB, latest SUSB that reports firm receipts; receipts are only recorded for years ending in 2 or 7, and final figures on 2017 receipts have not yet been made available. </t>
  </si>
  <si>
    <t xml:space="preserve">Source: Capital IQ and 2017 (latest) SUSB (Statistics of US Businesses, US Census Bureau) annual dataset. 
1. Assets, market capitalization, and revenue statistics are calculated mainly on public firm data; private firm disclosure of these figures is scant. 
2. Asset figures are latest annual.
3. Market capitalization figures are latest available. 
4. Revenue figures are latest annual. 
5. Since SUSB only provides aggregate figures across firms by employee-size bucket, I compute the mean by first computing the mean for each employee-size bucket and taking the weighted average of these means, weighting by the number of firms in each employee-size bucket.
6. Payroll figures are annual. 
7. Measured in number of people per firm. 
8. Receipts are defined as annual operating revenue for goods produced or services provided. Receipts are taken from the 2012 SUSB, latest SUSB that reports firm receipts; receipts are only recorded for years ending in 2 or 7, and final figures on 2017 receipts have not yet been made available. </t>
  </si>
  <si>
    <t>Aggregate</t>
  </si>
  <si>
    <t>sum_</t>
  </si>
  <si>
    <t>tot_emp</t>
  </si>
  <si>
    <t>tot_payroll</t>
  </si>
  <si>
    <t>tot_rec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</si>
</sst>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4" x14ac:knownFonts="1">
    <font>
      <sz val="11"/>
      <color theme="1"/>
      <name val="Calibri"/>
      <family val="2"/>
      <scheme val="minor"/>
    </font>
    <font>
      <sz val="11"/>
      <color theme="1"/>
      <name val="Times New Roman"/>
      <family val="1"/>
    </font>
    <font>
      <sz val="11"/>
      <name val="Calibri"/>
      <family val="2"/>
    </font>
    <font>
      <vertAlign val="superscript"/>
      <sz val="11"/>
      <color theme="1"/>
      <name val="Times New Roman"/>
      <family val="1"/>
    </font>
  </fonts>
  <fills count="2">
    <fill>
      <patternFill patternType="none"/>
    </fill>
    <fill>
      <patternFill patternType="gray125"/>
    </fill>
  </fills>
  <borders count="4">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s>
  <cellStyleXfs count="2">
    <xf numFmtId="0" fontId="0" fillId="0" borderId="0"/>
    <xf numFmtId="0" fontId="2" fillId="0" borderId="0"/>
  </cellStyleXfs>
  <cellXfs count="73">
    <xf numFmtId="0" fontId="0" fillId="0" borderId="0" xfId="0"/>
    <xf numFmtId="0" fontId="1" fillId="0" borderId="0" xfId="0" applyFont="1"/>
    <xf numFmtId="0" fontId="1" fillId="0" borderId="1" xfId="0" applyFont="1" applyBorder="1"/>
    <xf numFmtId="0" fontId="1" fillId="0" borderId="0" xfId="0" applyFont="1" applyBorder="1"/>
    <xf numFmtId="0" fontId="1" fillId="0" borderId="0" xfId="0" applyFont="1" applyAlignment="1">
      <alignment horizontal="center"/>
    </xf>
    <xf numFmtId="0" fontId="2" fillId="0" borderId="0" xfId="1"/>
    <xf numFmtId="1" fontId="2" fillId="0" borderId="0" xfId="1" applyNumberFormat="1"/>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2" xfId="0" applyFont="1" applyBorder="1" applyAlignment="1">
      <alignment horizontal="left"/>
    </xf>
    <xf numFmtId="0" fontId="1" fillId="0" borderId="2" xfId="0" applyFont="1" applyBorder="1" applyAlignment="1">
      <alignment vertical="center"/>
    </xf>
    <xf numFmtId="0" fontId="1" fillId="0" borderId="2" xfId="0" applyFont="1" applyBorder="1"/>
    <xf numFmtId="0" fontId="1" fillId="0" borderId="0" xfId="0" applyFont="1" applyAlignment="1">
      <alignment horizontal="center" wrapText="1"/>
    </xf>
    <xf numFmtId="0" fontId="1" fillId="0" borderId="0" xfId="0" applyFont="1" applyBorder="1" applyAlignment="1">
      <alignment horizontal="center" vertical="center"/>
    </xf>
    <xf numFmtId="0" fontId="1" fillId="0" borderId="0" xfId="0" applyFont="1" applyBorder="1" applyAlignment="1">
      <alignment horizontal="left"/>
    </xf>
    <xf numFmtId="0" fontId="1" fillId="0" borderId="0" xfId="0" applyFont="1" applyBorder="1" applyAlignment="1">
      <alignment horizontal="center"/>
    </xf>
    <xf numFmtId="1" fontId="1" fillId="0" borderId="0" xfId="0" applyNumberFormat="1" applyFont="1" applyBorder="1" applyAlignment="1">
      <alignment horizontal="center"/>
    </xf>
    <xf numFmtId="3" fontId="1" fillId="0" borderId="0" xfId="0" applyNumberFormat="1" applyFont="1" applyBorder="1" applyAlignment="1">
      <alignment horizontal="center"/>
    </xf>
    <xf numFmtId="164" fontId="1" fillId="0" borderId="0" xfId="0" applyNumberFormat="1" applyFont="1" applyBorder="1" applyAlignment="1">
      <alignment horizontal="center"/>
    </xf>
    <xf numFmtId="0" fontId="1" fillId="0" borderId="2" xfId="0" applyFont="1" applyBorder="1" applyAlignment="1">
      <alignment horizontal="center"/>
    </xf>
    <xf numFmtId="164" fontId="1" fillId="0" borderId="2" xfId="0" applyNumberFormat="1" applyFont="1" applyBorder="1" applyAlignment="1">
      <alignment horizontal="center"/>
    </xf>
    <xf numFmtId="0" fontId="1" fillId="0" borderId="3" xfId="0" applyFont="1" applyBorder="1" applyAlignment="1">
      <alignment horizontal="center"/>
    </xf>
    <xf numFmtId="164" fontId="1" fillId="0" borderId="3" xfId="0" applyNumberFormat="1" applyFont="1" applyBorder="1" applyAlignment="1">
      <alignment horizontal="center"/>
    </xf>
    <xf numFmtId="0" fontId="1" fillId="0" borderId="0" xfId="0" applyFont="1" applyBorder="1" applyAlignment="1">
      <alignment horizontal="center" vertical="center" wrapText="1"/>
    </xf>
    <xf numFmtId="165" fontId="1" fillId="0" borderId="2" xfId="0" applyNumberFormat="1" applyFont="1" applyBorder="1" applyAlignment="1">
      <alignment horizontal="center"/>
    </xf>
    <xf numFmtId="165" fontId="1" fillId="0" borderId="0" xfId="0" applyNumberFormat="1" applyFont="1" applyBorder="1" applyAlignment="1">
      <alignment horizontal="center"/>
    </xf>
    <xf numFmtId="165" fontId="1" fillId="0" borderId="3" xfId="0" applyNumberFormat="1" applyFont="1" applyBorder="1" applyAlignment="1">
      <alignment horizontal="center"/>
    </xf>
    <xf numFmtId="0" fontId="1" fillId="0" borderId="0" xfId="0" quotePrefix="1" applyFont="1" applyBorder="1" applyAlignment="1">
      <alignment horizontal="center"/>
    </xf>
    <xf numFmtId="3" fontId="1" fillId="0" borderId="0" xfId="0" applyNumberFormat="1" applyFont="1" applyBorder="1" applyAlignment="1">
      <alignment horizontal="center" vertical="center" wrapText="1"/>
    </xf>
    <xf numFmtId="0" fontId="1" fillId="0" borderId="2" xfId="0" quotePrefix="1" applyFont="1" applyBorder="1" applyAlignment="1">
      <alignment horizontal="center"/>
    </xf>
    <xf numFmtId="0" fontId="1" fillId="0" borderId="3" xfId="0" quotePrefix="1" applyFont="1" applyBorder="1" applyAlignment="1">
      <alignment horizontal="center"/>
    </xf>
    <xf numFmtId="0" fontId="1" fillId="0" borderId="0" xfId="0" quotePrefix="1" applyFont="1" applyAlignment="1">
      <alignment horizontal="left" indent="2"/>
    </xf>
    <xf numFmtId="0" fontId="1" fillId="0" borderId="1" xfId="0" applyFont="1" applyBorder="1" applyAlignment="1">
      <alignment horizontal="center" wrapText="1"/>
    </xf>
    <xf numFmtId="3" fontId="1" fillId="0" borderId="0" xfId="0" applyNumberFormat="1" applyFont="1"/>
    <xf numFmtId="3" fontId="1" fillId="0" borderId="0" xfId="0" applyNumberFormat="1" applyFont="1" applyAlignment="1">
      <alignment horizontal="center"/>
    </xf>
    <xf numFmtId="165" fontId="1" fillId="0" borderId="0" xfId="0" applyNumberFormat="1" applyFont="1" applyAlignment="1">
      <alignment horizontal="center"/>
    </xf>
    <xf numFmtId="164" fontId="1" fillId="0" borderId="0" xfId="0" applyNumberFormat="1" applyFont="1" applyAlignment="1">
      <alignment horizontal="center"/>
    </xf>
    <xf numFmtId="0" fontId="1" fillId="0" borderId="2" xfId="0" applyFont="1" applyBorder="1" applyAlignment="1">
      <alignment horizontal="left" indent="2"/>
    </xf>
    <xf numFmtId="3" fontId="1" fillId="0" borderId="2" xfId="0" applyNumberFormat="1" applyFont="1" applyBorder="1"/>
    <xf numFmtId="3" fontId="1" fillId="0" borderId="2" xfId="0" applyNumberFormat="1" applyFont="1" applyBorder="1" applyAlignment="1">
      <alignment horizontal="center"/>
    </xf>
    <xf numFmtId="3" fontId="1" fillId="0" borderId="0" xfId="0" applyNumberFormat="1" applyFont="1" applyBorder="1"/>
    <xf numFmtId="0" fontId="1" fillId="0" borderId="0" xfId="0" quotePrefix="1" applyFont="1" applyBorder="1" applyAlignment="1">
      <alignment horizontal="left" indent="2"/>
    </xf>
    <xf numFmtId="0" fontId="1" fillId="0" borderId="3" xfId="0" quotePrefix="1" applyFont="1" applyBorder="1" applyAlignment="1">
      <alignment horizontal="left" indent="2"/>
    </xf>
    <xf numFmtId="3" fontId="1" fillId="0" borderId="3" xfId="0" applyNumberFormat="1" applyFont="1" applyBorder="1"/>
    <xf numFmtId="3" fontId="1" fillId="0" borderId="3" xfId="0" applyNumberFormat="1" applyFont="1" applyBorder="1" applyAlignment="1">
      <alignment horizontal="center"/>
    </xf>
    <xf numFmtId="0" fontId="1" fillId="0" borderId="0" xfId="0" applyFont="1" applyBorder="1" applyAlignment="1">
      <alignment horizontal="left" vertical="top" wrapText="1"/>
    </xf>
    <xf numFmtId="0" fontId="1" fillId="0" borderId="3" xfId="0" applyFont="1" applyBorder="1" applyAlignment="1">
      <alignment horizontal="left" vertical="top" wrapText="1" indent="2"/>
    </xf>
    <xf numFmtId="0" fontId="1" fillId="0" borderId="3" xfId="0" applyFont="1" applyBorder="1" applyAlignment="1">
      <alignment vertical="top" wrapText="1"/>
    </xf>
    <xf numFmtId="3" fontId="1" fillId="0" borderId="0" xfId="0" quotePrefix="1" applyNumberFormat="1" applyFont="1" applyBorder="1" applyAlignment="1">
      <alignment horizontal="center"/>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top" wrapText="1"/>
    </xf>
    <xf numFmtId="3" fontId="1" fillId="0" borderId="0"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0" fontId="1" fillId="0" borderId="0" xfId="0" applyFont="1" applyBorder="1" applyAlignment="1">
      <alignment horizontal="left" vertical="center" wrapText="1" indent="2"/>
    </xf>
    <xf numFmtId="0" fontId="1" fillId="0" borderId="0" xfId="0" applyFont="1" applyBorder="1" applyAlignment="1">
      <alignment horizontal="center" vertical="center"/>
    </xf>
    <xf numFmtId="1" fontId="1" fillId="0" borderId="2" xfId="0" applyNumberFormat="1" applyFont="1" applyBorder="1" applyAlignment="1">
      <alignment horizontal="center" vertical="center" wrapText="1"/>
    </xf>
    <xf numFmtId="1" fontId="1" fillId="0" borderId="2" xfId="0" applyNumberFormat="1" applyFont="1" applyBorder="1" applyAlignment="1">
      <alignment horizontal="center" vertical="center"/>
    </xf>
    <xf numFmtId="0" fontId="1" fillId="0" borderId="3" xfId="0" applyFont="1" applyBorder="1" applyAlignment="1">
      <alignment horizontal="center" vertical="center"/>
    </xf>
    <xf numFmtId="0" fontId="1" fillId="0" borderId="0" xfId="0" applyFont="1" applyBorder="1" applyAlignment="1">
      <alignment horizontal="left" vertical="top" wrapText="1"/>
    </xf>
    <xf numFmtId="0" fontId="1" fillId="0" borderId="2" xfId="0" applyFont="1" applyBorder="1" applyAlignment="1">
      <alignment horizontal="center" vertical="center"/>
    </xf>
    <xf numFmtId="0" fontId="1" fillId="0" borderId="2"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2" xfId="0" quotePrefix="1" applyFont="1" applyBorder="1" applyAlignment="1">
      <alignment horizontal="center" vertical="center" wrapText="1"/>
    </xf>
    <xf numFmtId="3" fontId="1" fillId="0" borderId="2" xfId="0" quotePrefix="1" applyNumberFormat="1" applyFont="1" applyBorder="1" applyAlignment="1">
      <alignment horizontal="center" vertical="center" wrapText="1"/>
    </xf>
    <xf numFmtId="3" fontId="1" fillId="0" borderId="2" xfId="0" applyNumberFormat="1" applyFont="1" applyBorder="1" applyAlignment="1">
      <alignment horizontal="center" vertical="center"/>
    </xf>
    <xf numFmtId="3" fontId="1" fillId="0" borderId="0" xfId="0" applyNumberFormat="1" applyFont="1" applyBorder="1" applyAlignment="1">
      <alignment horizontal="center" vertical="center"/>
    </xf>
    <xf numFmtId="3" fontId="1" fillId="0" borderId="3" xfId="0" applyNumberFormat="1" applyFont="1" applyBorder="1" applyAlignment="1">
      <alignment horizontal="center" vertical="center"/>
    </xf>
    <xf numFmtId="0" fontId="1" fillId="0" borderId="2" xfId="0" applyFont="1" applyBorder="1" applyAlignment="1">
      <alignment horizontal="left" wrapText="1"/>
    </xf>
  </cellXfs>
  <cellStyles count="2">
    <cellStyle name="Normal" xfId="0" builtinId="0"/>
    <cellStyle name="Normal 2" xfId="1" xr:uid="{F99A12A8-BC0B-4225-9F99-2043521FF8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7D26E-7A4A-44B0-ADEC-72A9A61CAA33}">
  <dimension ref="B2:P21"/>
  <sheetViews>
    <sheetView showGridLines="0" tabSelected="1" zoomScaleNormal="100" workbookViewId="0"/>
  </sheetViews>
  <sheetFormatPr defaultColWidth="9.1796875" defaultRowHeight="14" x14ac:dyDescent="0.3"/>
  <cols>
    <col min="1" max="1" width="9.1796875" style="1"/>
    <col min="2" max="2" width="3.26953125" style="1" customWidth="1"/>
    <col min="3" max="3" width="42.453125" style="1" bestFit="1" customWidth="1"/>
    <col min="4" max="4" width="9.1796875" style="1"/>
    <col min="5" max="6" width="12.26953125" style="1" customWidth="1"/>
    <col min="7" max="7" width="10.26953125" style="1" customWidth="1"/>
    <col min="8" max="8" width="15.26953125" style="1" customWidth="1"/>
    <col min="9" max="9" width="10.26953125" style="1" customWidth="1"/>
    <col min="10" max="10" width="10.1796875" style="1" customWidth="1"/>
    <col min="11" max="16" width="8.26953125" style="1" customWidth="1"/>
    <col min="17" max="16384" width="9.1796875" style="1"/>
  </cols>
  <sheetData>
    <row r="2" spans="2:16" ht="28" x14ac:dyDescent="0.3">
      <c r="C2" s="4" t="s">
        <v>98</v>
      </c>
      <c r="D2" s="1" t="s">
        <v>0</v>
      </c>
      <c r="E2" s="14" t="s">
        <v>97</v>
      </c>
      <c r="F2" s="14" t="s">
        <v>96</v>
      </c>
      <c r="G2" s="14" t="s">
        <v>114</v>
      </c>
      <c r="H2" s="4" t="s">
        <v>89</v>
      </c>
      <c r="I2" s="4" t="s">
        <v>107</v>
      </c>
      <c r="J2" s="4" t="s">
        <v>150</v>
      </c>
      <c r="K2" s="4" t="s">
        <v>90</v>
      </c>
      <c r="L2" s="4" t="s">
        <v>91</v>
      </c>
      <c r="M2" s="4" t="s">
        <v>92</v>
      </c>
      <c r="N2" s="4" t="s">
        <v>93</v>
      </c>
      <c r="O2" s="4" t="s">
        <v>94</v>
      </c>
      <c r="P2" s="4" t="s">
        <v>95</v>
      </c>
    </row>
    <row r="3" spans="2:16" ht="2.15" customHeight="1" x14ac:dyDescent="0.3">
      <c r="B3" s="2"/>
      <c r="C3" s="2"/>
      <c r="D3" s="2"/>
      <c r="E3" s="2"/>
      <c r="F3" s="2"/>
      <c r="G3" s="2"/>
      <c r="H3" s="2"/>
      <c r="I3" s="2"/>
      <c r="J3" s="2"/>
      <c r="K3" s="2"/>
      <c r="L3" s="2"/>
      <c r="M3" s="2"/>
      <c r="N3" s="2"/>
      <c r="O3" s="2"/>
      <c r="P3" s="2"/>
    </row>
    <row r="4" spans="2:16" s="3" customFormat="1" ht="15" customHeight="1" x14ac:dyDescent="0.3">
      <c r="B4" s="63">
        <v>1</v>
      </c>
      <c r="C4" s="64" t="s">
        <v>110</v>
      </c>
      <c r="D4" s="63" t="s">
        <v>13</v>
      </c>
      <c r="E4" s="60">
        <f>credit_stats!$C$2</f>
        <v>71</v>
      </c>
      <c r="F4" s="60">
        <f>credit_stats!$D$2</f>
        <v>463</v>
      </c>
      <c r="G4" s="60">
        <f>credit_stats!$E$2</f>
        <v>534</v>
      </c>
      <c r="H4" s="21" t="s">
        <v>100</v>
      </c>
      <c r="I4" s="21" t="s">
        <v>108</v>
      </c>
      <c r="J4" s="41">
        <f>credit_stats!L2/1000</f>
        <v>38293.224000000002</v>
      </c>
      <c r="K4" s="22">
        <f>credit_stats!F2/1000</f>
        <v>79.7775546875</v>
      </c>
      <c r="L4" s="22">
        <f>credit_stats!G2/1000</f>
        <v>4.8233999023437502</v>
      </c>
      <c r="M4" s="22">
        <f>credit_stats!H2/1000</f>
        <v>8.777849609375</v>
      </c>
      <c r="N4" s="22">
        <f>credit_stats!I2/1000</f>
        <v>22.682900390625001</v>
      </c>
      <c r="O4" s="22">
        <f>credit_stats!J2/1000</f>
        <v>58.6995</v>
      </c>
      <c r="P4" s="22">
        <f>credit_stats!K2/1000</f>
        <v>162.28550000000001</v>
      </c>
    </row>
    <row r="5" spans="2:16" s="3" customFormat="1" ht="15" customHeight="1" x14ac:dyDescent="0.3">
      <c r="B5" s="58"/>
      <c r="C5" s="65"/>
      <c r="D5" s="58"/>
      <c r="E5" s="58"/>
      <c r="F5" s="58"/>
      <c r="G5" s="58"/>
      <c r="H5" s="17" t="s">
        <v>101</v>
      </c>
      <c r="I5" s="17" t="s">
        <v>108</v>
      </c>
      <c r="J5" s="19">
        <f>credit_stats!L3/1000</f>
        <v>22369.694</v>
      </c>
      <c r="K5" s="20">
        <f>credit_stats!F3/1000</f>
        <v>48.419249999999998</v>
      </c>
      <c r="L5" s="20">
        <f>credit_stats!G3/1000</f>
        <v>2.7808000488281248</v>
      </c>
      <c r="M5" s="20">
        <f>credit_stats!H3/1000</f>
        <v>5.1791000976562502</v>
      </c>
      <c r="N5" s="20">
        <f>credit_stats!I3/1000</f>
        <v>15.007349609375</v>
      </c>
      <c r="O5" s="20">
        <f>credit_stats!J3/1000</f>
        <v>43.388199218750003</v>
      </c>
      <c r="P5" s="20">
        <f>credit_stats!K3/1000</f>
        <v>107.6658984375</v>
      </c>
    </row>
    <row r="6" spans="2:16" s="3" customFormat="1" ht="15" customHeight="1" x14ac:dyDescent="0.3">
      <c r="B6" s="61"/>
      <c r="C6" s="66"/>
      <c r="D6" s="61"/>
      <c r="E6" s="61"/>
      <c r="F6" s="61"/>
      <c r="G6" s="61"/>
      <c r="H6" s="23" t="s">
        <v>102</v>
      </c>
      <c r="I6" s="23" t="s">
        <v>108</v>
      </c>
      <c r="J6" s="46">
        <f>credit_stats!L4/1000</f>
        <v>11759.868</v>
      </c>
      <c r="K6" s="24">
        <f>credit_stats!F4/1000</f>
        <v>23.426031250000001</v>
      </c>
      <c r="L6" s="24">
        <f>credit_stats!G4/1000</f>
        <v>1.3455999755859376</v>
      </c>
      <c r="M6" s="24">
        <f>credit_stats!H4/1000</f>
        <v>3.5430000000000001</v>
      </c>
      <c r="N6" s="24">
        <f>credit_stats!I4/1000</f>
        <v>8.6468496093749998</v>
      </c>
      <c r="O6" s="24">
        <f>credit_stats!J4/1000</f>
        <v>21.076499999999999</v>
      </c>
      <c r="P6" s="24">
        <f>credit_stats!K4/1000</f>
        <v>60.113898437499998</v>
      </c>
    </row>
    <row r="7" spans="2:16" s="3" customFormat="1" ht="15" customHeight="1" x14ac:dyDescent="0.3">
      <c r="B7" s="63">
        <f>B4+1</f>
        <v>2</v>
      </c>
      <c r="C7" s="64" t="s">
        <v>111</v>
      </c>
      <c r="D7" s="63" t="s">
        <v>14</v>
      </c>
      <c r="E7" s="59">
        <f>credit_stats!$C$5</f>
        <v>707</v>
      </c>
      <c r="F7" s="69">
        <f>credit_stats!$D$5</f>
        <v>1019</v>
      </c>
      <c r="G7" s="69">
        <f>credit_stats!$E$5</f>
        <v>1726</v>
      </c>
      <c r="H7" s="21" t="s">
        <v>100</v>
      </c>
      <c r="I7" s="21" t="s">
        <v>108</v>
      </c>
      <c r="J7" s="41">
        <f>credit_stats!L5/1000</f>
        <v>42427.232000000004</v>
      </c>
      <c r="K7" s="26">
        <f>credit_stats!F5/1000</f>
        <v>39.725871093750001</v>
      </c>
      <c r="L7" s="26">
        <f>credit_stats!G5/1000</f>
        <v>1.214699951171875</v>
      </c>
      <c r="M7" s="26">
        <f>credit_stats!H5/1000</f>
        <v>2.6364499511718749</v>
      </c>
      <c r="N7" s="26">
        <f>credit_stats!I5/1000</f>
        <v>6.8346499023437497</v>
      </c>
      <c r="O7" s="26">
        <f>credit_stats!J5/1000</f>
        <v>23.300999999999998</v>
      </c>
      <c r="P7" s="26">
        <f>credit_stats!K5/1000</f>
        <v>70.513999999999996</v>
      </c>
    </row>
    <row r="8" spans="2:16" s="3" customFormat="1" ht="15" customHeight="1" x14ac:dyDescent="0.3">
      <c r="B8" s="58"/>
      <c r="C8" s="65"/>
      <c r="D8" s="58"/>
      <c r="E8" s="52"/>
      <c r="F8" s="70"/>
      <c r="G8" s="70"/>
      <c r="H8" s="17" t="s">
        <v>101</v>
      </c>
      <c r="I8" s="17" t="s">
        <v>108</v>
      </c>
      <c r="J8" s="19">
        <f>credit_stats!L6/1000</f>
        <v>24727.648000000001</v>
      </c>
      <c r="K8" s="27">
        <f>credit_stats!F6/1000</f>
        <v>24.338236328124999</v>
      </c>
      <c r="L8" s="27">
        <f>credit_stats!G6/1000</f>
        <v>0.32120001220703126</v>
      </c>
      <c r="M8" s="27">
        <f>credit_stats!H6/1000</f>
        <v>1.2044499511718749</v>
      </c>
      <c r="N8" s="27">
        <f>credit_stats!I6/1000</f>
        <v>3.78285009765625</v>
      </c>
      <c r="O8" s="27">
        <f>credit_stats!J6/1000</f>
        <v>15.145049804687501</v>
      </c>
      <c r="P8" s="27">
        <f>credit_stats!K6/1000</f>
        <v>52.098300781250003</v>
      </c>
    </row>
    <row r="9" spans="2:16" s="3" customFormat="1" ht="15" customHeight="1" x14ac:dyDescent="0.3">
      <c r="B9" s="61"/>
      <c r="C9" s="66"/>
      <c r="D9" s="61"/>
      <c r="E9" s="53"/>
      <c r="F9" s="71"/>
      <c r="G9" s="71"/>
      <c r="H9" s="23" t="s">
        <v>102</v>
      </c>
      <c r="I9" s="23" t="s">
        <v>108</v>
      </c>
      <c r="J9" s="46">
        <f>credit_stats!L7/1000</f>
        <v>14312.619000000001</v>
      </c>
      <c r="K9" s="28">
        <f>credit_stats!F7/1000</f>
        <v>11.181733398437499</v>
      </c>
      <c r="L9" s="28">
        <f>credit_stats!G7/1000</f>
        <v>0.27100000000000002</v>
      </c>
      <c r="M9" s="28">
        <f>credit_stats!H7/1000</f>
        <v>0.92359997558593754</v>
      </c>
      <c r="N9" s="28">
        <f>credit_stats!I7/1000</f>
        <v>2.8128500976562498</v>
      </c>
      <c r="O9" s="28">
        <f>credit_stats!J7/1000</f>
        <v>8.7080498046874997</v>
      </c>
      <c r="P9" s="28">
        <f>credit_stats!K7/1000</f>
        <v>22.404499999999999</v>
      </c>
    </row>
    <row r="10" spans="2:16" s="3" customFormat="1" ht="15" customHeight="1" x14ac:dyDescent="0.3">
      <c r="B10" s="63">
        <f>B7+1</f>
        <v>3</v>
      </c>
      <c r="C10" s="64" t="s">
        <v>112</v>
      </c>
      <c r="D10" s="63" t="s">
        <v>12</v>
      </c>
      <c r="E10" s="59">
        <f>credit_stats!$C$8</f>
        <v>12</v>
      </c>
      <c r="F10" s="60">
        <f>credit_stats!$D$8</f>
        <v>72</v>
      </c>
      <c r="G10" s="60">
        <f>credit_stats!$E$8</f>
        <v>84</v>
      </c>
      <c r="H10" s="21" t="s">
        <v>100</v>
      </c>
      <c r="I10" s="21" t="s">
        <v>108</v>
      </c>
      <c r="J10" s="41">
        <f>credit_stats!L8/1000</f>
        <v>9418.375</v>
      </c>
      <c r="K10" s="26">
        <f>credit_stats!F8/1000</f>
        <v>122.3165546875</v>
      </c>
      <c r="L10" s="26">
        <f>credit_stats!G8/1000</f>
        <v>13.156000000000001</v>
      </c>
      <c r="M10" s="26">
        <f>credit_stats!H8/1000</f>
        <v>23.716999999999999</v>
      </c>
      <c r="N10" s="26">
        <f>credit_stats!I8/1000</f>
        <v>62.081601562499998</v>
      </c>
      <c r="O10" s="26">
        <f>credit_stats!J8/1000</f>
        <v>152.18600000000001</v>
      </c>
      <c r="P10" s="26">
        <f>credit_stats!K8/1000</f>
        <v>294.005</v>
      </c>
    </row>
    <row r="11" spans="2:16" s="3" customFormat="1" ht="15" customHeight="1" x14ac:dyDescent="0.3">
      <c r="B11" s="58"/>
      <c r="C11" s="65"/>
      <c r="D11" s="58"/>
      <c r="E11" s="52"/>
      <c r="F11" s="58"/>
      <c r="G11" s="58"/>
      <c r="H11" s="17" t="s">
        <v>101</v>
      </c>
      <c r="I11" s="17" t="s">
        <v>108</v>
      </c>
      <c r="J11" s="19">
        <f>credit_stats!L9/1000</f>
        <v>12454.556</v>
      </c>
      <c r="K11" s="27">
        <f>credit_stats!F9/1000</f>
        <v>172.97993750000001</v>
      </c>
      <c r="L11" s="27">
        <f>credit_stats!G9/1000</f>
        <v>20.625599609375001</v>
      </c>
      <c r="M11" s="27">
        <f>credit_stats!H9/1000</f>
        <v>29.672699218750001</v>
      </c>
      <c r="N11" s="27">
        <f>credit_stats!I9/1000</f>
        <v>66.678546874999995</v>
      </c>
      <c r="O11" s="27">
        <f>credit_stats!J9/1000</f>
        <v>191.7225</v>
      </c>
      <c r="P11" s="27">
        <f>credit_stats!K9/1000</f>
        <v>350.98231249999998</v>
      </c>
    </row>
    <row r="12" spans="2:16" s="3" customFormat="1" ht="15" customHeight="1" x14ac:dyDescent="0.3">
      <c r="B12" s="61"/>
      <c r="C12" s="66"/>
      <c r="D12" s="61"/>
      <c r="E12" s="53"/>
      <c r="F12" s="61"/>
      <c r="G12" s="61"/>
      <c r="H12" s="23" t="s">
        <v>102</v>
      </c>
      <c r="I12" s="23" t="s">
        <v>108</v>
      </c>
      <c r="J12" s="46">
        <f>credit_stats!L10/1000</f>
        <v>4512.4970000000003</v>
      </c>
      <c r="K12" s="28">
        <f>credit_stats!F10/1000</f>
        <v>56.40621484375</v>
      </c>
      <c r="L12" s="28">
        <f>credit_stats!G10/1000</f>
        <v>4.0687499999999996</v>
      </c>
      <c r="M12" s="28">
        <f>credit_stats!H10/1000</f>
        <v>11.593999999999999</v>
      </c>
      <c r="N12" s="28">
        <f>credit_stats!I10/1000</f>
        <v>27.975000000000001</v>
      </c>
      <c r="O12" s="28">
        <f>credit_stats!J10/1000</f>
        <v>65.935500000000005</v>
      </c>
      <c r="P12" s="28">
        <f>credit_stats!K10/1000</f>
        <v>146.28399999999999</v>
      </c>
    </row>
    <row r="13" spans="2:16" s="3" customFormat="1" ht="15" customHeight="1" x14ac:dyDescent="0.3">
      <c r="B13" s="63">
        <f>B10+1</f>
        <v>4</v>
      </c>
      <c r="C13" s="64" t="s">
        <v>103</v>
      </c>
      <c r="D13" s="63" t="s">
        <v>15</v>
      </c>
      <c r="E13" s="67" t="s">
        <v>99</v>
      </c>
      <c r="F13" s="67" t="s">
        <v>99</v>
      </c>
      <c r="G13" s="68">
        <f>mslp_ppp_1!$B$2</f>
        <v>5976761</v>
      </c>
      <c r="H13" s="21" t="s">
        <v>104</v>
      </c>
      <c r="I13" s="21" t="s">
        <v>109</v>
      </c>
      <c r="J13" s="41">
        <f>mslp_ppp_1!$G$2/1000</f>
        <v>2711536.8960000002</v>
      </c>
      <c r="K13" s="26">
        <f>mslp_ppp_1!$C$2/1000</f>
        <v>0.45368002319335937</v>
      </c>
      <c r="L13" s="31" t="s">
        <v>99</v>
      </c>
      <c r="M13" s="21" t="s">
        <v>99</v>
      </c>
      <c r="N13" s="21" t="s">
        <v>99</v>
      </c>
      <c r="O13" s="21" t="s">
        <v>99</v>
      </c>
      <c r="P13" s="21" t="s">
        <v>99</v>
      </c>
    </row>
    <row r="14" spans="2:16" s="3" customFormat="1" ht="15" customHeight="1" x14ac:dyDescent="0.3">
      <c r="B14" s="58"/>
      <c r="C14" s="65"/>
      <c r="D14" s="58"/>
      <c r="E14" s="52"/>
      <c r="F14" s="52"/>
      <c r="G14" s="55"/>
      <c r="H14" s="17" t="s">
        <v>105</v>
      </c>
      <c r="I14" s="29" t="s">
        <v>99</v>
      </c>
      <c r="J14" s="50">
        <f>mslp_ppp_1!$F$2</f>
        <v>60556080</v>
      </c>
      <c r="K14" s="18">
        <f>mslp_ppp_1!$D$2</f>
        <v>10.131922721862793</v>
      </c>
      <c r="L14" s="29" t="s">
        <v>99</v>
      </c>
      <c r="M14" s="17" t="s">
        <v>99</v>
      </c>
      <c r="N14" s="17" t="s">
        <v>99</v>
      </c>
      <c r="O14" s="17" t="s">
        <v>99</v>
      </c>
      <c r="P14" s="17" t="s">
        <v>99</v>
      </c>
    </row>
    <row r="15" spans="2:16" s="3" customFormat="1" ht="15" customHeight="1" x14ac:dyDescent="0.3">
      <c r="B15" s="61"/>
      <c r="C15" s="66"/>
      <c r="D15" s="61"/>
      <c r="E15" s="53"/>
      <c r="F15" s="53"/>
      <c r="G15" s="56"/>
      <c r="H15" s="23" t="s">
        <v>106</v>
      </c>
      <c r="I15" s="23" t="s">
        <v>109</v>
      </c>
      <c r="J15" s="46">
        <f>mslp_ppp_1!$H$2/1000</f>
        <v>11816839.168</v>
      </c>
      <c r="K15" s="28">
        <f>mslp_ppp_1!$E$2/1000</f>
        <v>1.9771309814453124</v>
      </c>
      <c r="L15" s="32" t="s">
        <v>99</v>
      </c>
      <c r="M15" s="23" t="s">
        <v>99</v>
      </c>
      <c r="N15" s="23" t="s">
        <v>99</v>
      </c>
      <c r="O15" s="23" t="s">
        <v>99</v>
      </c>
      <c r="P15" s="23" t="s">
        <v>99</v>
      </c>
    </row>
    <row r="16" spans="2:16" s="3" customFormat="1" ht="15" customHeight="1" x14ac:dyDescent="0.3">
      <c r="B16" s="15"/>
      <c r="C16" s="16" t="s">
        <v>113</v>
      </c>
      <c r="D16" s="15"/>
      <c r="E16" s="25"/>
      <c r="F16" s="25"/>
      <c r="G16" s="30"/>
      <c r="H16" s="17"/>
      <c r="I16" s="17"/>
      <c r="J16" s="17"/>
      <c r="K16" s="27"/>
      <c r="L16" s="29"/>
      <c r="M16" s="17"/>
      <c r="N16" s="17"/>
      <c r="O16" s="17"/>
      <c r="P16" s="17"/>
    </row>
    <row r="17" spans="2:16" s="3" customFormat="1" ht="15" customHeight="1" x14ac:dyDescent="0.3">
      <c r="B17" s="58">
        <v>5</v>
      </c>
      <c r="C17" s="57" t="s">
        <v>76</v>
      </c>
      <c r="D17" s="52" t="s">
        <v>77</v>
      </c>
      <c r="E17" s="52" t="s">
        <v>99</v>
      </c>
      <c r="F17" s="52" t="s">
        <v>99</v>
      </c>
      <c r="G17" s="55">
        <f>mslp_ppp_1!$B$3</f>
        <v>5996386</v>
      </c>
      <c r="H17" s="17" t="s">
        <v>104</v>
      </c>
      <c r="I17" s="17" t="s">
        <v>109</v>
      </c>
      <c r="J17" s="19">
        <f>mslp_ppp_1!$G$3/1000</f>
        <v>5034488.8320000004</v>
      </c>
      <c r="K17" s="27">
        <f>mslp_ppp_1!$C$3/1000</f>
        <v>0.83958721923828128</v>
      </c>
      <c r="L17" s="29" t="s">
        <v>99</v>
      </c>
      <c r="M17" s="17" t="s">
        <v>99</v>
      </c>
      <c r="N17" s="17" t="s">
        <v>99</v>
      </c>
      <c r="O17" s="17" t="s">
        <v>99</v>
      </c>
      <c r="P17" s="17" t="s">
        <v>99</v>
      </c>
    </row>
    <row r="18" spans="2:16" s="3" customFormat="1" ht="15" customHeight="1" x14ac:dyDescent="0.3">
      <c r="B18" s="58"/>
      <c r="C18" s="57"/>
      <c r="D18" s="58"/>
      <c r="E18" s="52"/>
      <c r="F18" s="52"/>
      <c r="G18" s="55"/>
      <c r="H18" s="17" t="s">
        <v>105</v>
      </c>
      <c r="I18" s="29" t="s">
        <v>99</v>
      </c>
      <c r="J18" s="50">
        <f>mslp_ppp_1!$F$3</f>
        <v>99073784</v>
      </c>
      <c r="K18" s="27">
        <f>mslp_ppp_1!$D$3</f>
        <v>16.522249221801758</v>
      </c>
      <c r="L18" s="29" t="s">
        <v>99</v>
      </c>
      <c r="M18" s="17" t="s">
        <v>99</v>
      </c>
      <c r="N18" s="17" t="s">
        <v>99</v>
      </c>
      <c r="O18" s="17" t="s">
        <v>99</v>
      </c>
      <c r="P18" s="17" t="s">
        <v>99</v>
      </c>
    </row>
    <row r="19" spans="2:16" s="3" customFormat="1" ht="15" customHeight="1" x14ac:dyDescent="0.3">
      <c r="B19" s="58"/>
      <c r="C19" s="57"/>
      <c r="D19" s="58"/>
      <c r="E19" s="53"/>
      <c r="F19" s="53"/>
      <c r="G19" s="56"/>
      <c r="H19" s="23" t="s">
        <v>106</v>
      </c>
      <c r="I19" s="17" t="s">
        <v>109</v>
      </c>
      <c r="J19" s="19">
        <f>mslp_ppp_1!$H$3/1000</f>
        <v>23801346.048</v>
      </c>
      <c r="K19" s="27">
        <f>mslp_ppp_1!$E$3/1000</f>
        <v>3.969281982421875</v>
      </c>
      <c r="L19" s="29" t="s">
        <v>99</v>
      </c>
      <c r="M19" s="17" t="s">
        <v>99</v>
      </c>
      <c r="N19" s="17" t="s">
        <v>99</v>
      </c>
      <c r="O19" s="17" t="s">
        <v>99</v>
      </c>
      <c r="P19" s="17" t="s">
        <v>99</v>
      </c>
    </row>
    <row r="20" spans="2:16" ht="2.15" customHeight="1" x14ac:dyDescent="0.3">
      <c r="B20" s="2"/>
      <c r="C20" s="2"/>
      <c r="D20" s="2"/>
      <c r="E20" s="2"/>
      <c r="F20" s="2"/>
      <c r="G20" s="2"/>
      <c r="H20" s="2"/>
      <c r="I20" s="2"/>
      <c r="J20" s="2"/>
      <c r="K20" s="2"/>
      <c r="L20" s="2"/>
      <c r="M20" s="2"/>
      <c r="N20" s="2"/>
      <c r="O20" s="2"/>
      <c r="P20" s="2"/>
    </row>
    <row r="21" spans="2:16" ht="167.25" customHeight="1" x14ac:dyDescent="0.3">
      <c r="B21" s="62" t="s">
        <v>149</v>
      </c>
      <c r="C21" s="62"/>
      <c r="D21" s="62"/>
      <c r="E21" s="62"/>
      <c r="F21" s="62"/>
      <c r="G21" s="62"/>
      <c r="H21" s="62"/>
      <c r="I21" s="62"/>
      <c r="J21" s="62"/>
      <c r="K21" s="62"/>
      <c r="L21" s="62"/>
      <c r="M21" s="62"/>
      <c r="N21" s="62"/>
      <c r="O21" s="62"/>
      <c r="P21" s="62"/>
    </row>
  </sheetData>
  <mergeCells count="31">
    <mergeCell ref="F4:F6"/>
    <mergeCell ref="G4:G6"/>
    <mergeCell ref="B7:B9"/>
    <mergeCell ref="C7:C9"/>
    <mergeCell ref="D7:D9"/>
    <mergeCell ref="E7:E9"/>
    <mergeCell ref="F7:F9"/>
    <mergeCell ref="G7:G9"/>
    <mergeCell ref="B4:B6"/>
    <mergeCell ref="C4:C6"/>
    <mergeCell ref="D4:D6"/>
    <mergeCell ref="E4:E6"/>
    <mergeCell ref="B21:P21"/>
    <mergeCell ref="B13:B15"/>
    <mergeCell ref="C13:C15"/>
    <mergeCell ref="D13:D15"/>
    <mergeCell ref="E13:E15"/>
    <mergeCell ref="F13:F15"/>
    <mergeCell ref="G13:G15"/>
    <mergeCell ref="E17:E19"/>
    <mergeCell ref="F17:F19"/>
    <mergeCell ref="G17:G19"/>
    <mergeCell ref="C17:C19"/>
    <mergeCell ref="D17:D19"/>
    <mergeCell ref="B17:B19"/>
    <mergeCell ref="E10:E12"/>
    <mergeCell ref="F10:F12"/>
    <mergeCell ref="G10:G12"/>
    <mergeCell ref="B10:B12"/>
    <mergeCell ref="C10:C12"/>
    <mergeCell ref="D10:D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77C74-1411-4645-8D95-5623BA5D267F}">
  <dimension ref="B1:O29"/>
  <sheetViews>
    <sheetView showGridLines="0" topLeftCell="A10" zoomScaleNormal="100" workbookViewId="0"/>
  </sheetViews>
  <sheetFormatPr defaultColWidth="9.1796875" defaultRowHeight="14" x14ac:dyDescent="0.3"/>
  <cols>
    <col min="1" max="1" width="9.1796875" style="1"/>
    <col min="2" max="2" width="13.453125" style="1" bestFit="1" customWidth="1"/>
    <col min="3" max="3" width="14.7265625" style="1" customWidth="1"/>
    <col min="4" max="4" width="10.54296875" style="1" customWidth="1"/>
    <col min="5" max="5" width="17" style="1" customWidth="1"/>
    <col min="6" max="6" width="16.1796875" style="1" customWidth="1"/>
    <col min="7" max="7" width="18.54296875" style="1" customWidth="1"/>
    <col min="8" max="8" width="11.54296875" style="1" customWidth="1"/>
    <col min="9" max="9" width="17" style="1" customWidth="1"/>
    <col min="10" max="10" width="17.81640625" style="1" customWidth="1"/>
    <col min="11" max="16384" width="9.1796875" style="1"/>
  </cols>
  <sheetData>
    <row r="1" spans="2:10" ht="11.25" customHeight="1" x14ac:dyDescent="0.3"/>
    <row r="2" spans="2:10" ht="29.25" customHeight="1" x14ac:dyDescent="0.3">
      <c r="B2" s="4" t="s">
        <v>115</v>
      </c>
      <c r="C2" s="14" t="s">
        <v>140</v>
      </c>
      <c r="D2" s="14" t="s">
        <v>114</v>
      </c>
      <c r="E2" s="14" t="s">
        <v>141</v>
      </c>
      <c r="F2" s="14" t="s">
        <v>142</v>
      </c>
      <c r="G2" s="14" t="s">
        <v>143</v>
      </c>
      <c r="H2" s="14" t="s">
        <v>144</v>
      </c>
      <c r="I2" s="14" t="s">
        <v>145</v>
      </c>
      <c r="J2" s="14" t="s">
        <v>146</v>
      </c>
    </row>
    <row r="3" spans="2:10" ht="2.15" customHeight="1" x14ac:dyDescent="0.3">
      <c r="B3" s="2"/>
      <c r="C3" s="34"/>
      <c r="D3" s="2"/>
      <c r="E3" s="2"/>
      <c r="F3" s="2"/>
      <c r="G3" s="2"/>
      <c r="H3" s="2"/>
      <c r="I3" s="2"/>
      <c r="J3" s="2"/>
    </row>
    <row r="4" spans="2:10" x14ac:dyDescent="0.3">
      <c r="B4" s="51" t="s">
        <v>147</v>
      </c>
      <c r="C4" s="39" t="s">
        <v>116</v>
      </c>
      <c r="D4" s="40">
        <f>mslp_ppp_2!D2</f>
        <v>3698086</v>
      </c>
      <c r="E4" s="41">
        <f>mslp_ppp_2!E2/1000000</f>
        <v>276.56978299999997</v>
      </c>
      <c r="F4" s="26">
        <f>mslp_ppp_2!F2/1000</f>
        <v>7.4787277221679688E-2</v>
      </c>
      <c r="G4" s="26">
        <f>mslp_ppp_2!G2/1000000</f>
        <v>5.9370810000000001</v>
      </c>
      <c r="H4" s="41">
        <f>mslp_ppp_2!H2</f>
        <v>1.6054469347000122</v>
      </c>
      <c r="I4" s="41">
        <f>mslp_ppp_2!I2/1000000</f>
        <v>1442.4411130000001</v>
      </c>
      <c r="J4" s="22">
        <f>mslp_ppp_2!J2/1000</f>
        <v>0.39005072021484377</v>
      </c>
    </row>
    <row r="5" spans="2:10" x14ac:dyDescent="0.3">
      <c r="B5" s="52"/>
      <c r="C5" s="43" t="s">
        <v>117</v>
      </c>
      <c r="D5" s="42">
        <f>mslp_ppp_2!D3</f>
        <v>1009851</v>
      </c>
      <c r="E5" s="19">
        <f>mslp_ppp_2!E3/1000000</f>
        <v>254.51675700000001</v>
      </c>
      <c r="F5" s="27">
        <f>mslp_ppp_2!F3/1000</f>
        <v>0.25203396606445311</v>
      </c>
      <c r="G5" s="27">
        <f>mslp_ppp_2!G3/1000000</f>
        <v>6.6560730000000001</v>
      </c>
      <c r="H5" s="19">
        <f>mslp_ppp_2!H3</f>
        <v>6.5911436080932617</v>
      </c>
      <c r="I5" s="19">
        <f>mslp_ppp_2!I3/1000000</f>
        <v>1148.66788</v>
      </c>
      <c r="J5" s="20">
        <f>mslp_ppp_2!J3/1000</f>
        <v>1.1374627685546874</v>
      </c>
    </row>
    <row r="6" spans="2:10" x14ac:dyDescent="0.3">
      <c r="B6" s="52"/>
      <c r="C6" s="43" t="s">
        <v>133</v>
      </c>
      <c r="D6" s="42">
        <f>mslp_ppp_2!D4</f>
        <v>413302</v>
      </c>
      <c r="E6" s="19">
        <f>mslp_ppp_2!E4/1000000</f>
        <v>190.89909900000001</v>
      </c>
      <c r="F6" s="27">
        <f>mslp_ppp_2!F4/1000</f>
        <v>0.46188766479492188</v>
      </c>
      <c r="G6" s="27">
        <f>mslp_ppp_2!G4/1000000</f>
        <v>4.8356300000000001</v>
      </c>
      <c r="H6" s="19">
        <f>mslp_ppp_2!H4</f>
        <v>11.699992179870605</v>
      </c>
      <c r="I6" s="19">
        <f>mslp_ppp_2!I4/1000000</f>
        <v>790.41070400000001</v>
      </c>
      <c r="J6" s="20">
        <f>mslp_ppp_2!J4/1000</f>
        <v>1.912428955078125</v>
      </c>
    </row>
    <row r="7" spans="2:10" x14ac:dyDescent="0.3">
      <c r="B7" s="52"/>
      <c r="C7" s="43" t="s">
        <v>118</v>
      </c>
      <c r="D7" s="42">
        <f>mslp_ppp_2!D5</f>
        <v>218679</v>
      </c>
      <c r="E7" s="19">
        <f>mslp_ppp_2!E5/1000000</f>
        <v>147.116094</v>
      </c>
      <c r="F7" s="27">
        <f>mslp_ppp_2!F5/1000</f>
        <v>0.67274908447265624</v>
      </c>
      <c r="G7" s="27">
        <f>mslp_ppp_2!G5/1000000</f>
        <v>3.6676630000000001</v>
      </c>
      <c r="H7" s="19">
        <f>mslp_ppp_2!H5</f>
        <v>16.771903991699219</v>
      </c>
      <c r="I7" s="19">
        <f>mslp_ppp_2!I5/1000000</f>
        <v>613.40627099999995</v>
      </c>
      <c r="J7" s="20">
        <f>mslp_ppp_2!J5/1000</f>
        <v>2.805053466796875</v>
      </c>
    </row>
    <row r="8" spans="2:10" x14ac:dyDescent="0.3">
      <c r="B8" s="52"/>
      <c r="C8" s="43" t="s">
        <v>119</v>
      </c>
      <c r="D8" s="42">
        <f>mslp_ppp_2!D6</f>
        <v>136684</v>
      </c>
      <c r="E8" s="19">
        <f>mslp_ppp_2!E6/1000000</f>
        <v>120.505707</v>
      </c>
      <c r="F8" s="27">
        <f>mslp_ppp_2!F6/1000</f>
        <v>0.8816372680664063</v>
      </c>
      <c r="G8" s="27">
        <f>mslp_ppp_2!G6/1000000</f>
        <v>2.9810279999999998</v>
      </c>
      <c r="H8" s="19">
        <f>mslp_ppp_2!H6</f>
        <v>21.809633255004883</v>
      </c>
      <c r="I8" s="19">
        <f>mslp_ppp_2!I6/1000000</f>
        <v>493.67734100000001</v>
      </c>
      <c r="J8" s="20">
        <f>mslp_ppp_2!J6/1000</f>
        <v>3.6118151855468752</v>
      </c>
    </row>
    <row r="9" spans="2:10" x14ac:dyDescent="0.3">
      <c r="B9" s="52"/>
      <c r="C9" s="43" t="s">
        <v>120</v>
      </c>
      <c r="D9" s="42">
        <f>mslp_ppp_2!D7</f>
        <v>91922</v>
      </c>
      <c r="E9" s="19">
        <f>mslp_ppp_2!E7/1000000</f>
        <v>101.537145</v>
      </c>
      <c r="F9" s="27">
        <f>mslp_ppp_2!F7/1000</f>
        <v>1.10460107421875</v>
      </c>
      <c r="G9" s="27">
        <f>mslp_ppp_2!G7/1000000</f>
        <v>2.4672339999999999</v>
      </c>
      <c r="H9" s="19">
        <f>mslp_ppp_2!H7</f>
        <v>26.840517044067383</v>
      </c>
      <c r="I9" s="19">
        <f>mslp_ppp_2!I7/1000000</f>
        <v>409.95763899999997</v>
      </c>
      <c r="J9" s="20">
        <f>mslp_ppp_2!J7/1000</f>
        <v>4.4598422851562498</v>
      </c>
    </row>
    <row r="10" spans="2:10" x14ac:dyDescent="0.3">
      <c r="B10" s="52"/>
      <c r="C10" s="43" t="s">
        <v>121</v>
      </c>
      <c r="D10" s="42">
        <f>mslp_ppp_2!D8</f>
        <v>66090</v>
      </c>
      <c r="E10" s="19">
        <f>mslp_ppp_2!E8/1000000</f>
        <v>88.094459999999998</v>
      </c>
      <c r="F10" s="27">
        <f>mslp_ppp_2!F8/1000</f>
        <v>1.3329468994140625</v>
      </c>
      <c r="G10" s="27">
        <f>mslp_ppp_2!G8/1000000</f>
        <v>2.104295</v>
      </c>
      <c r="H10" s="19">
        <f>mslp_ppp_2!H8</f>
        <v>31.839839935302734</v>
      </c>
      <c r="I10" s="19">
        <f>mslp_ppp_2!I8/1000000</f>
        <v>361.30921499999999</v>
      </c>
      <c r="J10" s="20">
        <f>mslp_ppp_2!J8/1000</f>
        <v>5.4669272460937499</v>
      </c>
    </row>
    <row r="11" spans="2:10" x14ac:dyDescent="0.3">
      <c r="B11" s="52"/>
      <c r="C11" s="43" t="s">
        <v>122</v>
      </c>
      <c r="D11" s="42">
        <f>mslp_ppp_2!D9</f>
        <v>50034</v>
      </c>
      <c r="E11" s="19">
        <f>mslp_ppp_2!E9/1000000</f>
        <v>77.872148999999993</v>
      </c>
      <c r="F11" s="27">
        <f>mslp_ppp_2!F9/1000</f>
        <v>1.5563846435546875</v>
      </c>
      <c r="G11" s="27">
        <f>mslp_ppp_2!G9/1000000</f>
        <v>1.8438589999999999</v>
      </c>
      <c r="H11" s="19">
        <f>mslp_ppp_2!H9</f>
        <v>36.852119445800781</v>
      </c>
      <c r="I11" s="19">
        <f>mslp_ppp_2!I9/1000000</f>
        <v>355.79177700000002</v>
      </c>
      <c r="J11" s="20">
        <f>mslp_ppp_2!J9/1000</f>
        <v>7.1109999999999998</v>
      </c>
    </row>
    <row r="12" spans="2:10" x14ac:dyDescent="0.3">
      <c r="B12" s="52"/>
      <c r="C12" s="43" t="s">
        <v>123</v>
      </c>
      <c r="D12" s="42">
        <f>mslp_ppp_2!D10</f>
        <v>70659</v>
      </c>
      <c r="E12" s="19">
        <f>mslp_ppp_2!E10/1000000</f>
        <v>134.04766900000001</v>
      </c>
      <c r="F12" s="27">
        <f>mslp_ppp_2!F10/1000</f>
        <v>1.8971068115234375</v>
      </c>
      <c r="G12" s="27">
        <f>mslp_ppp_2!G10/1000000</f>
        <v>3.112422</v>
      </c>
      <c r="H12" s="19">
        <f>mslp_ppp_2!H10</f>
        <v>44.048484802246094</v>
      </c>
      <c r="I12" s="19">
        <f>mslp_ppp_2!I10/1000000</f>
        <v>567.08536500000002</v>
      </c>
      <c r="J12" s="20">
        <f>mslp_ppp_2!J10/1000</f>
        <v>8.0256635742187505</v>
      </c>
    </row>
    <row r="13" spans="2:10" x14ac:dyDescent="0.3">
      <c r="B13" s="52"/>
      <c r="C13" s="43" t="s">
        <v>124</v>
      </c>
      <c r="D13" s="42">
        <f>mslp_ppp_2!D11</f>
        <v>87004</v>
      </c>
      <c r="E13" s="19">
        <f>mslp_ppp_2!E11/1000000</f>
        <v>236.50675000000001</v>
      </c>
      <c r="F13" s="27">
        <f>mslp_ppp_2!F11/1000</f>
        <v>2.7183435058593748</v>
      </c>
      <c r="G13" s="27">
        <f>mslp_ppp_2!G11/1000000</f>
        <v>5.2334319999999996</v>
      </c>
      <c r="H13" s="19">
        <f>mslp_ppp_2!H11</f>
        <v>60.151626586914063</v>
      </c>
      <c r="I13" s="19">
        <f>mslp_ppp_2!I11/1000000</f>
        <v>1000.685261</v>
      </c>
      <c r="J13" s="20">
        <f>mslp_ppp_2!J11/1000</f>
        <v>11.501600585937499</v>
      </c>
    </row>
    <row r="14" spans="2:10" x14ac:dyDescent="0.3">
      <c r="B14" s="52"/>
      <c r="C14" s="43" t="s">
        <v>125</v>
      </c>
      <c r="D14" s="42">
        <f>mslp_ppp_2!D12</f>
        <v>42092</v>
      </c>
      <c r="E14" s="19">
        <f>mslp_ppp_2!E12/1000000</f>
        <v>169.58017699999999</v>
      </c>
      <c r="F14" s="27">
        <f>mslp_ppp_2!F12/1000</f>
        <v>4.0287983398437497</v>
      </c>
      <c r="G14" s="27">
        <f>mslp_ppp_2!G12/1000000</f>
        <v>3.6058330000000001</v>
      </c>
      <c r="H14" s="19">
        <f>mslp_ppp_2!H12</f>
        <v>85.665519714355469</v>
      </c>
      <c r="I14" s="19">
        <f>mslp_ppp_2!I12/1000000</f>
        <v>722.03632000000005</v>
      </c>
      <c r="J14" s="20">
        <f>mslp_ppp_2!J12/1000</f>
        <v>17.153765624999998</v>
      </c>
    </row>
    <row r="15" spans="2:10" x14ac:dyDescent="0.3">
      <c r="B15" s="52"/>
      <c r="C15" s="43" t="s">
        <v>126</v>
      </c>
      <c r="D15" s="42">
        <f>mslp_ppp_2!D13</f>
        <v>40159</v>
      </c>
      <c r="E15" s="19">
        <f>mslp_ppp_2!E13/1000000</f>
        <v>236.625235</v>
      </c>
      <c r="F15" s="27">
        <f>mslp_ppp_2!F13/1000</f>
        <v>5.8922094726562504</v>
      </c>
      <c r="G15" s="27">
        <f>mslp_ppp_2!G13/1000000</f>
        <v>4.8560210000000001</v>
      </c>
      <c r="H15" s="19">
        <f>mslp_ppp_2!H13</f>
        <v>120.91986846923828</v>
      </c>
      <c r="I15" s="19">
        <f>mslp_ppp_2!I13/1000000</f>
        <v>1025.529912</v>
      </c>
      <c r="J15" s="20">
        <f>mslp_ppp_2!J13/1000</f>
        <v>25.536740234374999</v>
      </c>
    </row>
    <row r="16" spans="2:10" x14ac:dyDescent="0.3">
      <c r="B16" s="52"/>
      <c r="C16" s="43" t="s">
        <v>127</v>
      </c>
      <c r="D16" s="42">
        <f>mslp_ppp_2!D14</f>
        <v>19297</v>
      </c>
      <c r="E16" s="19">
        <f>mslp_ppp_2!E14/1000000</f>
        <v>165.706277</v>
      </c>
      <c r="F16" s="27">
        <f>mslp_ppp_2!F14/1000</f>
        <v>8.5871523437500006</v>
      </c>
      <c r="G16" s="27">
        <f>mslp_ppp_2!G14/1000000</f>
        <v>3.3212860000000002</v>
      </c>
      <c r="H16" s="19">
        <f>mslp_ppp_2!H14</f>
        <v>172.11410522460938</v>
      </c>
      <c r="I16" s="19">
        <f>mslp_ppp_2!I14/1000000</f>
        <v>778.33721800000001</v>
      </c>
      <c r="J16" s="20">
        <f>mslp_ppp_2!J14/1000</f>
        <v>40.334621093750002</v>
      </c>
    </row>
    <row r="17" spans="2:15" x14ac:dyDescent="0.3">
      <c r="B17" s="52"/>
      <c r="C17" s="43" t="s">
        <v>128</v>
      </c>
      <c r="D17" s="42">
        <f>mslp_ppp_2!D15</f>
        <v>18849</v>
      </c>
      <c r="E17" s="19">
        <f>mslp_ppp_2!E15/1000000</f>
        <v>233.99085299999999</v>
      </c>
      <c r="F17" s="27">
        <f>mslp_ppp_2!F15/1000</f>
        <v>12.413966796875</v>
      </c>
      <c r="G17" s="27">
        <f>mslp_ppp_2!G15/1000000</f>
        <v>4.570068</v>
      </c>
      <c r="H17" s="19">
        <f>mslp_ppp_2!H15</f>
        <v>242.456787109375</v>
      </c>
      <c r="I17" s="19">
        <f>mslp_ppp_2!I15/1000000</f>
        <v>968.36591899999996</v>
      </c>
      <c r="J17" s="20">
        <f>mslp_ppp_2!J15/1000</f>
        <v>51.374921874999998</v>
      </c>
    </row>
    <row r="18" spans="2:15" x14ac:dyDescent="0.3">
      <c r="B18" s="52"/>
      <c r="C18" s="43" t="s">
        <v>129</v>
      </c>
      <c r="D18" s="42">
        <f>mslp_ppp_2!D16</f>
        <v>8883</v>
      </c>
      <c r="E18" s="19">
        <f>mslp_ppp_2!E16/1000000</f>
        <v>159.26201499999999</v>
      </c>
      <c r="F18" s="27">
        <f>mslp_ppp_2!F16/1000</f>
        <v>17.928855468750001</v>
      </c>
      <c r="G18" s="27">
        <f>mslp_ppp_2!G16/1000000</f>
        <v>3.0640230000000002</v>
      </c>
      <c r="H18" s="19">
        <f>mslp_ppp_2!H16</f>
        <v>344.93109130859375</v>
      </c>
      <c r="I18" s="19">
        <f>mslp_ppp_2!I16/1000000</f>
        <v>645.37839699999995</v>
      </c>
      <c r="J18" s="20">
        <f>mslp_ppp_2!J16/1000</f>
        <v>72.653203125000005</v>
      </c>
    </row>
    <row r="19" spans="2:15" x14ac:dyDescent="0.3">
      <c r="B19" s="53"/>
      <c r="C19" s="44" t="s">
        <v>130</v>
      </c>
      <c r="D19" s="45">
        <f>mslp_ppp_2!D17</f>
        <v>5170</v>
      </c>
      <c r="E19" s="46">
        <f>mslp_ppp_2!E17/1000000</f>
        <v>118.70680900000001</v>
      </c>
      <c r="F19" s="28">
        <f>mslp_ppp_2!F17/1000</f>
        <v>22.960697265625001</v>
      </c>
      <c r="G19" s="28">
        <f>mslp_ppp_2!G17/1000000</f>
        <v>2.3001330000000002</v>
      </c>
      <c r="H19" s="46">
        <f>mslp_ppp_2!H17</f>
        <v>444.89999389648438</v>
      </c>
      <c r="I19" s="46">
        <f>mslp_ppp_2!I17/1000000</f>
        <v>493.75934100000001</v>
      </c>
      <c r="J19" s="24">
        <f>mslp_ppp_2!J17/1000</f>
        <v>95.504710937499993</v>
      </c>
    </row>
    <row r="20" spans="2:15" x14ac:dyDescent="0.3">
      <c r="B20" s="51" t="s">
        <v>5</v>
      </c>
      <c r="C20" s="33" t="s">
        <v>131</v>
      </c>
      <c r="D20" s="35">
        <f>mslp_ppp_2!D18</f>
        <v>6742</v>
      </c>
      <c r="E20" s="36">
        <f>mslp_ppp_2!E18/1000000</f>
        <v>217.712118</v>
      </c>
      <c r="F20" s="37">
        <f>mslp_ppp_2!F18/1000</f>
        <v>32.291919921874999</v>
      </c>
      <c r="G20" s="37">
        <f>mslp_ppp_2!G18/1000000</f>
        <v>4.1093739999999999</v>
      </c>
      <c r="H20" s="36">
        <f>mslp_ppp_2!H18</f>
        <v>609.5185546875</v>
      </c>
      <c r="I20" s="36">
        <f>mslp_ppp_2!I18/1000000</f>
        <v>967.757566</v>
      </c>
      <c r="J20" s="38">
        <f>mslp_ppp_2!J18/1000</f>
        <v>143.54160937500001</v>
      </c>
    </row>
    <row r="21" spans="2:15" x14ac:dyDescent="0.3">
      <c r="B21" s="52"/>
      <c r="C21" s="33" t="s">
        <v>132</v>
      </c>
      <c r="D21" s="35">
        <f>mslp_ppp_2!D19</f>
        <v>3340</v>
      </c>
      <c r="E21" s="36">
        <f>mslp_ppp_2!E19/1000000</f>
        <v>152.17249200000001</v>
      </c>
      <c r="F21" s="37">
        <f>mslp_ppp_2!F19/1000</f>
        <v>45.560625000000002</v>
      </c>
      <c r="G21" s="37">
        <f>mslp_ppp_2!G19/1000000</f>
        <v>2.890765</v>
      </c>
      <c r="H21" s="36">
        <f>mslp_ppp_2!H19</f>
        <v>865.49847412109375</v>
      </c>
      <c r="I21" s="36">
        <f>mslp_ppp_2!I19/1000000</f>
        <v>703.815155</v>
      </c>
      <c r="J21" s="38">
        <f>mslp_ppp_2!J19/1000</f>
        <v>210.72309375</v>
      </c>
    </row>
    <row r="22" spans="2:15" x14ac:dyDescent="0.3">
      <c r="B22" s="52"/>
      <c r="C22" s="33" t="s">
        <v>134</v>
      </c>
      <c r="D22" s="35">
        <f>mslp_ppp_2!D20</f>
        <v>3215</v>
      </c>
      <c r="E22" s="36">
        <f>mslp_ppp_2!E20/1000000</f>
        <v>215.75697600000001</v>
      </c>
      <c r="F22" s="37">
        <f>mslp_ppp_2!F20/1000</f>
        <v>67.109476562500006</v>
      </c>
      <c r="G22" s="37">
        <f>mslp_ppp_2!G20/1000000</f>
        <v>3.9137</v>
      </c>
      <c r="H22" s="36">
        <f>mslp_ppp_2!H20</f>
        <v>1217.3250732421875</v>
      </c>
      <c r="I22" s="36">
        <f>mslp_ppp_2!I20/1000000</f>
        <v>982.43825700000002</v>
      </c>
      <c r="J22" s="38">
        <f>mslp_ppp_2!J20/1000</f>
        <v>305.57956250000001</v>
      </c>
    </row>
    <row r="23" spans="2:15" x14ac:dyDescent="0.3">
      <c r="B23" s="52"/>
      <c r="C23" s="33" t="s">
        <v>135</v>
      </c>
      <c r="D23" s="35">
        <f>mslp_ppp_2!D21</f>
        <v>1691</v>
      </c>
      <c r="E23" s="36">
        <f>mslp_ppp_2!E21/1000000</f>
        <v>168.662747</v>
      </c>
      <c r="F23" s="37">
        <f>mslp_ppp_2!F21/1000</f>
        <v>99.741421875</v>
      </c>
      <c r="G23" s="37">
        <f>mslp_ppp_2!G21/1000000</f>
        <v>2.9307319999999999</v>
      </c>
      <c r="H23" s="36">
        <f>mslp_ppp_2!H21</f>
        <v>1733.1353759765625</v>
      </c>
      <c r="I23" s="36">
        <f>mslp_ppp_2!I21/1000000</f>
        <v>795.99516300000005</v>
      </c>
      <c r="J23" s="38">
        <f>mslp_ppp_2!J21/1000</f>
        <v>470.72453124999998</v>
      </c>
    </row>
    <row r="24" spans="2:15" x14ac:dyDescent="0.3">
      <c r="B24" s="52"/>
      <c r="C24" s="33" t="s">
        <v>136</v>
      </c>
      <c r="D24" s="35">
        <f>mslp_ppp_2!D22</f>
        <v>981</v>
      </c>
      <c r="E24" s="36">
        <f>mslp_ppp_2!E22/1000000</f>
        <v>136.32835900000001</v>
      </c>
      <c r="F24" s="37">
        <f>mslp_ppp_2!F22/1000</f>
        <v>138.968765625</v>
      </c>
      <c r="G24" s="37">
        <f>mslp_ppp_2!G22/1000000</f>
        <v>2.1982080000000002</v>
      </c>
      <c r="H24" s="36">
        <f>mslp_ppp_2!H22</f>
        <v>2240.782958984375</v>
      </c>
      <c r="I24" s="36">
        <f>mslp_ppp_2!I22/1000000</f>
        <v>687.89993500000003</v>
      </c>
      <c r="J24" s="38">
        <f>mslp_ppp_2!J22/1000</f>
        <v>701.22318749999999</v>
      </c>
    </row>
    <row r="25" spans="2:15" x14ac:dyDescent="0.3">
      <c r="B25" s="52"/>
      <c r="C25" s="33" t="s">
        <v>137</v>
      </c>
      <c r="D25" s="35">
        <f>mslp_ppp_2!D23</f>
        <v>2014</v>
      </c>
      <c r="E25" s="36">
        <f>mslp_ppp_2!E23/1000000</f>
        <v>430.049736</v>
      </c>
      <c r="F25" s="37">
        <f>mslp_ppp_2!F23/1000</f>
        <v>213.53015625</v>
      </c>
      <c r="G25" s="37">
        <f>mslp_ppp_2!G23/1000000</f>
        <v>7.0216539999999998</v>
      </c>
      <c r="H25" s="36">
        <f>mslp_ppp_2!H23</f>
        <v>3486.422119140625</v>
      </c>
      <c r="I25" s="36">
        <f>mslp_ppp_2!I23/1000000</f>
        <v>2280.9672230000001</v>
      </c>
      <c r="J25" s="38">
        <f>mslp_ppp_2!J23/1000</f>
        <v>1132.55575</v>
      </c>
    </row>
    <row r="26" spans="2:15" x14ac:dyDescent="0.3">
      <c r="B26" s="52"/>
      <c r="C26" s="33" t="s">
        <v>138</v>
      </c>
      <c r="D26" s="35">
        <f>mslp_ppp_2!D24</f>
        <v>1056</v>
      </c>
      <c r="E26" s="36">
        <f>mslp_ppp_2!E24/1000000</f>
        <v>459.70108499999998</v>
      </c>
      <c r="F26" s="37">
        <f>mslp_ppp_2!F24/1000</f>
        <v>435.32299999999998</v>
      </c>
      <c r="G26" s="37">
        <f>mslp_ppp_2!G24/1000000</f>
        <v>7.2320919999999997</v>
      </c>
      <c r="H26" s="36">
        <f>mslp_ppp_2!H24</f>
        <v>6848.57177734375</v>
      </c>
      <c r="I26" s="36">
        <f>mslp_ppp_2!I24/1000000</f>
        <v>2730.1582090000002</v>
      </c>
      <c r="J26" s="38">
        <f>mslp_ppp_2!J24/1000</f>
        <v>2585.377</v>
      </c>
    </row>
    <row r="27" spans="2:15" x14ac:dyDescent="0.3">
      <c r="B27" s="52"/>
      <c r="C27" s="33" t="s">
        <v>139</v>
      </c>
      <c r="D27" s="35">
        <f>mslp_ppp_2!D25</f>
        <v>586</v>
      </c>
      <c r="E27" s="36">
        <f>mslp_ppp_2!E25/1000000</f>
        <v>542.56845099999998</v>
      </c>
      <c r="F27" s="37">
        <f>mslp_ppp_2!F25/1000</f>
        <v>925.88475000000005</v>
      </c>
      <c r="G27" s="37">
        <f>mslp_ppp_2!G25/1000000</f>
        <v>8.2211750000000006</v>
      </c>
      <c r="H27" s="36">
        <f>mslp_ppp_2!H25</f>
        <v>14029.30859375</v>
      </c>
      <c r="I27" s="36">
        <f>mslp_ppp_2!I25/1000000</f>
        <v>2835.475746081936</v>
      </c>
      <c r="J27" s="38">
        <f>mslp_ppp_2!J25/1000</f>
        <v>4838.6959999999999</v>
      </c>
    </row>
    <row r="28" spans="2:15" ht="2.15" customHeight="1" x14ac:dyDescent="0.3">
      <c r="B28" s="2"/>
      <c r="C28" s="2"/>
      <c r="D28" s="2"/>
      <c r="E28" s="2"/>
      <c r="F28" s="2"/>
      <c r="G28" s="2"/>
      <c r="H28" s="2"/>
      <c r="I28" s="2"/>
      <c r="J28" s="2"/>
    </row>
    <row r="29" spans="2:15" ht="48.75" customHeight="1" x14ac:dyDescent="0.3">
      <c r="B29" s="54" t="s">
        <v>148</v>
      </c>
      <c r="C29" s="54"/>
      <c r="D29" s="54"/>
      <c r="E29" s="54"/>
      <c r="F29" s="54"/>
      <c r="G29" s="54"/>
      <c r="H29" s="54"/>
      <c r="I29" s="54"/>
      <c r="J29" s="54"/>
      <c r="K29" s="47"/>
      <c r="L29" s="47"/>
      <c r="M29" s="47"/>
      <c r="N29" s="47"/>
      <c r="O29" s="47"/>
    </row>
  </sheetData>
  <mergeCells count="3">
    <mergeCell ref="B4:B19"/>
    <mergeCell ref="B20:B27"/>
    <mergeCell ref="B29:J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D66AB-1EEB-4F1A-835E-5F5FEBA3089E}">
  <sheetPr>
    <pageSetUpPr fitToPage="1"/>
  </sheetPr>
  <dimension ref="B2:E15"/>
  <sheetViews>
    <sheetView showGridLines="0" zoomScaleNormal="100" workbookViewId="0"/>
  </sheetViews>
  <sheetFormatPr defaultRowHeight="14.5" x14ac:dyDescent="0.35"/>
  <cols>
    <col min="2" max="2" width="3.26953125" style="1" customWidth="1"/>
    <col min="3" max="3" width="41.54296875" style="1" bestFit="1" customWidth="1"/>
    <col min="4" max="4" width="9.1796875" style="1"/>
    <col min="5" max="5" width="43.81640625" style="1" customWidth="1"/>
  </cols>
  <sheetData>
    <row r="2" spans="2:5" ht="16.5" x14ac:dyDescent="0.35">
      <c r="C2" s="4" t="s">
        <v>98</v>
      </c>
      <c r="D2" s="1" t="s">
        <v>0</v>
      </c>
      <c r="E2" s="4" t="s">
        <v>79</v>
      </c>
    </row>
    <row r="3" spans="2:5" ht="2.15" customHeight="1" x14ac:dyDescent="0.35">
      <c r="B3" s="2"/>
      <c r="C3" s="2"/>
      <c r="D3" s="2"/>
      <c r="E3" s="2"/>
    </row>
    <row r="4" spans="2:5" ht="76.5" customHeight="1" x14ac:dyDescent="0.35">
      <c r="B4" s="7">
        <v>1</v>
      </c>
      <c r="C4" s="8" t="s">
        <v>2</v>
      </c>
      <c r="D4" s="9" t="s">
        <v>13</v>
      </c>
      <c r="E4" s="10" t="s">
        <v>84</v>
      </c>
    </row>
    <row r="5" spans="2:5" ht="76.5" customHeight="1" x14ac:dyDescent="0.35">
      <c r="B5" s="7">
        <f>B4+1</f>
        <v>2</v>
      </c>
      <c r="C5" s="8" t="s">
        <v>3</v>
      </c>
      <c r="D5" s="9" t="s">
        <v>14</v>
      </c>
      <c r="E5" s="10" t="s">
        <v>85</v>
      </c>
    </row>
    <row r="6" spans="2:5" ht="76.5" customHeight="1" x14ac:dyDescent="0.35">
      <c r="B6" s="7">
        <f t="shared" ref="B6:B13" si="0">B5+1</f>
        <v>3</v>
      </c>
      <c r="C6" s="8" t="s">
        <v>1</v>
      </c>
      <c r="D6" s="9" t="s">
        <v>12</v>
      </c>
      <c r="E6" s="10" t="s">
        <v>83</v>
      </c>
    </row>
    <row r="7" spans="2:5" ht="76.5" customHeight="1" x14ac:dyDescent="0.35">
      <c r="B7" s="7">
        <f t="shared" si="0"/>
        <v>4</v>
      </c>
      <c r="C7" s="8" t="s">
        <v>4</v>
      </c>
      <c r="D7" s="9" t="s">
        <v>15</v>
      </c>
      <c r="E7" s="10" t="s">
        <v>86</v>
      </c>
    </row>
    <row r="8" spans="2:5" ht="23.15" customHeight="1" x14ac:dyDescent="0.35">
      <c r="B8" s="63">
        <f t="shared" si="0"/>
        <v>5</v>
      </c>
      <c r="C8" s="11" t="s">
        <v>5</v>
      </c>
      <c r="D8" s="12"/>
      <c r="E8" s="13"/>
    </row>
    <row r="9" spans="2:5" ht="53.15" customHeight="1" x14ac:dyDescent="0.35">
      <c r="B9" s="61">
        <f t="shared" si="0"/>
        <v>6</v>
      </c>
      <c r="C9" s="48" t="s">
        <v>76</v>
      </c>
      <c r="D9" s="49" t="s">
        <v>77</v>
      </c>
      <c r="E9" s="49" t="s">
        <v>87</v>
      </c>
    </row>
    <row r="10" spans="2:5" ht="76.5" customHeight="1" x14ac:dyDescent="0.35">
      <c r="B10" s="7">
        <f>B8+1</f>
        <v>6</v>
      </c>
      <c r="C10" s="8" t="s">
        <v>6</v>
      </c>
      <c r="D10" s="9" t="s">
        <v>10</v>
      </c>
      <c r="E10" s="9" t="s">
        <v>78</v>
      </c>
    </row>
    <row r="11" spans="2:5" ht="76.5" customHeight="1" x14ac:dyDescent="0.35">
      <c r="B11" s="7">
        <f t="shared" si="0"/>
        <v>7</v>
      </c>
      <c r="C11" s="8" t="s">
        <v>7</v>
      </c>
      <c r="D11" s="9" t="s">
        <v>17</v>
      </c>
      <c r="E11" s="10" t="s">
        <v>82</v>
      </c>
    </row>
    <row r="12" spans="2:5" ht="76.5" customHeight="1" x14ac:dyDescent="0.35">
      <c r="B12" s="7">
        <f t="shared" si="0"/>
        <v>8</v>
      </c>
      <c r="C12" s="8" t="s">
        <v>8</v>
      </c>
      <c r="D12" s="9" t="s">
        <v>18</v>
      </c>
      <c r="E12" s="10" t="s">
        <v>81</v>
      </c>
    </row>
    <row r="13" spans="2:5" ht="76.5" customHeight="1" x14ac:dyDescent="0.35">
      <c r="B13" s="7">
        <f t="shared" si="0"/>
        <v>9</v>
      </c>
      <c r="C13" s="8" t="s">
        <v>9</v>
      </c>
      <c r="D13" s="9" t="s">
        <v>11</v>
      </c>
      <c r="E13" s="9" t="s">
        <v>80</v>
      </c>
    </row>
    <row r="14" spans="2:5" ht="2.15" customHeight="1" x14ac:dyDescent="0.35">
      <c r="B14" s="2"/>
      <c r="C14" s="2"/>
      <c r="D14" s="2"/>
      <c r="E14" s="2"/>
    </row>
    <row r="15" spans="2:5" ht="30.75" customHeight="1" x14ac:dyDescent="0.35">
      <c r="B15" s="72" t="s">
        <v>88</v>
      </c>
      <c r="C15" s="72"/>
      <c r="D15" s="72"/>
      <c r="E15" s="72"/>
    </row>
  </sheetData>
  <mergeCells count="2">
    <mergeCell ref="B8:B9"/>
    <mergeCell ref="B15:E15"/>
  </mergeCells>
  <pageMargins left="0.7" right="0.7" top="0.75" bottom="0.75" header="0.3" footer="0.3"/>
  <pageSetup scale="8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14FB6-0FEF-44BF-803E-DCE14D4AA57F}">
  <dimension ref="A1:L10"/>
  <sheetViews>
    <sheetView workbookViewId="0"/>
  </sheetViews>
  <sheetFormatPr defaultColWidth="9.1796875" defaultRowHeight="14.5" x14ac:dyDescent="0.35"/>
  <cols>
    <col min="1" max="16384" width="9.1796875" style="5"/>
  </cols>
  <sheetData>
    <row r="1" spans="1:12" x14ac:dyDescent="0.35">
      <c r="A1" s="5" t="s">
        <v>19</v>
      </c>
      <c r="B1" s="5" t="s">
        <v>20</v>
      </c>
      <c r="C1" s="5" t="s">
        <v>21</v>
      </c>
      <c r="D1" s="5" t="s">
        <v>22</v>
      </c>
      <c r="E1" s="5" t="s">
        <v>23</v>
      </c>
      <c r="F1" s="5" t="s">
        <v>24</v>
      </c>
      <c r="G1" s="5" t="s">
        <v>25</v>
      </c>
      <c r="H1" s="5" t="s">
        <v>26</v>
      </c>
      <c r="I1" s="5" t="s">
        <v>27</v>
      </c>
      <c r="J1" s="5" t="s">
        <v>28</v>
      </c>
      <c r="K1" s="5" t="s">
        <v>29</v>
      </c>
      <c r="L1" s="5" t="s">
        <v>151</v>
      </c>
    </row>
    <row r="2" spans="1:12" x14ac:dyDescent="0.35">
      <c r="A2" s="5" t="s">
        <v>30</v>
      </c>
      <c r="B2" s="5" t="s">
        <v>31</v>
      </c>
      <c r="C2" s="6">
        <v>71</v>
      </c>
      <c r="D2" s="6">
        <v>463</v>
      </c>
      <c r="E2" s="6">
        <v>534</v>
      </c>
      <c r="F2" s="6">
        <v>79777.5546875</v>
      </c>
      <c r="G2" s="6">
        <v>4823.39990234375</v>
      </c>
      <c r="H2" s="6">
        <v>8777.849609375</v>
      </c>
      <c r="I2" s="6">
        <v>22682.900390625</v>
      </c>
      <c r="J2" s="6">
        <v>58699.5</v>
      </c>
      <c r="K2" s="6">
        <v>162285.5</v>
      </c>
      <c r="L2" s="6">
        <v>38293224</v>
      </c>
    </row>
    <row r="3" spans="1:12" x14ac:dyDescent="0.35">
      <c r="A3" s="5" t="s">
        <v>30</v>
      </c>
      <c r="B3" s="5" t="s">
        <v>32</v>
      </c>
      <c r="C3" s="6">
        <v>71</v>
      </c>
      <c r="D3" s="6">
        <v>463</v>
      </c>
      <c r="E3" s="6">
        <v>534</v>
      </c>
      <c r="F3" s="6">
        <v>48419.25</v>
      </c>
      <c r="G3" s="6">
        <v>2780.800048828125</v>
      </c>
      <c r="H3" s="6">
        <v>5179.10009765625</v>
      </c>
      <c r="I3" s="6">
        <v>15007.349609375</v>
      </c>
      <c r="J3" s="6">
        <v>43388.19921875</v>
      </c>
      <c r="K3" s="6">
        <v>107665.8984375</v>
      </c>
      <c r="L3" s="6">
        <v>22369694</v>
      </c>
    </row>
    <row r="4" spans="1:12" x14ac:dyDescent="0.35">
      <c r="A4" s="5" t="s">
        <v>30</v>
      </c>
      <c r="B4" s="5" t="s">
        <v>33</v>
      </c>
      <c r="C4" s="6">
        <v>71</v>
      </c>
      <c r="D4" s="6">
        <v>463</v>
      </c>
      <c r="E4" s="6">
        <v>534</v>
      </c>
      <c r="F4" s="6">
        <v>23426.03125</v>
      </c>
      <c r="G4" s="6">
        <v>1345.5999755859375</v>
      </c>
      <c r="H4" s="6">
        <v>3543</v>
      </c>
      <c r="I4" s="6">
        <v>8646.849609375</v>
      </c>
      <c r="J4" s="6">
        <v>21076.5</v>
      </c>
      <c r="K4" s="6">
        <v>60113.8984375</v>
      </c>
      <c r="L4" s="6">
        <v>11759868</v>
      </c>
    </row>
    <row r="5" spans="1:12" x14ac:dyDescent="0.35">
      <c r="A5" s="5" t="s">
        <v>34</v>
      </c>
      <c r="B5" s="5" t="s">
        <v>31</v>
      </c>
      <c r="C5" s="6">
        <v>707</v>
      </c>
      <c r="D5" s="6">
        <v>1019</v>
      </c>
      <c r="E5" s="6">
        <v>1726</v>
      </c>
      <c r="F5" s="6">
        <v>39725.87109375</v>
      </c>
      <c r="G5" s="6">
        <v>1214.699951171875</v>
      </c>
      <c r="H5" s="6">
        <v>2636.449951171875</v>
      </c>
      <c r="I5" s="6">
        <v>6834.64990234375</v>
      </c>
      <c r="J5" s="6">
        <v>23301</v>
      </c>
      <c r="K5" s="6">
        <v>70514</v>
      </c>
      <c r="L5" s="6">
        <v>42427232</v>
      </c>
    </row>
    <row r="6" spans="1:12" x14ac:dyDescent="0.35">
      <c r="A6" s="5" t="s">
        <v>34</v>
      </c>
      <c r="B6" s="5" t="s">
        <v>32</v>
      </c>
      <c r="C6" s="6">
        <v>707</v>
      </c>
      <c r="D6" s="6">
        <v>1019</v>
      </c>
      <c r="E6" s="6">
        <v>1726</v>
      </c>
      <c r="F6" s="6">
        <v>24338.236328125</v>
      </c>
      <c r="G6" s="6">
        <v>321.20001220703125</v>
      </c>
      <c r="H6" s="6">
        <v>1204.449951171875</v>
      </c>
      <c r="I6" s="6">
        <v>3782.85009765625</v>
      </c>
      <c r="J6" s="6">
        <v>15145.0498046875</v>
      </c>
      <c r="K6" s="6">
        <v>52098.30078125</v>
      </c>
      <c r="L6" s="6">
        <v>24727648</v>
      </c>
    </row>
    <row r="7" spans="1:12" x14ac:dyDescent="0.35">
      <c r="A7" s="5" t="s">
        <v>34</v>
      </c>
      <c r="B7" s="5" t="s">
        <v>33</v>
      </c>
      <c r="C7" s="6">
        <v>707</v>
      </c>
      <c r="D7" s="6">
        <v>1019</v>
      </c>
      <c r="E7" s="6">
        <v>1726</v>
      </c>
      <c r="F7" s="6">
        <v>11181.7333984375</v>
      </c>
      <c r="G7" s="6">
        <v>271</v>
      </c>
      <c r="H7" s="6">
        <v>923.5999755859375</v>
      </c>
      <c r="I7" s="6">
        <v>2812.85009765625</v>
      </c>
      <c r="J7" s="6">
        <v>8708.0498046875</v>
      </c>
      <c r="K7" s="6">
        <v>22404.5</v>
      </c>
      <c r="L7" s="6">
        <v>14312619</v>
      </c>
    </row>
    <row r="8" spans="1:12" x14ac:dyDescent="0.35">
      <c r="A8" s="5" t="s">
        <v>35</v>
      </c>
      <c r="B8" s="5" t="s">
        <v>31</v>
      </c>
      <c r="C8" s="6">
        <v>12</v>
      </c>
      <c r="D8" s="6">
        <v>72</v>
      </c>
      <c r="E8" s="6">
        <v>84</v>
      </c>
      <c r="F8" s="6">
        <v>122316.5546875</v>
      </c>
      <c r="G8" s="6">
        <v>13156</v>
      </c>
      <c r="H8" s="6">
        <v>23717</v>
      </c>
      <c r="I8" s="6">
        <v>62081.6015625</v>
      </c>
      <c r="J8" s="6">
        <v>152186</v>
      </c>
      <c r="K8" s="6">
        <v>294005</v>
      </c>
      <c r="L8" s="6">
        <v>9418375</v>
      </c>
    </row>
    <row r="9" spans="1:12" x14ac:dyDescent="0.35">
      <c r="A9" s="5" t="s">
        <v>35</v>
      </c>
      <c r="B9" s="5" t="s">
        <v>32</v>
      </c>
      <c r="C9" s="6">
        <v>12</v>
      </c>
      <c r="D9" s="6">
        <v>72</v>
      </c>
      <c r="E9" s="6">
        <v>84</v>
      </c>
      <c r="F9" s="6">
        <v>172979.9375</v>
      </c>
      <c r="G9" s="6">
        <v>20625.599609375</v>
      </c>
      <c r="H9" s="6">
        <v>29672.69921875</v>
      </c>
      <c r="I9" s="6">
        <v>66678.546875</v>
      </c>
      <c r="J9" s="6">
        <v>191722.5</v>
      </c>
      <c r="K9" s="6">
        <v>350982.3125</v>
      </c>
      <c r="L9" s="6">
        <v>12454556</v>
      </c>
    </row>
    <row r="10" spans="1:12" x14ac:dyDescent="0.35">
      <c r="A10" s="5" t="s">
        <v>35</v>
      </c>
      <c r="B10" s="5" t="s">
        <v>33</v>
      </c>
      <c r="C10" s="6">
        <v>12</v>
      </c>
      <c r="D10" s="6">
        <v>72</v>
      </c>
      <c r="E10" s="6">
        <v>84</v>
      </c>
      <c r="F10" s="6">
        <v>56406.21484375</v>
      </c>
      <c r="G10" s="6">
        <v>4068.75</v>
      </c>
      <c r="H10" s="6">
        <v>11594</v>
      </c>
      <c r="I10" s="6">
        <v>27975</v>
      </c>
      <c r="J10" s="6">
        <v>65935.5</v>
      </c>
      <c r="K10" s="6">
        <v>146284</v>
      </c>
      <c r="L10" s="6">
        <v>4512497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A10CB-0C9C-4BE5-BA7F-3FAD0EFDE014}">
  <dimension ref="A1:H3"/>
  <sheetViews>
    <sheetView workbookViewId="0"/>
  </sheetViews>
  <sheetFormatPr defaultColWidth="9.1796875" defaultRowHeight="14.5" x14ac:dyDescent="0.35"/>
  <cols>
    <col min="1" max="16384" width="9.1796875" style="5"/>
  </cols>
  <sheetData>
    <row r="1" spans="1:8" x14ac:dyDescent="0.35">
      <c r="A1" s="5" t="s">
        <v>19</v>
      </c>
      <c r="B1" s="5" t="s">
        <v>36</v>
      </c>
      <c r="C1" s="5" t="s">
        <v>37</v>
      </c>
      <c r="D1" s="5" t="s">
        <v>38</v>
      </c>
      <c r="E1" s="5" t="s">
        <v>39</v>
      </c>
      <c r="F1" s="5" t="s">
        <v>152</v>
      </c>
      <c r="G1" s="5" t="s">
        <v>153</v>
      </c>
      <c r="H1" s="5" t="s">
        <v>154</v>
      </c>
    </row>
    <row r="2" spans="1:8" x14ac:dyDescent="0.35">
      <c r="A2" s="5" t="s">
        <v>40</v>
      </c>
      <c r="B2" s="6">
        <v>5976761</v>
      </c>
      <c r="C2" s="6">
        <v>453.68002319335938</v>
      </c>
      <c r="D2" s="6">
        <v>10.131922721862793</v>
      </c>
      <c r="E2" s="6">
        <v>1977.1309814453125</v>
      </c>
      <c r="F2" s="6">
        <v>60556080</v>
      </c>
      <c r="G2" s="6">
        <v>2711536896</v>
      </c>
      <c r="H2" s="6">
        <v>11816839168</v>
      </c>
    </row>
    <row r="3" spans="1:8" x14ac:dyDescent="0.35">
      <c r="A3" s="5" t="s">
        <v>41</v>
      </c>
      <c r="B3" s="6">
        <v>5996386</v>
      </c>
      <c r="C3" s="6">
        <v>839.58721923828125</v>
      </c>
      <c r="D3" s="6">
        <v>16.522249221801758</v>
      </c>
      <c r="E3" s="6">
        <v>3969.281982421875</v>
      </c>
      <c r="F3" s="6">
        <v>99073784</v>
      </c>
      <c r="G3" s="6">
        <v>5034488832</v>
      </c>
      <c r="H3" s="6">
        <v>23801346048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D7CA-EF81-4B72-828A-804043C5781B}">
  <dimension ref="A1:J25"/>
  <sheetViews>
    <sheetView workbookViewId="0"/>
  </sheetViews>
  <sheetFormatPr defaultColWidth="9.1796875" defaultRowHeight="14.5" x14ac:dyDescent="0.35"/>
  <cols>
    <col min="1" max="16384" width="9.1796875" style="5"/>
  </cols>
  <sheetData>
    <row r="1" spans="1:10" x14ac:dyDescent="0.35">
      <c r="A1" s="5" t="s">
        <v>19</v>
      </c>
      <c r="B1" s="5" t="s">
        <v>42</v>
      </c>
      <c r="C1" s="5" t="s">
        <v>43</v>
      </c>
      <c r="D1" s="5" t="s">
        <v>44</v>
      </c>
      <c r="E1" s="5" t="s">
        <v>45</v>
      </c>
      <c r="F1" s="5" t="s">
        <v>46</v>
      </c>
      <c r="G1" s="5" t="s">
        <v>47</v>
      </c>
      <c r="H1" s="5" t="s">
        <v>48</v>
      </c>
      <c r="I1" s="5" t="s">
        <v>49</v>
      </c>
      <c r="J1" s="5" t="s">
        <v>50</v>
      </c>
    </row>
    <row r="2" spans="1:10" x14ac:dyDescent="0.35">
      <c r="A2" s="5" t="s">
        <v>51</v>
      </c>
      <c r="B2" s="6">
        <v>1</v>
      </c>
      <c r="C2" s="5" t="s">
        <v>52</v>
      </c>
      <c r="D2" s="6">
        <v>3698086</v>
      </c>
      <c r="E2" s="6">
        <v>276569783</v>
      </c>
      <c r="F2" s="6">
        <v>74.787277221679688</v>
      </c>
      <c r="G2" s="6">
        <v>5937081</v>
      </c>
      <c r="H2" s="6">
        <v>1.6054469347000122</v>
      </c>
      <c r="I2" s="6">
        <v>1442441113</v>
      </c>
      <c r="J2" s="6">
        <v>390.05072021484375</v>
      </c>
    </row>
    <row r="3" spans="1:10" x14ac:dyDescent="0.35">
      <c r="A3" s="5" t="s">
        <v>51</v>
      </c>
      <c r="B3" s="6">
        <v>2</v>
      </c>
      <c r="C3" s="5" t="s">
        <v>53</v>
      </c>
      <c r="D3" s="6">
        <v>1009851</v>
      </c>
      <c r="E3" s="6">
        <v>254516757</v>
      </c>
      <c r="F3" s="6">
        <v>252.03396606445313</v>
      </c>
      <c r="G3" s="6">
        <v>6656073</v>
      </c>
      <c r="H3" s="6">
        <v>6.5911436080932617</v>
      </c>
      <c r="I3" s="6">
        <v>1148667880</v>
      </c>
      <c r="J3" s="6">
        <v>1137.4627685546875</v>
      </c>
    </row>
    <row r="4" spans="1:10" x14ac:dyDescent="0.35">
      <c r="A4" s="5" t="s">
        <v>51</v>
      </c>
      <c r="B4" s="6">
        <v>3</v>
      </c>
      <c r="C4" s="5" t="s">
        <v>54</v>
      </c>
      <c r="D4" s="6">
        <v>413302</v>
      </c>
      <c r="E4" s="6">
        <v>190899099</v>
      </c>
      <c r="F4" s="6">
        <v>461.88766479492188</v>
      </c>
      <c r="G4" s="6">
        <v>4835630</v>
      </c>
      <c r="H4" s="6">
        <v>11.699992179870605</v>
      </c>
      <c r="I4" s="6">
        <v>790410704</v>
      </c>
      <c r="J4" s="6">
        <v>1912.428955078125</v>
      </c>
    </row>
    <row r="5" spans="1:10" x14ac:dyDescent="0.35">
      <c r="A5" s="5" t="s">
        <v>51</v>
      </c>
      <c r="B5" s="6">
        <v>4</v>
      </c>
      <c r="C5" s="5" t="s">
        <v>55</v>
      </c>
      <c r="D5" s="6">
        <v>218679</v>
      </c>
      <c r="E5" s="6">
        <v>147116094</v>
      </c>
      <c r="F5" s="6">
        <v>672.74908447265625</v>
      </c>
      <c r="G5" s="6">
        <v>3667663</v>
      </c>
      <c r="H5" s="6">
        <v>16.771903991699219</v>
      </c>
      <c r="I5" s="6">
        <v>613406271</v>
      </c>
      <c r="J5" s="6">
        <v>2805.053466796875</v>
      </c>
    </row>
    <row r="6" spans="1:10" x14ac:dyDescent="0.35">
      <c r="A6" s="5" t="s">
        <v>51</v>
      </c>
      <c r="B6" s="6">
        <v>5</v>
      </c>
      <c r="C6" s="5" t="s">
        <v>56</v>
      </c>
      <c r="D6" s="6">
        <v>136684</v>
      </c>
      <c r="E6" s="6">
        <v>120505707</v>
      </c>
      <c r="F6" s="6">
        <v>881.63726806640625</v>
      </c>
      <c r="G6" s="6">
        <v>2981028</v>
      </c>
      <c r="H6" s="6">
        <v>21.809633255004883</v>
      </c>
      <c r="I6" s="6">
        <v>493677341</v>
      </c>
      <c r="J6" s="6">
        <v>3611.815185546875</v>
      </c>
    </row>
    <row r="7" spans="1:10" x14ac:dyDescent="0.35">
      <c r="A7" s="5" t="s">
        <v>51</v>
      </c>
      <c r="B7" s="6">
        <v>6</v>
      </c>
      <c r="C7" s="5" t="s">
        <v>57</v>
      </c>
      <c r="D7" s="6">
        <v>91922</v>
      </c>
      <c r="E7" s="6">
        <v>101537145</v>
      </c>
      <c r="F7" s="6">
        <v>1104.60107421875</v>
      </c>
      <c r="G7" s="6">
        <v>2467234</v>
      </c>
      <c r="H7" s="6">
        <v>26.840517044067383</v>
      </c>
      <c r="I7" s="6">
        <v>409957639</v>
      </c>
      <c r="J7" s="6">
        <v>4459.84228515625</v>
      </c>
    </row>
    <row r="8" spans="1:10" x14ac:dyDescent="0.35">
      <c r="A8" s="5" t="s">
        <v>51</v>
      </c>
      <c r="B8" s="6">
        <v>7</v>
      </c>
      <c r="C8" s="5" t="s">
        <v>58</v>
      </c>
      <c r="D8" s="6">
        <v>66090</v>
      </c>
      <c r="E8" s="6">
        <v>88094460</v>
      </c>
      <c r="F8" s="6">
        <v>1332.9468994140625</v>
      </c>
      <c r="G8" s="6">
        <v>2104295</v>
      </c>
      <c r="H8" s="6">
        <v>31.839839935302734</v>
      </c>
      <c r="I8" s="6">
        <v>361309215</v>
      </c>
      <c r="J8" s="6">
        <v>5466.92724609375</v>
      </c>
    </row>
    <row r="9" spans="1:10" x14ac:dyDescent="0.35">
      <c r="A9" s="5" t="s">
        <v>51</v>
      </c>
      <c r="B9" s="6">
        <v>8</v>
      </c>
      <c r="C9" s="5" t="s">
        <v>59</v>
      </c>
      <c r="D9" s="6">
        <v>50034</v>
      </c>
      <c r="E9" s="6">
        <v>77872149</v>
      </c>
      <c r="F9" s="6">
        <v>1556.3846435546875</v>
      </c>
      <c r="G9" s="6">
        <v>1843859</v>
      </c>
      <c r="H9" s="6">
        <v>36.852119445800781</v>
      </c>
      <c r="I9" s="6">
        <v>355791777</v>
      </c>
      <c r="J9" s="6">
        <v>7111</v>
      </c>
    </row>
    <row r="10" spans="1:10" x14ac:dyDescent="0.35">
      <c r="A10" s="5" t="s">
        <v>51</v>
      </c>
      <c r="B10" s="6">
        <v>9</v>
      </c>
      <c r="C10" s="5" t="s">
        <v>60</v>
      </c>
      <c r="D10" s="6">
        <v>70659</v>
      </c>
      <c r="E10" s="6">
        <v>134047669</v>
      </c>
      <c r="F10" s="6">
        <v>1897.1068115234375</v>
      </c>
      <c r="G10" s="6">
        <v>3112422</v>
      </c>
      <c r="H10" s="6">
        <v>44.048484802246094</v>
      </c>
      <c r="I10" s="6">
        <v>567085365</v>
      </c>
      <c r="J10" s="6">
        <v>8025.66357421875</v>
      </c>
    </row>
    <row r="11" spans="1:10" x14ac:dyDescent="0.35">
      <c r="A11" s="5" t="s">
        <v>51</v>
      </c>
      <c r="B11" s="6">
        <v>10</v>
      </c>
      <c r="C11" s="5" t="s">
        <v>61</v>
      </c>
      <c r="D11" s="6">
        <v>87004</v>
      </c>
      <c r="E11" s="6">
        <v>236506750</v>
      </c>
      <c r="F11" s="6">
        <v>2718.343505859375</v>
      </c>
      <c r="G11" s="6">
        <v>5233432</v>
      </c>
      <c r="H11" s="6">
        <v>60.151626586914063</v>
      </c>
      <c r="I11" s="6">
        <v>1000685261</v>
      </c>
      <c r="J11" s="6">
        <v>11501.6005859375</v>
      </c>
    </row>
    <row r="12" spans="1:10" x14ac:dyDescent="0.35">
      <c r="A12" s="5" t="s">
        <v>51</v>
      </c>
      <c r="B12" s="6">
        <v>11</v>
      </c>
      <c r="C12" s="5" t="s">
        <v>62</v>
      </c>
      <c r="D12" s="6">
        <v>42092</v>
      </c>
      <c r="E12" s="6">
        <v>169580177</v>
      </c>
      <c r="F12" s="6">
        <v>4028.79833984375</v>
      </c>
      <c r="G12" s="6">
        <v>3605833</v>
      </c>
      <c r="H12" s="6">
        <v>85.665519714355469</v>
      </c>
      <c r="I12" s="6">
        <v>722036320</v>
      </c>
      <c r="J12" s="6">
        <v>17153.765625</v>
      </c>
    </row>
    <row r="13" spans="1:10" x14ac:dyDescent="0.35">
      <c r="A13" s="5" t="s">
        <v>51</v>
      </c>
      <c r="B13" s="6">
        <v>12</v>
      </c>
      <c r="C13" s="5" t="s">
        <v>63</v>
      </c>
      <c r="D13" s="6">
        <v>40159</v>
      </c>
      <c r="E13" s="6">
        <v>236625235</v>
      </c>
      <c r="F13" s="6">
        <v>5892.20947265625</v>
      </c>
      <c r="G13" s="6">
        <v>4856021</v>
      </c>
      <c r="H13" s="6">
        <v>120.91986846923828</v>
      </c>
      <c r="I13" s="6">
        <v>1025529912</v>
      </c>
      <c r="J13" s="6">
        <v>25536.740234375</v>
      </c>
    </row>
    <row r="14" spans="1:10" x14ac:dyDescent="0.35">
      <c r="A14" s="5" t="s">
        <v>51</v>
      </c>
      <c r="B14" s="6">
        <v>13</v>
      </c>
      <c r="C14" s="5" t="s">
        <v>64</v>
      </c>
      <c r="D14" s="6">
        <v>19297</v>
      </c>
      <c r="E14" s="6">
        <v>165706277</v>
      </c>
      <c r="F14" s="6">
        <v>8587.15234375</v>
      </c>
      <c r="G14" s="6">
        <v>3321286</v>
      </c>
      <c r="H14" s="6">
        <v>172.11410522460938</v>
      </c>
      <c r="I14" s="6">
        <v>778337218</v>
      </c>
      <c r="J14" s="6">
        <v>40334.62109375</v>
      </c>
    </row>
    <row r="15" spans="1:10" x14ac:dyDescent="0.35">
      <c r="A15" s="5" t="s">
        <v>51</v>
      </c>
      <c r="B15" s="6">
        <v>14</v>
      </c>
      <c r="C15" s="5" t="s">
        <v>65</v>
      </c>
      <c r="D15" s="6">
        <v>18849</v>
      </c>
      <c r="E15" s="6">
        <v>233990853</v>
      </c>
      <c r="F15" s="6">
        <v>12413.966796875</v>
      </c>
      <c r="G15" s="6">
        <v>4570068</v>
      </c>
      <c r="H15" s="6">
        <v>242.456787109375</v>
      </c>
      <c r="I15" s="6">
        <v>968365919</v>
      </c>
      <c r="J15" s="6">
        <v>51374.921875</v>
      </c>
    </row>
    <row r="16" spans="1:10" x14ac:dyDescent="0.35">
      <c r="A16" s="5" t="s">
        <v>51</v>
      </c>
      <c r="B16" s="6">
        <v>15</v>
      </c>
      <c r="C16" s="5" t="s">
        <v>66</v>
      </c>
      <c r="D16" s="6">
        <v>8883</v>
      </c>
      <c r="E16" s="6">
        <v>159262015</v>
      </c>
      <c r="F16" s="6">
        <v>17928.85546875</v>
      </c>
      <c r="G16" s="6">
        <v>3064023</v>
      </c>
      <c r="H16" s="6">
        <v>344.93109130859375</v>
      </c>
      <c r="I16" s="6">
        <v>645378397</v>
      </c>
      <c r="J16" s="6">
        <v>72653.203125</v>
      </c>
    </row>
    <row r="17" spans="1:10" x14ac:dyDescent="0.35">
      <c r="A17" s="5" t="s">
        <v>51</v>
      </c>
      <c r="B17" s="6">
        <v>16</v>
      </c>
      <c r="C17" s="5" t="s">
        <v>67</v>
      </c>
      <c r="D17" s="6">
        <v>5170</v>
      </c>
      <c r="E17" s="6">
        <v>118706809</v>
      </c>
      <c r="F17" s="6">
        <v>22960.697265625</v>
      </c>
      <c r="G17" s="6">
        <v>2300133</v>
      </c>
      <c r="H17" s="6">
        <v>444.89999389648438</v>
      </c>
      <c r="I17" s="6">
        <v>493759341</v>
      </c>
      <c r="J17" s="6">
        <v>95504.7109375</v>
      </c>
    </row>
    <row r="18" spans="1:10" x14ac:dyDescent="0.35">
      <c r="A18" s="5" t="s">
        <v>16</v>
      </c>
      <c r="B18" s="6">
        <v>17</v>
      </c>
      <c r="C18" s="5" t="s">
        <v>68</v>
      </c>
      <c r="D18" s="6">
        <v>6742</v>
      </c>
      <c r="E18" s="6">
        <v>217712118</v>
      </c>
      <c r="F18" s="6">
        <v>32291.919921875</v>
      </c>
      <c r="G18" s="6">
        <v>4109374</v>
      </c>
      <c r="H18" s="6">
        <v>609.5185546875</v>
      </c>
      <c r="I18" s="6">
        <v>967757566</v>
      </c>
      <c r="J18" s="6">
        <v>143541.609375</v>
      </c>
    </row>
    <row r="19" spans="1:10" x14ac:dyDescent="0.35">
      <c r="A19" s="5" t="s">
        <v>16</v>
      </c>
      <c r="B19" s="6">
        <v>18</v>
      </c>
      <c r="C19" s="5" t="s">
        <v>69</v>
      </c>
      <c r="D19" s="6">
        <v>3340</v>
      </c>
      <c r="E19" s="6">
        <v>152172492</v>
      </c>
      <c r="F19" s="6">
        <v>45560.625</v>
      </c>
      <c r="G19" s="6">
        <v>2890765</v>
      </c>
      <c r="H19" s="6">
        <v>865.49847412109375</v>
      </c>
      <c r="I19" s="6">
        <v>703815155</v>
      </c>
      <c r="J19" s="6">
        <v>210723.09375</v>
      </c>
    </row>
    <row r="20" spans="1:10" x14ac:dyDescent="0.35">
      <c r="A20" s="5" t="s">
        <v>16</v>
      </c>
      <c r="B20" s="6">
        <v>19</v>
      </c>
      <c r="C20" s="5" t="s">
        <v>70</v>
      </c>
      <c r="D20" s="6">
        <v>3215</v>
      </c>
      <c r="E20" s="6">
        <v>215756976</v>
      </c>
      <c r="F20" s="6">
        <v>67109.4765625</v>
      </c>
      <c r="G20" s="6">
        <v>3913700</v>
      </c>
      <c r="H20" s="6">
        <v>1217.3250732421875</v>
      </c>
      <c r="I20" s="6">
        <v>982438257</v>
      </c>
      <c r="J20" s="6">
        <v>305579.5625</v>
      </c>
    </row>
    <row r="21" spans="1:10" x14ac:dyDescent="0.35">
      <c r="A21" s="5" t="s">
        <v>16</v>
      </c>
      <c r="B21" s="6">
        <v>20</v>
      </c>
      <c r="C21" s="5" t="s">
        <v>71</v>
      </c>
      <c r="D21" s="6">
        <v>1691</v>
      </c>
      <c r="E21" s="6">
        <v>168662747</v>
      </c>
      <c r="F21" s="6">
        <v>99741.421875</v>
      </c>
      <c r="G21" s="6">
        <v>2930732</v>
      </c>
      <c r="H21" s="6">
        <v>1733.1353759765625</v>
      </c>
      <c r="I21" s="6">
        <v>795995163</v>
      </c>
      <c r="J21" s="6">
        <v>470724.53125</v>
      </c>
    </row>
    <row r="22" spans="1:10" x14ac:dyDescent="0.35">
      <c r="A22" s="5" t="s">
        <v>16</v>
      </c>
      <c r="B22" s="6">
        <v>21</v>
      </c>
      <c r="C22" s="5" t="s">
        <v>72</v>
      </c>
      <c r="D22" s="6">
        <v>981</v>
      </c>
      <c r="E22" s="6">
        <v>136328359</v>
      </c>
      <c r="F22" s="6">
        <v>138968.765625</v>
      </c>
      <c r="G22" s="6">
        <v>2198208</v>
      </c>
      <c r="H22" s="6">
        <v>2240.782958984375</v>
      </c>
      <c r="I22" s="6">
        <v>687899935</v>
      </c>
      <c r="J22" s="6">
        <v>701223.1875</v>
      </c>
    </row>
    <row r="23" spans="1:10" x14ac:dyDescent="0.35">
      <c r="A23" s="5" t="s">
        <v>16</v>
      </c>
      <c r="B23" s="6">
        <v>22</v>
      </c>
      <c r="C23" s="5" t="s">
        <v>73</v>
      </c>
      <c r="D23" s="6">
        <v>2014</v>
      </c>
      <c r="E23" s="6">
        <v>430049736</v>
      </c>
      <c r="F23" s="6">
        <v>213530.15625</v>
      </c>
      <c r="G23" s="6">
        <v>7021654</v>
      </c>
      <c r="H23" s="6">
        <v>3486.422119140625</v>
      </c>
      <c r="I23" s="6">
        <v>2280967223</v>
      </c>
      <c r="J23" s="6">
        <v>1132555.75</v>
      </c>
    </row>
    <row r="24" spans="1:10" x14ac:dyDescent="0.35">
      <c r="A24" s="5" t="s">
        <v>16</v>
      </c>
      <c r="B24" s="6">
        <v>23</v>
      </c>
      <c r="C24" s="5" t="s">
        <v>74</v>
      </c>
      <c r="D24" s="6">
        <v>1056</v>
      </c>
      <c r="E24" s="6">
        <v>459701085</v>
      </c>
      <c r="F24" s="6">
        <v>435323</v>
      </c>
      <c r="G24" s="6">
        <v>7232092</v>
      </c>
      <c r="H24" s="6">
        <v>6848.57177734375</v>
      </c>
      <c r="I24" s="6">
        <v>2730158209</v>
      </c>
      <c r="J24" s="6">
        <v>2585377</v>
      </c>
    </row>
    <row r="25" spans="1:10" x14ac:dyDescent="0.35">
      <c r="A25" s="5" t="s">
        <v>16</v>
      </c>
      <c r="B25" s="6">
        <v>24</v>
      </c>
      <c r="C25" s="5" t="s">
        <v>75</v>
      </c>
      <c r="D25" s="6">
        <v>586</v>
      </c>
      <c r="E25" s="6">
        <v>542568451</v>
      </c>
      <c r="F25" s="6">
        <v>925884.75</v>
      </c>
      <c r="G25" s="6">
        <v>8221175</v>
      </c>
      <c r="H25" s="6">
        <v>14029.30859375</v>
      </c>
      <c r="I25" s="6">
        <v>2835475746.0819359</v>
      </c>
      <c r="J25" s="6">
        <v>4838696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2 Final Stats</vt:lpstr>
      <vt:lpstr>mslp_ppp_detailed</vt:lpstr>
      <vt:lpstr>Eligiblity</vt:lpstr>
      <vt:lpstr>credit_stats</vt:lpstr>
      <vt:lpstr>mslp_ppp_1</vt:lpstr>
      <vt:lpstr>mslp_ppp_2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Ulysses Velasquez</dc:creator>
  <cp:lastModifiedBy>Arvind Krishnamurthy</cp:lastModifiedBy>
  <cp:lastPrinted>2020-05-28T01:01:12Z</cp:lastPrinted>
  <dcterms:created xsi:type="dcterms:W3CDTF">2020-05-27T23:49:46Z</dcterms:created>
  <dcterms:modified xsi:type="dcterms:W3CDTF">2020-08-09T19:29:08Z</dcterms:modified>
</cp:coreProperties>
</file>