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Vital Statistics on Congress\Vital Stats 2019\Publication Files\Individual Excel\Chapter 6\"/>
    </mc:Choice>
  </mc:AlternateContent>
  <bookViews>
    <workbookView xWindow="1380" yWindow="45" windowWidth="15540" windowHeight="11505" tabRatio="601"/>
  </bookViews>
  <sheets>
    <sheet name="6-1" sheetId="2" r:id="rId1"/>
  </sheets>
  <definedNames>
    <definedName name="_xlnm.Print_Area" localSheetId="0">'6-1'!$A$1:$J$40</definedName>
  </definedNames>
  <calcPr calcId="162913"/>
</workbook>
</file>

<file path=xl/calcChain.xml><?xml version="1.0" encoding="utf-8"?>
<calcChain xmlns="http://schemas.openxmlformats.org/spreadsheetml/2006/main">
  <c r="I39" i="2" l="1"/>
  <c r="E39" i="2"/>
  <c r="C39" i="2"/>
  <c r="I38" i="2" l="1"/>
  <c r="E38" i="2"/>
  <c r="C38" i="2"/>
  <c r="I37" i="2" l="1"/>
  <c r="E37" i="2"/>
  <c r="C37" i="2"/>
  <c r="I36" i="2"/>
  <c r="E36" i="2"/>
  <c r="C36" i="2"/>
  <c r="I35" i="2"/>
  <c r="E35" i="2"/>
  <c r="C35" i="2"/>
  <c r="I34" i="2"/>
  <c r="E34" i="2"/>
  <c r="C34" i="2"/>
  <c r="I33" i="2"/>
  <c r="E33" i="2"/>
  <c r="C33" i="2"/>
  <c r="J32" i="2"/>
  <c r="I32" i="2"/>
  <c r="E32" i="2"/>
  <c r="C32" i="2"/>
  <c r="I31" i="2"/>
  <c r="E31" i="2"/>
  <c r="C31" i="2"/>
  <c r="H30" i="2"/>
  <c r="F30" i="2"/>
  <c r="D30" i="2"/>
  <c r="B30" i="2"/>
  <c r="C30" i="2" s="1"/>
  <c r="I29" i="2"/>
  <c r="E29" i="2"/>
  <c r="C29" i="2"/>
  <c r="I28" i="2"/>
  <c r="E28" i="2"/>
  <c r="C28" i="2"/>
  <c r="I27" i="2"/>
  <c r="E27" i="2"/>
  <c r="C27" i="2"/>
  <c r="I26" i="2"/>
  <c r="E26" i="2"/>
  <c r="C26" i="2"/>
  <c r="I25" i="2"/>
  <c r="E25" i="2"/>
  <c r="C25" i="2"/>
  <c r="I24" i="2"/>
  <c r="E24" i="2"/>
  <c r="C24" i="2"/>
  <c r="I23" i="2"/>
  <c r="E23" i="2"/>
  <c r="C23" i="2"/>
  <c r="I22" i="2"/>
  <c r="E22" i="2"/>
  <c r="C22" i="2"/>
  <c r="I21" i="2"/>
  <c r="E21" i="2"/>
  <c r="C21" i="2"/>
  <c r="I20" i="2"/>
  <c r="E20" i="2"/>
  <c r="C20" i="2"/>
  <c r="I19" i="2"/>
  <c r="E19" i="2"/>
  <c r="C19" i="2"/>
  <c r="I18" i="2"/>
  <c r="E18" i="2"/>
  <c r="C18" i="2"/>
  <c r="I17" i="2"/>
  <c r="E17" i="2"/>
  <c r="C17" i="2"/>
  <c r="I16" i="2"/>
  <c r="E16" i="2"/>
  <c r="C16" i="2"/>
  <c r="I15" i="2"/>
  <c r="E15" i="2"/>
  <c r="C15" i="2"/>
  <c r="I14" i="2"/>
  <c r="E14" i="2"/>
  <c r="C14" i="2"/>
  <c r="I13" i="2"/>
  <c r="E13" i="2"/>
  <c r="C13" i="2"/>
  <c r="I12" i="2"/>
  <c r="E12" i="2"/>
  <c r="C12" i="2"/>
  <c r="I11" i="2"/>
  <c r="E11" i="2"/>
  <c r="C11" i="2"/>
  <c r="I10" i="2"/>
  <c r="E10" i="2"/>
  <c r="C10" i="2"/>
  <c r="I9" i="2"/>
  <c r="E9" i="2"/>
  <c r="C9" i="2"/>
  <c r="I8" i="2"/>
  <c r="E8" i="2"/>
  <c r="C8" i="2"/>
  <c r="I7" i="2"/>
  <c r="E7" i="2"/>
  <c r="C7" i="2"/>
  <c r="I6" i="2"/>
  <c r="E6" i="2"/>
  <c r="C6" i="2"/>
  <c r="I5" i="2"/>
  <c r="E5" i="2"/>
  <c r="C5" i="2"/>
  <c r="I4" i="2"/>
  <c r="E4" i="2"/>
  <c r="C4" i="2"/>
  <c r="I30" i="2" l="1"/>
  <c r="E30" i="2"/>
</calcChain>
</file>

<file path=xl/sharedStrings.xml><?xml version="1.0" encoding="utf-8"?>
<sst xmlns="http://schemas.openxmlformats.org/spreadsheetml/2006/main" count="55" uniqueCount="52">
  <si>
    <t>Table 6-1</t>
  </si>
  <si>
    <t>Congress</t>
  </si>
  <si>
    <t>Average no. of bills introduced per member</t>
  </si>
  <si>
    <t>80th (1947-1948)</t>
  </si>
  <si>
    <t>81st (1949-1950)</t>
  </si>
  <si>
    <t>84th (1955-1956)</t>
  </si>
  <si>
    <t>85th (1957-1958)</t>
  </si>
  <si>
    <t>88th (1963-1964)</t>
  </si>
  <si>
    <t>89th (1965-1966)</t>
  </si>
  <si>
    <t>90th (1967-1968)</t>
  </si>
  <si>
    <t>91st (1969-1971)</t>
  </si>
  <si>
    <t>94th (1975-1976)</t>
  </si>
  <si>
    <t>95th (1977-1978)</t>
  </si>
  <si>
    <t>96th (1979-1980)</t>
  </si>
  <si>
    <t>97th (1981-1982)</t>
  </si>
  <si>
    <t>98th (1983-1984)</t>
  </si>
  <si>
    <t>99th (1985-1986)</t>
  </si>
  <si>
    <t>100th (1987-1988)</t>
  </si>
  <si>
    <t>101st (1989-1990)</t>
  </si>
  <si>
    <t>104th (1995-1996)</t>
  </si>
  <si>
    <t>105th (1997-1998)</t>
  </si>
  <si>
    <t>106th (1999-2000)</t>
  </si>
  <si>
    <t>Bills passed</t>
  </si>
  <si>
    <t>Ratio of bills passed to bills introduced</t>
  </si>
  <si>
    <t>Hours per day in session</t>
  </si>
  <si>
    <t>107th (2001-2002)</t>
  </si>
  <si>
    <t>108th (2003-2004)</t>
  </si>
  <si>
    <t>82nd (1951-1952)</t>
  </si>
  <si>
    <t>83rd (1953-1954)</t>
  </si>
  <si>
    <t>92nd (1971-1972)</t>
  </si>
  <si>
    <t>93rd (1973-1974)</t>
  </si>
  <si>
    <t>102nd (1991-1992)</t>
  </si>
  <si>
    <t>103rd (1993-1994)</t>
  </si>
  <si>
    <t>109th (2005-2006)</t>
  </si>
  <si>
    <t>110th (2007-2008)</t>
  </si>
  <si>
    <t>111th (2009-2010)</t>
  </si>
  <si>
    <t>112th (2011-2012)</t>
  </si>
  <si>
    <t>113th (2013-2014)</t>
  </si>
  <si>
    <r>
      <t>86th (1959-1960)</t>
    </r>
    <r>
      <rPr>
        <vertAlign val="superscript"/>
        <sz val="10"/>
        <rFont val="Arial"/>
        <family val="2"/>
      </rPr>
      <t>d</t>
    </r>
  </si>
  <si>
    <r>
      <t>87th (1961-1962)</t>
    </r>
    <r>
      <rPr>
        <vertAlign val="superscript"/>
        <sz val="10"/>
        <rFont val="Arial"/>
        <family val="2"/>
      </rPr>
      <t>d</t>
    </r>
  </si>
  <si>
    <r>
      <t>Bills introduced</t>
    </r>
    <r>
      <rPr>
        <vertAlign val="superscript"/>
        <sz val="10"/>
        <rFont val="Arial"/>
        <family val="2"/>
      </rPr>
      <t>a</t>
    </r>
  </si>
  <si>
    <r>
      <t>Recorded votes</t>
    </r>
    <r>
      <rPr>
        <vertAlign val="superscript"/>
        <sz val="10"/>
        <rFont val="Arial"/>
        <family val="2"/>
      </rPr>
      <t>b</t>
    </r>
  </si>
  <si>
    <r>
      <t>Time in Session: Hours</t>
    </r>
    <r>
      <rPr>
        <vertAlign val="superscript"/>
        <sz val="10"/>
        <rFont val="Arial"/>
        <family val="2"/>
      </rPr>
      <t>e</t>
    </r>
  </si>
  <si>
    <r>
      <t>Committee, subcomittee meetings</t>
    </r>
    <r>
      <rPr>
        <vertAlign val="superscript"/>
        <sz val="10"/>
        <rFont val="Arial"/>
        <family val="2"/>
      </rPr>
      <t>c</t>
    </r>
  </si>
  <si>
    <t>n.a.</t>
  </si>
  <si>
    <t>Note: Some data from earlier years/previous versions of Vital Statistics have been updated. See errata for more detail.</t>
  </si>
  <si>
    <t>114th (2015-2016)</t>
  </si>
  <si>
    <t xml:space="preserve">a. This number includes all bills and joint resolutions introduced. 
b. This number includes all quorum calls, yea and nay votes, and recorded votes.
c. Figures do not include the House Appropriations Committee for the 84th to 88th Congresses. House Appropriations Committee meetings included in subsequent Congresses numbered 584 in the 89th Congress, 705 in the 90th Congress, 709 in the 91st Congress, 854 in the 99nd Congress, and 892 in the 93rd Congress.
d. The House of Representatives included 437 congressmen to reflect the addition of Alaska and Hawaii.
e. Rounded to nearest hour.
f. Days reflect the number of calendar days the House was in session. </t>
  </si>
  <si>
    <r>
      <t>Time in session: Days</t>
    </r>
    <r>
      <rPr>
        <vertAlign val="superscript"/>
        <sz val="10"/>
        <rFont val="Arial"/>
        <family val="2"/>
      </rPr>
      <t>f</t>
    </r>
  </si>
  <si>
    <t>Source: Congressional Record (thomas.loc.gov); Office of the Clerk, US House of Representatives; "Resume of Congressional Activity," Congressional Record, 80th Congress - 109th Congress; End of Session Committee Reports; Committee Websites; Office of the Historian - US House of Representatives.</t>
  </si>
  <si>
    <t>115th (2017-2018)</t>
  </si>
  <si>
    <t>House Workload, 80th-115th Congresses, 1947-2018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</si>
</sst>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4" x14ac:knownFonts="1">
    <font>
      <sz val="10"/>
      <name val="Arial"/>
    </font>
    <font>
      <sz val="10"/>
      <name val="Arial"/>
      <family val="2"/>
    </font>
    <font>
      <b/>
      <sz val="10"/>
      <name val="Arial"/>
      <family val="2"/>
    </font>
    <font>
      <vertAlign val="superscript"/>
      <sz val="10"/>
      <name val="Arial"/>
      <family val="2"/>
    </font>
  </fonts>
  <fills count="2">
    <fill>
      <patternFill patternType="none"/>
    </fill>
    <fill>
      <patternFill patternType="gray125"/>
    </fill>
  </fills>
  <borders count="2">
    <border>
      <left/>
      <right/>
      <top/>
      <bottom/>
      <diagonal/>
    </border>
    <border>
      <left/>
      <right/>
      <top style="thick">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1"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xf>
    <xf numFmtId="0" fontId="1" fillId="0" borderId="0" xfId="0" applyFont="1" applyBorder="1" applyAlignment="1"/>
    <xf numFmtId="0" fontId="1" fillId="0" borderId="0" xfId="0" applyFont="1" applyBorder="1" applyAlignment="1">
      <alignment horizontal="center"/>
    </xf>
    <xf numFmtId="0" fontId="1" fillId="0" borderId="0" xfId="0" applyFont="1" applyBorder="1"/>
    <xf numFmtId="164" fontId="1" fillId="0" borderId="0" xfId="0" applyNumberFormat="1" applyFont="1" applyAlignment="1">
      <alignment horizontal="center"/>
    </xf>
    <xf numFmtId="164" fontId="1" fillId="0" borderId="0" xfId="0" applyNumberFormat="1" applyFont="1" applyBorder="1" applyAlignment="1">
      <alignment horizontal="center"/>
    </xf>
    <xf numFmtId="3" fontId="1" fillId="0" borderId="0" xfId="0" applyNumberFormat="1" applyFont="1" applyAlignment="1">
      <alignment horizontal="center"/>
    </xf>
    <xf numFmtId="3" fontId="1" fillId="0" borderId="0" xfId="0" applyNumberFormat="1" applyFont="1" applyBorder="1" applyAlignment="1">
      <alignment horizontal="center"/>
    </xf>
    <xf numFmtId="3" fontId="1" fillId="0" borderId="0" xfId="0" applyNumberFormat="1" applyFont="1" applyFill="1" applyBorder="1" applyAlignment="1">
      <alignment horizontal="center"/>
    </xf>
    <xf numFmtId="165" fontId="1" fillId="0" borderId="0" xfId="0" applyNumberFormat="1" applyFont="1" applyAlignment="1">
      <alignment horizontal="center"/>
    </xf>
    <xf numFmtId="165" fontId="1" fillId="0" borderId="0" xfId="0" applyNumberFormat="1" applyFont="1" applyBorder="1" applyAlignment="1">
      <alignment horizontal="center"/>
    </xf>
    <xf numFmtId="0" fontId="1" fillId="0" borderId="0" xfId="0" applyFont="1" applyAlignment="1">
      <alignment horizontal="center" wrapText="1"/>
    </xf>
    <xf numFmtId="0" fontId="1" fillId="0" borderId="1" xfId="0" applyFont="1" applyBorder="1" applyAlignment="1">
      <alignment horizontal="center" wrapText="1"/>
    </xf>
    <xf numFmtId="0" fontId="1" fillId="0" borderId="1" xfId="0" applyFont="1" applyBorder="1" applyAlignment="1">
      <alignment wrapText="1"/>
    </xf>
    <xf numFmtId="0" fontId="1" fillId="0" borderId="0" xfId="0" applyFont="1" applyFill="1" applyBorder="1" applyAlignment="1"/>
    <xf numFmtId="0" fontId="1" fillId="0" borderId="0" xfId="0" applyFont="1" applyBorder="1" applyAlignment="1">
      <alignment vertical="center" wrapText="1"/>
    </xf>
    <xf numFmtId="164" fontId="1" fillId="0" borderId="0" xfId="0" applyNumberFormat="1" applyFont="1" applyFill="1" applyBorder="1" applyAlignment="1">
      <alignment horizontal="center"/>
    </xf>
    <xf numFmtId="165" fontId="1" fillId="0" borderId="0" xfId="0" applyNumberFormat="1" applyFont="1" applyFill="1" applyBorder="1" applyAlignment="1">
      <alignment horizontal="center"/>
    </xf>
    <xf numFmtId="0" fontId="0" fillId="0" borderId="0" xfId="0" applyAlignment="1">
      <alignment horizontal="center"/>
    </xf>
    <xf numFmtId="0" fontId="1" fillId="0" borderId="0" xfId="0" applyFont="1" applyAlignment="1">
      <alignment horizontal="left" vertical="center"/>
    </xf>
    <xf numFmtId="0" fontId="1" fillId="0" borderId="0" xfId="0" applyFont="1" applyFill="1" applyBorder="1" applyAlignment="1">
      <alignment horizontal="left" wrapText="1"/>
    </xf>
    <xf numFmtId="0" fontId="1" fillId="0" borderId="0"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J42"/>
  <sheetViews>
    <sheetView tabSelected="1" zoomScaleNormal="100" zoomScaleSheetLayoutView="85" zoomScalePageLayoutView="85" workbookViewId="0">
      <selection activeCell="E11" sqref="E11"/>
    </sheetView>
  </sheetViews>
  <sheetFormatPr defaultRowHeight="12.75" x14ac:dyDescent="0.2"/>
  <cols>
    <col min="1" max="1" width="17.85546875" style="1" customWidth="1"/>
    <col min="2" max="2" width="16" style="1" customWidth="1"/>
    <col min="3" max="3" width="11.7109375" style="1" customWidth="1"/>
    <col min="4" max="4" width="9.140625" style="1"/>
    <col min="5" max="5" width="11.85546875" style="1" customWidth="1"/>
    <col min="6" max="6" width="13.7109375" style="1" customWidth="1"/>
    <col min="7" max="9" width="9.140625" style="1"/>
    <col min="10" max="10" width="13.5703125" style="1" customWidth="1"/>
    <col min="11" max="16384" width="9.140625" style="1"/>
  </cols>
  <sheetData>
    <row r="1" spans="1:10" ht="12.75" customHeight="1" x14ac:dyDescent="0.2">
      <c r="A1" s="3" t="s">
        <v>0</v>
      </c>
      <c r="B1" s="24" t="s">
        <v>51</v>
      </c>
      <c r="C1" s="24"/>
      <c r="D1" s="24"/>
      <c r="E1" s="24"/>
    </row>
    <row r="2" spans="1:10" ht="12.75" customHeight="1" thickBot="1" x14ac:dyDescent="0.25">
      <c r="A2" s="4"/>
      <c r="B2" s="3"/>
    </row>
    <row r="3" spans="1:10" s="16" customFormat="1" ht="51.75" customHeight="1" thickTop="1" x14ac:dyDescent="0.2">
      <c r="A3" s="18" t="s">
        <v>1</v>
      </c>
      <c r="B3" s="17" t="s">
        <v>40</v>
      </c>
      <c r="C3" s="17" t="s">
        <v>2</v>
      </c>
      <c r="D3" s="17" t="s">
        <v>22</v>
      </c>
      <c r="E3" s="17" t="s">
        <v>23</v>
      </c>
      <c r="F3" s="17" t="s">
        <v>41</v>
      </c>
      <c r="G3" s="17" t="s">
        <v>48</v>
      </c>
      <c r="H3" s="17" t="s">
        <v>42</v>
      </c>
      <c r="I3" s="17" t="s">
        <v>24</v>
      </c>
      <c r="J3" s="17" t="s">
        <v>43</v>
      </c>
    </row>
    <row r="4" spans="1:10" ht="12.75" customHeight="1" x14ac:dyDescent="0.2">
      <c r="A4" s="1" t="s">
        <v>3</v>
      </c>
      <c r="B4" s="11">
        <v>7611</v>
      </c>
      <c r="C4" s="9">
        <f>B4/435</f>
        <v>17.49655172413793</v>
      </c>
      <c r="D4" s="11">
        <v>1739</v>
      </c>
      <c r="E4" s="14">
        <f>D4/B4</f>
        <v>0.22848508737353829</v>
      </c>
      <c r="F4" s="11">
        <v>285</v>
      </c>
      <c r="G4" s="23">
        <v>254</v>
      </c>
      <c r="H4" s="11">
        <v>1224</v>
      </c>
      <c r="I4" s="9">
        <f>H4/G4</f>
        <v>4.8188976377952759</v>
      </c>
      <c r="J4" s="5" t="s">
        <v>44</v>
      </c>
    </row>
    <row r="5" spans="1:10" ht="12.75" customHeight="1" x14ac:dyDescent="0.2">
      <c r="A5" s="1" t="s">
        <v>4</v>
      </c>
      <c r="B5" s="11">
        <v>10502</v>
      </c>
      <c r="C5" s="9">
        <f t="shared" ref="C5:C39" si="0">B5/435</f>
        <v>24.142528735632183</v>
      </c>
      <c r="D5" s="11">
        <v>2482</v>
      </c>
      <c r="E5" s="14">
        <f t="shared" ref="E5:E39" si="1">D5/B5</f>
        <v>0.23633593601218816</v>
      </c>
      <c r="F5" s="11">
        <v>543</v>
      </c>
      <c r="G5" s="23">
        <v>341</v>
      </c>
      <c r="H5" s="11">
        <v>1501</v>
      </c>
      <c r="I5" s="9">
        <f t="shared" ref="I5:I39" si="2">H5/G5</f>
        <v>4.4017595307917885</v>
      </c>
      <c r="J5" s="5" t="s">
        <v>44</v>
      </c>
    </row>
    <row r="6" spans="1:10" ht="12.75" customHeight="1" x14ac:dyDescent="0.2">
      <c r="A6" s="1" t="s">
        <v>27</v>
      </c>
      <c r="B6" s="11">
        <v>9065</v>
      </c>
      <c r="C6" s="9">
        <f t="shared" si="0"/>
        <v>20.839080459770116</v>
      </c>
      <c r="D6" s="11">
        <v>2008</v>
      </c>
      <c r="E6" s="14">
        <f t="shared" si="1"/>
        <v>0.22151130722559295</v>
      </c>
      <c r="F6" s="11">
        <v>364</v>
      </c>
      <c r="G6" s="23">
        <v>274</v>
      </c>
      <c r="H6" s="11">
        <v>1163</v>
      </c>
      <c r="I6" s="9">
        <f t="shared" si="2"/>
        <v>4.2445255474452557</v>
      </c>
      <c r="J6" s="5" t="s">
        <v>44</v>
      </c>
    </row>
    <row r="7" spans="1:10" ht="12.75" customHeight="1" x14ac:dyDescent="0.2">
      <c r="A7" s="1" t="s">
        <v>28</v>
      </c>
      <c r="B7" s="11">
        <v>10875</v>
      </c>
      <c r="C7" s="9">
        <f t="shared" si="0"/>
        <v>25</v>
      </c>
      <c r="D7" s="11">
        <v>2129</v>
      </c>
      <c r="E7" s="14">
        <f t="shared" si="1"/>
        <v>0.19577011494252874</v>
      </c>
      <c r="F7" s="11">
        <v>271</v>
      </c>
      <c r="G7" s="23">
        <v>226</v>
      </c>
      <c r="H7" s="11">
        <v>1033</v>
      </c>
      <c r="I7" s="9">
        <f t="shared" si="2"/>
        <v>4.5707964601769913</v>
      </c>
      <c r="J7" s="5" t="s">
        <v>44</v>
      </c>
    </row>
    <row r="8" spans="1:10" ht="12.75" customHeight="1" x14ac:dyDescent="0.2">
      <c r="A8" s="1" t="s">
        <v>5</v>
      </c>
      <c r="B8" s="11">
        <v>13169</v>
      </c>
      <c r="C8" s="9">
        <f t="shared" si="0"/>
        <v>30.273563218390805</v>
      </c>
      <c r="D8" s="11">
        <v>2360</v>
      </c>
      <c r="E8" s="14">
        <f t="shared" si="1"/>
        <v>0.1792087478168426</v>
      </c>
      <c r="F8" s="11">
        <v>279</v>
      </c>
      <c r="G8" s="23">
        <v>228</v>
      </c>
      <c r="H8" s="11">
        <v>937</v>
      </c>
      <c r="I8" s="9">
        <f t="shared" si="2"/>
        <v>4.1096491228070171</v>
      </c>
      <c r="J8" s="11">
        <v>3210</v>
      </c>
    </row>
    <row r="9" spans="1:10" ht="12.75" customHeight="1" x14ac:dyDescent="0.2">
      <c r="A9" s="1" t="s">
        <v>6</v>
      </c>
      <c r="B9" s="11">
        <v>14580</v>
      </c>
      <c r="C9" s="9">
        <f t="shared" si="0"/>
        <v>33.517241379310342</v>
      </c>
      <c r="D9" s="11">
        <v>2064</v>
      </c>
      <c r="E9" s="14">
        <f t="shared" si="1"/>
        <v>0.14156378600823044</v>
      </c>
      <c r="F9" s="11">
        <v>415</v>
      </c>
      <c r="G9" s="23">
        <v>276</v>
      </c>
      <c r="H9" s="11">
        <v>1148</v>
      </c>
      <c r="I9" s="9">
        <f t="shared" si="2"/>
        <v>4.1594202898550723</v>
      </c>
      <c r="J9" s="11">
        <v>3750</v>
      </c>
    </row>
    <row r="10" spans="1:10" ht="12.75" customHeight="1" x14ac:dyDescent="0.2">
      <c r="A10" s="1" t="s">
        <v>38</v>
      </c>
      <c r="B10" s="11">
        <v>14112</v>
      </c>
      <c r="C10" s="9">
        <f>B10/437</f>
        <v>32.292906178489702</v>
      </c>
      <c r="D10" s="11">
        <v>1636</v>
      </c>
      <c r="E10" s="14">
        <f t="shared" si="1"/>
        <v>0.1159297052154195</v>
      </c>
      <c r="F10" s="11">
        <v>382</v>
      </c>
      <c r="G10" s="23">
        <v>271</v>
      </c>
      <c r="H10" s="11">
        <v>1039</v>
      </c>
      <c r="I10" s="9">
        <f t="shared" si="2"/>
        <v>3.8339483394833946</v>
      </c>
      <c r="J10" s="11">
        <v>3059</v>
      </c>
    </row>
    <row r="11" spans="1:10" ht="12.75" customHeight="1" x14ac:dyDescent="0.2">
      <c r="A11" s="1" t="s">
        <v>39</v>
      </c>
      <c r="B11" s="11">
        <v>14328</v>
      </c>
      <c r="C11" s="9">
        <f>B11/437</f>
        <v>32.787185354691076</v>
      </c>
      <c r="D11" s="11">
        <v>1927</v>
      </c>
      <c r="E11" s="14">
        <f t="shared" si="1"/>
        <v>0.13449190396426577</v>
      </c>
      <c r="F11" s="11">
        <v>524</v>
      </c>
      <c r="G11" s="23">
        <v>305</v>
      </c>
      <c r="H11" s="11">
        <v>1227</v>
      </c>
      <c r="I11" s="9">
        <f t="shared" si="2"/>
        <v>4.0229508196721309</v>
      </c>
      <c r="J11" s="11">
        <v>3402</v>
      </c>
    </row>
    <row r="12" spans="1:10" ht="12.75" customHeight="1" x14ac:dyDescent="0.2">
      <c r="A12" s="1" t="s">
        <v>7</v>
      </c>
      <c r="B12" s="11">
        <v>14022</v>
      </c>
      <c r="C12" s="9">
        <f t="shared" si="0"/>
        <v>32.234482758620686</v>
      </c>
      <c r="D12" s="11">
        <v>1267</v>
      </c>
      <c r="E12" s="14">
        <f t="shared" si="1"/>
        <v>9.0358008843246324E-2</v>
      </c>
      <c r="F12" s="11">
        <v>528</v>
      </c>
      <c r="G12" s="23">
        <v>334</v>
      </c>
      <c r="H12" s="11">
        <v>1251</v>
      </c>
      <c r="I12" s="9">
        <f t="shared" si="2"/>
        <v>3.7455089820359282</v>
      </c>
      <c r="J12" s="11">
        <v>3596</v>
      </c>
    </row>
    <row r="13" spans="1:10" ht="12.75" customHeight="1" x14ac:dyDescent="0.2">
      <c r="A13" s="1" t="s">
        <v>8</v>
      </c>
      <c r="B13" s="11">
        <v>19874</v>
      </c>
      <c r="C13" s="9">
        <f t="shared" si="0"/>
        <v>45.687356321839083</v>
      </c>
      <c r="D13" s="11">
        <v>1565</v>
      </c>
      <c r="E13" s="14">
        <f t="shared" si="1"/>
        <v>7.8746100432726174E-2</v>
      </c>
      <c r="F13" s="11">
        <v>782</v>
      </c>
      <c r="G13" s="23">
        <v>337</v>
      </c>
      <c r="H13" s="11">
        <v>1548</v>
      </c>
      <c r="I13" s="9">
        <f t="shared" si="2"/>
        <v>4.5934718100890208</v>
      </c>
      <c r="J13" s="11">
        <v>4367</v>
      </c>
    </row>
    <row r="14" spans="1:10" ht="12.75" customHeight="1" x14ac:dyDescent="0.2">
      <c r="A14" s="2" t="s">
        <v>9</v>
      </c>
      <c r="B14" s="11">
        <v>22060</v>
      </c>
      <c r="C14" s="9">
        <f t="shared" si="0"/>
        <v>50.712643678160923</v>
      </c>
      <c r="D14" s="11">
        <v>1213</v>
      </c>
      <c r="E14" s="14">
        <f t="shared" si="1"/>
        <v>5.4986400725294649E-2</v>
      </c>
      <c r="F14" s="11">
        <v>875</v>
      </c>
      <c r="G14" s="23">
        <v>326</v>
      </c>
      <c r="H14" s="11">
        <v>1595</v>
      </c>
      <c r="I14" s="9">
        <f t="shared" si="2"/>
        <v>4.8926380368098163</v>
      </c>
      <c r="J14" s="11">
        <v>4386</v>
      </c>
    </row>
    <row r="15" spans="1:10" ht="12.75" customHeight="1" x14ac:dyDescent="0.2">
      <c r="A15" s="2" t="s">
        <v>10</v>
      </c>
      <c r="B15" s="11">
        <v>21436</v>
      </c>
      <c r="C15" s="9">
        <f t="shared" si="0"/>
        <v>49.278160919540227</v>
      </c>
      <c r="D15" s="11">
        <v>1130</v>
      </c>
      <c r="E15" s="14">
        <f t="shared" si="1"/>
        <v>5.2715058779623063E-2</v>
      </c>
      <c r="F15" s="11">
        <v>812</v>
      </c>
      <c r="G15" s="23">
        <v>349</v>
      </c>
      <c r="H15" s="11">
        <v>1613</v>
      </c>
      <c r="I15" s="9">
        <f t="shared" si="2"/>
        <v>4.6217765042979941</v>
      </c>
      <c r="J15" s="11">
        <v>5066</v>
      </c>
    </row>
    <row r="16" spans="1:10" ht="12.75" customHeight="1" x14ac:dyDescent="0.2">
      <c r="A16" s="2" t="s">
        <v>29</v>
      </c>
      <c r="B16" s="11">
        <v>18561</v>
      </c>
      <c r="C16" s="9">
        <f t="shared" si="0"/>
        <v>42.668965517241382</v>
      </c>
      <c r="D16" s="11">
        <v>970</v>
      </c>
      <c r="E16" s="14">
        <f t="shared" si="1"/>
        <v>5.2260115295512097E-2</v>
      </c>
      <c r="F16" s="11">
        <v>934</v>
      </c>
      <c r="G16" s="23">
        <v>298</v>
      </c>
      <c r="H16" s="11">
        <v>1429</v>
      </c>
      <c r="I16" s="9">
        <f t="shared" si="2"/>
        <v>4.7953020134228188</v>
      </c>
      <c r="J16" s="11">
        <v>5114</v>
      </c>
    </row>
    <row r="17" spans="1:10" ht="12.75" customHeight="1" x14ac:dyDescent="0.2">
      <c r="A17" s="2" t="s">
        <v>30</v>
      </c>
      <c r="B17" s="11">
        <v>18872</v>
      </c>
      <c r="C17" s="9">
        <f t="shared" si="0"/>
        <v>43.383908045977009</v>
      </c>
      <c r="D17" s="11">
        <v>923</v>
      </c>
      <c r="E17" s="14">
        <f t="shared" si="1"/>
        <v>4.8908435777871982E-2</v>
      </c>
      <c r="F17" s="11">
        <v>1453</v>
      </c>
      <c r="G17" s="23">
        <v>334</v>
      </c>
      <c r="H17" s="11">
        <v>1603</v>
      </c>
      <c r="I17" s="9">
        <f t="shared" si="2"/>
        <v>4.7994011976047908</v>
      </c>
      <c r="J17" s="11">
        <v>5888</v>
      </c>
    </row>
    <row r="18" spans="1:10" ht="12.75" customHeight="1" x14ac:dyDescent="0.2">
      <c r="A18" s="2" t="s">
        <v>11</v>
      </c>
      <c r="B18" s="11">
        <v>16982</v>
      </c>
      <c r="C18" s="9">
        <f t="shared" si="0"/>
        <v>39.039080459770112</v>
      </c>
      <c r="D18" s="11">
        <v>968</v>
      </c>
      <c r="E18" s="14">
        <f t="shared" si="1"/>
        <v>5.7001531032858321E-2</v>
      </c>
      <c r="F18" s="11">
        <v>1692</v>
      </c>
      <c r="G18" s="23">
        <v>311</v>
      </c>
      <c r="H18" s="11">
        <v>1788</v>
      </c>
      <c r="I18" s="9">
        <f t="shared" si="2"/>
        <v>5.7491961414791</v>
      </c>
      <c r="J18" s="11">
        <v>6975</v>
      </c>
    </row>
    <row r="19" spans="1:10" ht="12.75" customHeight="1" x14ac:dyDescent="0.2">
      <c r="A19" s="2" t="s">
        <v>12</v>
      </c>
      <c r="B19" s="11">
        <v>15587</v>
      </c>
      <c r="C19" s="9">
        <f t="shared" si="0"/>
        <v>35.832183908045977</v>
      </c>
      <c r="D19" s="11">
        <v>1027</v>
      </c>
      <c r="E19" s="14">
        <f t="shared" si="1"/>
        <v>6.58882402001668E-2</v>
      </c>
      <c r="F19" s="11">
        <v>1724</v>
      </c>
      <c r="G19" s="23">
        <v>324</v>
      </c>
      <c r="H19" s="11">
        <v>1898</v>
      </c>
      <c r="I19" s="9">
        <f t="shared" si="2"/>
        <v>5.8580246913580245</v>
      </c>
      <c r="J19" s="11">
        <v>7896</v>
      </c>
    </row>
    <row r="20" spans="1:10" ht="12.75" customHeight="1" x14ac:dyDescent="0.2">
      <c r="A20" s="2" t="s">
        <v>13</v>
      </c>
      <c r="B20" s="11">
        <v>9103</v>
      </c>
      <c r="C20" s="9">
        <f t="shared" si="0"/>
        <v>20.926436781609194</v>
      </c>
      <c r="D20" s="11">
        <v>929</v>
      </c>
      <c r="E20" s="14">
        <f t="shared" si="1"/>
        <v>0.10205426782379436</v>
      </c>
      <c r="F20" s="11">
        <v>1439</v>
      </c>
      <c r="G20" s="23">
        <v>326</v>
      </c>
      <c r="H20" s="11">
        <v>1876</v>
      </c>
      <c r="I20" s="9">
        <f t="shared" si="2"/>
        <v>5.7546012269938647</v>
      </c>
      <c r="J20" s="11">
        <v>7033</v>
      </c>
    </row>
    <row r="21" spans="1:10" ht="12.75" customHeight="1" x14ac:dyDescent="0.2">
      <c r="A21" s="2" t="s">
        <v>14</v>
      </c>
      <c r="B21" s="11">
        <v>8094</v>
      </c>
      <c r="C21" s="9">
        <f t="shared" si="0"/>
        <v>18.606896551724137</v>
      </c>
      <c r="D21" s="11">
        <v>704</v>
      </c>
      <c r="E21" s="14">
        <f t="shared" si="1"/>
        <v>8.6978008401284904E-2</v>
      </c>
      <c r="F21" s="11">
        <v>859</v>
      </c>
      <c r="G21" s="23">
        <v>305</v>
      </c>
      <c r="H21" s="11">
        <v>1420</v>
      </c>
      <c r="I21" s="9">
        <f t="shared" si="2"/>
        <v>4.6557377049180326</v>
      </c>
      <c r="J21" s="11">
        <v>6078</v>
      </c>
    </row>
    <row r="22" spans="1:10" ht="12.75" customHeight="1" x14ac:dyDescent="0.2">
      <c r="A22" s="2" t="s">
        <v>15</v>
      </c>
      <c r="B22" s="11">
        <v>7105</v>
      </c>
      <c r="C22" s="9">
        <f t="shared" si="0"/>
        <v>16.333333333333332</v>
      </c>
      <c r="D22" s="11">
        <v>978</v>
      </c>
      <c r="E22" s="14">
        <f t="shared" si="1"/>
        <v>0.13764954257565096</v>
      </c>
      <c r="F22" s="11">
        <v>996</v>
      </c>
      <c r="G22" s="23">
        <v>267</v>
      </c>
      <c r="H22" s="11">
        <v>1705</v>
      </c>
      <c r="I22" s="9">
        <f t="shared" si="2"/>
        <v>6.3857677902621726</v>
      </c>
      <c r="J22" s="11">
        <v>5661</v>
      </c>
    </row>
    <row r="23" spans="1:10" ht="12.75" customHeight="1" x14ac:dyDescent="0.2">
      <c r="A23" s="2" t="s">
        <v>16</v>
      </c>
      <c r="B23" s="11">
        <v>6499</v>
      </c>
      <c r="C23" s="9">
        <f t="shared" si="0"/>
        <v>14.940229885057471</v>
      </c>
      <c r="D23" s="11">
        <v>973</v>
      </c>
      <c r="E23" s="14">
        <f t="shared" si="1"/>
        <v>0.14971534082166488</v>
      </c>
      <c r="F23" s="11">
        <v>970</v>
      </c>
      <c r="G23" s="23">
        <v>282</v>
      </c>
      <c r="H23" s="11">
        <v>1794</v>
      </c>
      <c r="I23" s="9">
        <f t="shared" si="2"/>
        <v>6.3617021276595747</v>
      </c>
      <c r="J23" s="11">
        <v>5272</v>
      </c>
    </row>
    <row r="24" spans="1:10" ht="12.75" customHeight="1" x14ac:dyDescent="0.2">
      <c r="A24" s="2" t="s">
        <v>17</v>
      </c>
      <c r="B24" s="11">
        <v>6263</v>
      </c>
      <c r="C24" s="9">
        <f t="shared" si="0"/>
        <v>14.397701149425288</v>
      </c>
      <c r="D24" s="11">
        <v>1061</v>
      </c>
      <c r="E24" s="14">
        <f t="shared" si="1"/>
        <v>0.16940763212517962</v>
      </c>
      <c r="F24" s="11">
        <v>976</v>
      </c>
      <c r="G24" s="23">
        <v>299</v>
      </c>
      <c r="H24" s="11">
        <v>1659</v>
      </c>
      <c r="I24" s="9">
        <f t="shared" si="2"/>
        <v>5.5484949832775916</v>
      </c>
      <c r="J24" s="11">
        <v>5388</v>
      </c>
    </row>
    <row r="25" spans="1:10" ht="12.75" customHeight="1" x14ac:dyDescent="0.2">
      <c r="A25" s="2" t="s">
        <v>18</v>
      </c>
      <c r="B25" s="11">
        <v>6664</v>
      </c>
      <c r="C25" s="9">
        <f t="shared" si="0"/>
        <v>15.319540229885057</v>
      </c>
      <c r="D25" s="11">
        <v>968</v>
      </c>
      <c r="E25" s="14">
        <f t="shared" si="1"/>
        <v>0.14525810324129651</v>
      </c>
      <c r="F25" s="11">
        <v>915</v>
      </c>
      <c r="G25" s="23">
        <v>288</v>
      </c>
      <c r="H25" s="11">
        <v>1688</v>
      </c>
      <c r="I25" s="9">
        <f t="shared" si="2"/>
        <v>5.8611111111111107</v>
      </c>
      <c r="J25" s="11">
        <v>5305</v>
      </c>
    </row>
    <row r="26" spans="1:10" ht="12.75" customHeight="1" x14ac:dyDescent="0.2">
      <c r="A26" s="2" t="s">
        <v>31</v>
      </c>
      <c r="B26" s="11">
        <v>6775</v>
      </c>
      <c r="C26" s="9">
        <f t="shared" si="0"/>
        <v>15.574712643678161</v>
      </c>
      <c r="D26" s="11">
        <v>932</v>
      </c>
      <c r="E26" s="14">
        <f t="shared" si="1"/>
        <v>0.13756457564575647</v>
      </c>
      <c r="F26" s="11">
        <v>932</v>
      </c>
      <c r="G26" s="23">
        <v>278</v>
      </c>
      <c r="H26" s="11">
        <v>1796</v>
      </c>
      <c r="I26" s="9">
        <f t="shared" si="2"/>
        <v>6.4604316546762588</v>
      </c>
      <c r="J26" s="11">
        <v>5152</v>
      </c>
    </row>
    <row r="27" spans="1:10" ht="12.75" customHeight="1" x14ac:dyDescent="0.2">
      <c r="A27" s="2" t="s">
        <v>32</v>
      </c>
      <c r="B27" s="11">
        <v>5739</v>
      </c>
      <c r="C27" s="9">
        <f t="shared" si="0"/>
        <v>13.193103448275862</v>
      </c>
      <c r="D27" s="11">
        <v>749</v>
      </c>
      <c r="E27" s="14">
        <f t="shared" si="1"/>
        <v>0.13051054190625544</v>
      </c>
      <c r="F27" s="11">
        <v>1122</v>
      </c>
      <c r="G27" s="23">
        <v>266</v>
      </c>
      <c r="H27" s="11">
        <v>1887</v>
      </c>
      <c r="I27" s="9">
        <f t="shared" si="2"/>
        <v>7.0939849624060152</v>
      </c>
      <c r="J27" s="11">
        <v>4304</v>
      </c>
    </row>
    <row r="28" spans="1:10" ht="12.75" customHeight="1" x14ac:dyDescent="0.2">
      <c r="A28" s="2" t="s">
        <v>19</v>
      </c>
      <c r="B28" s="11">
        <v>4542</v>
      </c>
      <c r="C28" s="9">
        <f t="shared" si="0"/>
        <v>10.441379310344828</v>
      </c>
      <c r="D28" s="11">
        <v>611</v>
      </c>
      <c r="E28" s="14">
        <f t="shared" si="1"/>
        <v>0.13452223690004403</v>
      </c>
      <c r="F28" s="11">
        <v>1340</v>
      </c>
      <c r="G28" s="23">
        <v>296</v>
      </c>
      <c r="H28" s="11">
        <v>2445</v>
      </c>
      <c r="I28" s="9">
        <f t="shared" si="2"/>
        <v>8.2601351351351351</v>
      </c>
      <c r="J28" s="11">
        <v>3796</v>
      </c>
    </row>
    <row r="29" spans="1:10" ht="12.75" customHeight="1" x14ac:dyDescent="0.2">
      <c r="A29" s="2" t="s">
        <v>20</v>
      </c>
      <c r="B29" s="11">
        <v>5014</v>
      </c>
      <c r="C29" s="9">
        <f t="shared" si="0"/>
        <v>11.526436781609195</v>
      </c>
      <c r="D29" s="11">
        <v>710</v>
      </c>
      <c r="E29" s="14">
        <f t="shared" si="1"/>
        <v>0.14160351017151973</v>
      </c>
      <c r="F29" s="11">
        <v>1187</v>
      </c>
      <c r="G29" s="23">
        <v>252</v>
      </c>
      <c r="H29" s="11">
        <v>2002</v>
      </c>
      <c r="I29" s="9">
        <f t="shared" si="2"/>
        <v>7.9444444444444446</v>
      </c>
      <c r="J29" s="11">
        <v>3624</v>
      </c>
    </row>
    <row r="30" spans="1:10" s="8" customFormat="1" ht="12.75" customHeight="1" x14ac:dyDescent="0.2">
      <c r="A30" s="6" t="s">
        <v>21</v>
      </c>
      <c r="B30" s="12">
        <f>3517+85+2164+49</f>
        <v>5815</v>
      </c>
      <c r="C30" s="9">
        <f t="shared" si="0"/>
        <v>13.367816091954023</v>
      </c>
      <c r="D30" s="12">
        <f>55+292+0+21+143+416+4+26</f>
        <v>957</v>
      </c>
      <c r="E30" s="14">
        <f t="shared" si="1"/>
        <v>0.16457437661220981</v>
      </c>
      <c r="F30" s="12">
        <f>2+320+289+3+359+241</f>
        <v>1214</v>
      </c>
      <c r="G30" s="23">
        <v>276</v>
      </c>
      <c r="H30" s="12">
        <f>ROUND(1125+1054+14/60,0)</f>
        <v>2179</v>
      </c>
      <c r="I30" s="9">
        <f t="shared" si="2"/>
        <v>7.8949275362318838</v>
      </c>
      <c r="J30" s="12">
        <v>3347</v>
      </c>
    </row>
    <row r="31" spans="1:10" ht="12.75" customHeight="1" x14ac:dyDescent="0.2">
      <c r="A31" s="6" t="s">
        <v>25</v>
      </c>
      <c r="B31" s="12">
        <v>5892</v>
      </c>
      <c r="C31" s="9">
        <f t="shared" si="0"/>
        <v>13.544827586206896</v>
      </c>
      <c r="D31" s="7">
        <v>677</v>
      </c>
      <c r="E31" s="14">
        <f t="shared" si="1"/>
        <v>0.11490156143923964</v>
      </c>
      <c r="F31" s="7">
        <v>996</v>
      </c>
      <c r="G31" s="23">
        <v>272</v>
      </c>
      <c r="H31" s="12">
        <v>1694</v>
      </c>
      <c r="I31" s="9">
        <f t="shared" si="2"/>
        <v>6.2279411764705879</v>
      </c>
      <c r="J31" s="12">
        <v>2254</v>
      </c>
    </row>
    <row r="32" spans="1:10" ht="12.75" customHeight="1" x14ac:dyDescent="0.2">
      <c r="A32" s="6" t="s">
        <v>26</v>
      </c>
      <c r="B32" s="12">
        <v>5547</v>
      </c>
      <c r="C32" s="9">
        <f t="shared" si="0"/>
        <v>12.751724137931035</v>
      </c>
      <c r="D32" s="7">
        <v>801</v>
      </c>
      <c r="E32" s="15">
        <f t="shared" si="1"/>
        <v>0.14440237966468361</v>
      </c>
      <c r="F32" s="12">
        <v>1221</v>
      </c>
      <c r="G32" s="23">
        <v>248</v>
      </c>
      <c r="H32" s="12">
        <v>1894</v>
      </c>
      <c r="I32" s="9">
        <f t="shared" si="2"/>
        <v>7.637096774193548</v>
      </c>
      <c r="J32" s="12">
        <f>1199+936</f>
        <v>2135</v>
      </c>
    </row>
    <row r="33" spans="1:10" ht="12.75" customHeight="1" x14ac:dyDescent="0.2">
      <c r="A33" s="6" t="s">
        <v>33</v>
      </c>
      <c r="B33" s="12">
        <v>6540</v>
      </c>
      <c r="C33" s="10">
        <f t="shared" si="0"/>
        <v>15.03448275862069</v>
      </c>
      <c r="D33" s="7">
        <v>770</v>
      </c>
      <c r="E33" s="15">
        <f t="shared" si="1"/>
        <v>0.11773700305810397</v>
      </c>
      <c r="F33" s="12">
        <v>1212</v>
      </c>
      <c r="G33" s="23">
        <v>247</v>
      </c>
      <c r="H33" s="12">
        <v>1918</v>
      </c>
      <c r="I33" s="10">
        <f t="shared" si="2"/>
        <v>7.765182186234818</v>
      </c>
      <c r="J33" s="12">
        <v>2492</v>
      </c>
    </row>
    <row r="34" spans="1:10" ht="12" customHeight="1" x14ac:dyDescent="0.2">
      <c r="A34" s="6" t="s">
        <v>34</v>
      </c>
      <c r="B34" s="12">
        <v>7441</v>
      </c>
      <c r="C34" s="10">
        <f t="shared" si="0"/>
        <v>17.105747126436782</v>
      </c>
      <c r="D34" s="7">
        <v>1101</v>
      </c>
      <c r="E34" s="15">
        <f t="shared" si="1"/>
        <v>0.14796398333557317</v>
      </c>
      <c r="F34" s="12">
        <v>1876</v>
      </c>
      <c r="G34" s="23">
        <v>286</v>
      </c>
      <c r="H34" s="12">
        <v>2138</v>
      </c>
      <c r="I34" s="10">
        <f t="shared" si="2"/>
        <v>7.4755244755244759</v>
      </c>
      <c r="J34" s="12">
        <v>2949</v>
      </c>
    </row>
    <row r="35" spans="1:10" ht="12" customHeight="1" x14ac:dyDescent="0.2">
      <c r="A35" s="6" t="s">
        <v>35</v>
      </c>
      <c r="B35" s="12">
        <v>6677</v>
      </c>
      <c r="C35" s="10">
        <f t="shared" si="0"/>
        <v>15.349425287356322</v>
      </c>
      <c r="D35" s="7">
        <v>861</v>
      </c>
      <c r="E35" s="15">
        <f t="shared" si="1"/>
        <v>0.12895012730268085</v>
      </c>
      <c r="F35" s="12">
        <v>1655</v>
      </c>
      <c r="G35" s="23">
        <v>290</v>
      </c>
      <c r="H35" s="12">
        <v>2127</v>
      </c>
      <c r="I35" s="10">
        <f t="shared" si="2"/>
        <v>7.3344827586206893</v>
      </c>
      <c r="J35" s="12">
        <v>2426</v>
      </c>
    </row>
    <row r="36" spans="1:10" ht="12" customHeight="1" x14ac:dyDescent="0.2">
      <c r="A36" s="6" t="s">
        <v>36</v>
      </c>
      <c r="B36" s="12">
        <v>6845</v>
      </c>
      <c r="C36" s="10">
        <f t="shared" si="0"/>
        <v>15.735632183908047</v>
      </c>
      <c r="D36" s="7">
        <v>561</v>
      </c>
      <c r="E36" s="15">
        <f t="shared" si="1"/>
        <v>8.1957633308984659E-2</v>
      </c>
      <c r="F36" s="12">
        <v>1607</v>
      </c>
      <c r="G36" s="23">
        <v>330</v>
      </c>
      <c r="H36" s="12">
        <v>1718</v>
      </c>
      <c r="I36" s="10">
        <f t="shared" si="2"/>
        <v>5.2060606060606061</v>
      </c>
      <c r="J36" s="13">
        <v>2524</v>
      </c>
    </row>
    <row r="37" spans="1:10" ht="12" customHeight="1" x14ac:dyDescent="0.2">
      <c r="A37" s="19" t="s">
        <v>37</v>
      </c>
      <c r="B37" s="12">
        <v>6030</v>
      </c>
      <c r="C37" s="10">
        <f t="shared" si="0"/>
        <v>13.862068965517242</v>
      </c>
      <c r="D37" s="7">
        <v>682</v>
      </c>
      <c r="E37" s="15">
        <f t="shared" si="1"/>
        <v>0.11310116086235489</v>
      </c>
      <c r="F37" s="13">
        <v>1205</v>
      </c>
      <c r="G37" s="23">
        <v>298</v>
      </c>
      <c r="H37" s="13">
        <v>1472</v>
      </c>
      <c r="I37" s="21">
        <f t="shared" si="2"/>
        <v>4.9395973154362416</v>
      </c>
      <c r="J37" s="13">
        <v>2307</v>
      </c>
    </row>
    <row r="38" spans="1:10" s="8" customFormat="1" x14ac:dyDescent="0.2">
      <c r="A38" s="19" t="s">
        <v>46</v>
      </c>
      <c r="B38" s="12">
        <v>6634</v>
      </c>
      <c r="C38" s="21">
        <f t="shared" si="0"/>
        <v>15.250574712643678</v>
      </c>
      <c r="D38" s="7">
        <v>896</v>
      </c>
      <c r="E38" s="22">
        <f t="shared" si="1"/>
        <v>0.13506180283388605</v>
      </c>
      <c r="F38" s="12">
        <v>1327</v>
      </c>
      <c r="G38" s="23">
        <v>288</v>
      </c>
      <c r="H38" s="12">
        <v>1438</v>
      </c>
      <c r="I38" s="21">
        <f t="shared" si="2"/>
        <v>4.9930555555555554</v>
      </c>
      <c r="J38" s="12">
        <v>2112</v>
      </c>
    </row>
    <row r="39" spans="1:10" s="8" customFormat="1" x14ac:dyDescent="0.2">
      <c r="A39" s="19" t="s">
        <v>50</v>
      </c>
      <c r="B39" s="12">
        <v>7542</v>
      </c>
      <c r="C39" s="21">
        <f t="shared" si="0"/>
        <v>17.337931034482757</v>
      </c>
      <c r="D39" s="12">
        <v>1162</v>
      </c>
      <c r="E39" s="22">
        <f t="shared" si="1"/>
        <v>0.15407053831874834</v>
      </c>
      <c r="F39" s="12">
        <v>1210</v>
      </c>
      <c r="G39" s="13">
        <v>384</v>
      </c>
      <c r="H39" s="12">
        <v>1517</v>
      </c>
      <c r="I39" s="21">
        <f t="shared" si="2"/>
        <v>3.9505208333333335</v>
      </c>
      <c r="J39" s="12">
        <v>1841</v>
      </c>
    </row>
    <row r="40" spans="1:10" x14ac:dyDescent="0.2">
      <c r="A40" s="19"/>
      <c r="B40" s="26" t="s">
        <v>45</v>
      </c>
      <c r="C40" s="26"/>
      <c r="D40" s="26"/>
      <c r="E40" s="26"/>
      <c r="F40" s="26"/>
      <c r="G40" s="26"/>
      <c r="H40" s="26"/>
      <c r="I40" s="26"/>
      <c r="J40" s="26"/>
    </row>
    <row r="41" spans="1:10" ht="101.25" customHeight="1" x14ac:dyDescent="0.2">
      <c r="A41" s="20"/>
      <c r="B41" s="25" t="s">
        <v>47</v>
      </c>
      <c r="C41" s="25"/>
      <c r="D41" s="25"/>
      <c r="E41" s="25"/>
      <c r="F41" s="25"/>
      <c r="G41" s="25"/>
      <c r="H41" s="25"/>
      <c r="I41" s="25"/>
      <c r="J41" s="25"/>
    </row>
    <row r="42" spans="1:10" ht="40.5" customHeight="1" x14ac:dyDescent="0.2">
      <c r="B42" s="25" t="s">
        <v>49</v>
      </c>
      <c r="C42" s="25"/>
      <c r="D42" s="25"/>
      <c r="E42" s="25"/>
      <c r="F42" s="25"/>
      <c r="G42" s="25"/>
      <c r="H42" s="25"/>
      <c r="I42" s="25"/>
      <c r="J42" s="25"/>
    </row>
  </sheetData>
  <mergeCells count="4">
    <mergeCell ref="B1:E1"/>
    <mergeCell ref="B41:J41"/>
    <mergeCell ref="B42:J42"/>
    <mergeCell ref="B40:J40"/>
  </mergeCells>
  <phoneticPr fontId="0" type="noConversion"/>
  <pageMargins left="0.75" right="0.75" top="1" bottom="1" header="0.5" footer="0.5"/>
  <pageSetup scale="74"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6-1</vt:lpstr>
      <vt:lpstr>'6-1'!Print_Area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Jackson Gode</cp:lastModifiedBy>
  <cp:lastPrinted>2016-12-23T18:01:39Z</cp:lastPrinted>
  <dcterms:created xsi:type="dcterms:W3CDTF">2001-06-05T13:07:17Z</dcterms:created>
  <dcterms:modified xsi:type="dcterms:W3CDTF">2019-02-28T22:01:35Z</dcterms:modified>
</cp:coreProperties>
</file>