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-1000" yWindow="-20920" windowWidth="29820" windowHeight="16940" tabRatio="500" activeTab="2"/>
  </bookViews>
  <sheets>
    <sheet name="big6" sheetId="1" r:id="rId1"/>
    <sheet name="non-big6" sheetId="2" r:id="rId2"/>
    <sheet name="big6_tables" sheetId="4" r:id="rId3"/>
    <sheet name="nonbig6_tables" sheetId="3" r:id="rId4"/>
    <sheet name="big_6_sig" sheetId="5" r:id="rId5"/>
  </sheets>
  <definedNames>
    <definedName name="_xlnm.Print_Area" localSheetId="2">big6_tables!$A$1:$I$9</definedName>
    <definedName name="_xlnm.Print_Area" localSheetId="3">nonbig6_tables!$A$1:$I$51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8" i="5" l="1"/>
  <c r="Q7" i="5"/>
  <c r="Q6" i="5"/>
  <c r="Q5" i="5"/>
  <c r="Q4" i="5"/>
  <c r="Q3" i="5"/>
  <c r="O4" i="5"/>
  <c r="O5" i="5"/>
  <c r="O6" i="5"/>
  <c r="O7" i="5"/>
  <c r="O8" i="5"/>
  <c r="O3" i="5"/>
  <c r="N14" i="5"/>
  <c r="N17" i="5"/>
  <c r="N16" i="5"/>
  <c r="N15" i="5"/>
  <c r="N13" i="5"/>
  <c r="G7" i="5"/>
  <c r="M7" i="5"/>
  <c r="M3" i="5"/>
  <c r="M8" i="5"/>
  <c r="M6" i="5"/>
  <c r="M5" i="5"/>
  <c r="M4" i="5"/>
  <c r="K4" i="5"/>
  <c r="K5" i="5"/>
  <c r="K6" i="5"/>
  <c r="K7" i="5"/>
  <c r="K8" i="5"/>
  <c r="K3" i="5"/>
  <c r="J17" i="5"/>
  <c r="J16" i="5"/>
  <c r="J15" i="5"/>
  <c r="J14" i="5"/>
  <c r="J13" i="5"/>
  <c r="I3" i="5"/>
  <c r="I8" i="5"/>
  <c r="I7" i="5"/>
  <c r="I6" i="5"/>
  <c r="I5" i="5"/>
  <c r="I4" i="5"/>
  <c r="G4" i="5"/>
  <c r="G5" i="5"/>
  <c r="G6" i="5"/>
  <c r="G8" i="5"/>
  <c r="G3" i="5"/>
  <c r="F17" i="5"/>
  <c r="B17" i="5"/>
  <c r="F16" i="5"/>
  <c r="F15" i="5"/>
  <c r="F14" i="5"/>
  <c r="F13" i="5"/>
  <c r="B16" i="5"/>
  <c r="E4" i="5"/>
  <c r="E5" i="5"/>
  <c r="E6" i="5"/>
  <c r="E7" i="5"/>
  <c r="E8" i="5"/>
  <c r="E3" i="5"/>
  <c r="B15" i="5"/>
  <c r="B14" i="5"/>
  <c r="C8" i="5"/>
  <c r="C4" i="5"/>
  <c r="C5" i="5"/>
  <c r="C6" i="5"/>
  <c r="C7" i="5"/>
  <c r="C3" i="5"/>
  <c r="B13" i="5"/>
  <c r="B15" i="4"/>
  <c r="C11" i="4"/>
  <c r="C12" i="4"/>
  <c r="C13" i="4"/>
  <c r="C14" i="4"/>
  <c r="C15" i="4"/>
  <c r="B12" i="4"/>
  <c r="B13" i="4"/>
  <c r="B14" i="4"/>
  <c r="B11" i="4"/>
  <c r="D14" i="1"/>
  <c r="D13" i="1"/>
  <c r="D11" i="1"/>
  <c r="D9" i="1"/>
  <c r="D7" i="1"/>
  <c r="D5" i="1"/>
  <c r="D3" i="1"/>
  <c r="E93" i="2"/>
  <c r="E91" i="2"/>
  <c r="E15" i="2"/>
  <c r="E17" i="2"/>
  <c r="E19" i="2"/>
  <c r="E21" i="2"/>
  <c r="E23" i="2"/>
  <c r="E25" i="2"/>
  <c r="E27" i="2"/>
  <c r="E29" i="2"/>
  <c r="E31" i="2"/>
  <c r="E33" i="2"/>
  <c r="E35" i="2"/>
  <c r="E37" i="2"/>
  <c r="E39" i="2"/>
  <c r="E41" i="2"/>
  <c r="E43" i="2"/>
  <c r="E45" i="2"/>
  <c r="E47" i="2"/>
  <c r="E49" i="2"/>
  <c r="E51" i="2"/>
  <c r="E53" i="2"/>
  <c r="E55" i="2"/>
  <c r="E57" i="2"/>
  <c r="E59" i="2"/>
  <c r="E61" i="2"/>
  <c r="E63" i="2"/>
  <c r="E65" i="2"/>
  <c r="E67" i="2"/>
  <c r="E69" i="2"/>
  <c r="E71" i="2"/>
  <c r="E73" i="2"/>
  <c r="E75" i="2"/>
  <c r="E77" i="2"/>
  <c r="E79" i="2"/>
  <c r="E81" i="2"/>
  <c r="E83" i="2"/>
  <c r="E85" i="2"/>
  <c r="E87" i="2"/>
  <c r="E89" i="2"/>
  <c r="E9" i="2"/>
  <c r="E13" i="2"/>
  <c r="E11" i="2"/>
  <c r="E7" i="2"/>
  <c r="E5" i="2"/>
  <c r="E3" i="2"/>
  <c r="S5" i="2"/>
  <c r="S3" i="2"/>
  <c r="S7" i="2"/>
  <c r="S9" i="2"/>
  <c r="S11" i="2"/>
  <c r="S13" i="2"/>
  <c r="S15" i="2"/>
  <c r="S17" i="2"/>
  <c r="S19" i="2"/>
  <c r="S21" i="2"/>
  <c r="S23" i="2"/>
  <c r="S25" i="2"/>
  <c r="S27" i="2"/>
  <c r="S29" i="2"/>
  <c r="S31" i="2"/>
  <c r="S33" i="2"/>
  <c r="S35" i="2"/>
  <c r="S37" i="2"/>
  <c r="S39" i="2"/>
  <c r="S41" i="2"/>
  <c r="S43" i="2"/>
  <c r="S45" i="2"/>
  <c r="S47" i="2"/>
  <c r="S49" i="2"/>
  <c r="S51" i="2"/>
  <c r="S53" i="2"/>
  <c r="S55" i="2"/>
  <c r="S57" i="2"/>
  <c r="S59" i="2"/>
  <c r="S61" i="2"/>
  <c r="S63" i="2"/>
  <c r="S65" i="2"/>
  <c r="S67" i="2"/>
  <c r="S69" i="2"/>
  <c r="S71" i="2"/>
  <c r="S73" i="2"/>
  <c r="S75" i="2"/>
  <c r="S77" i="2"/>
  <c r="S79" i="2"/>
  <c r="S81" i="2"/>
  <c r="S83" i="2"/>
  <c r="S85" i="2"/>
  <c r="S87" i="2"/>
  <c r="S89" i="2"/>
  <c r="S91" i="2"/>
  <c r="S93" i="2"/>
  <c r="S94" i="2"/>
  <c r="Q3" i="2"/>
  <c r="Q5" i="2"/>
  <c r="Q7" i="2"/>
  <c r="Q9" i="2"/>
  <c r="Q11" i="2"/>
  <c r="Q13" i="2"/>
  <c r="Q15" i="2"/>
  <c r="Q17" i="2"/>
  <c r="Q19" i="2"/>
  <c r="Q21" i="2"/>
  <c r="Q23" i="2"/>
  <c r="Q25" i="2"/>
  <c r="Q27" i="2"/>
  <c r="Q29" i="2"/>
  <c r="Q31" i="2"/>
  <c r="Q33" i="2"/>
  <c r="Q35" i="2"/>
  <c r="Q37" i="2"/>
  <c r="Q39" i="2"/>
  <c r="Q41" i="2"/>
  <c r="Q43" i="2"/>
  <c r="Q45" i="2"/>
  <c r="Q47" i="2"/>
  <c r="Q49" i="2"/>
  <c r="Q51" i="2"/>
  <c r="Q53" i="2"/>
  <c r="Q55" i="2"/>
  <c r="Q57" i="2"/>
  <c r="Q59" i="2"/>
  <c r="Q61" i="2"/>
  <c r="Q63" i="2"/>
  <c r="Q65" i="2"/>
  <c r="Q67" i="2"/>
  <c r="Q69" i="2"/>
  <c r="Q71" i="2"/>
  <c r="Q73" i="2"/>
  <c r="Q75" i="2"/>
  <c r="Q77" i="2"/>
  <c r="Q79" i="2"/>
  <c r="Q81" i="2"/>
  <c r="Q83" i="2"/>
  <c r="Q85" i="2"/>
  <c r="Q87" i="2"/>
  <c r="Q89" i="2"/>
  <c r="Q91" i="2"/>
  <c r="Q93" i="2"/>
  <c r="Q94" i="2"/>
  <c r="O3" i="2"/>
  <c r="O5" i="2"/>
  <c r="O7" i="2"/>
  <c r="O9" i="2"/>
  <c r="O11" i="2"/>
  <c r="O13" i="2"/>
  <c r="O15" i="2"/>
  <c r="O17" i="2"/>
  <c r="O19" i="2"/>
  <c r="O21" i="2"/>
  <c r="O23" i="2"/>
  <c r="O25" i="2"/>
  <c r="O27" i="2"/>
  <c r="O29" i="2"/>
  <c r="O31" i="2"/>
  <c r="O33" i="2"/>
  <c r="O35" i="2"/>
  <c r="O37" i="2"/>
  <c r="O39" i="2"/>
  <c r="O41" i="2"/>
  <c r="O43" i="2"/>
  <c r="O45" i="2"/>
  <c r="O47" i="2"/>
  <c r="O49" i="2"/>
  <c r="O51" i="2"/>
  <c r="O53" i="2"/>
  <c r="O55" i="2"/>
  <c r="O57" i="2"/>
  <c r="O59" i="2"/>
  <c r="O61" i="2"/>
  <c r="O63" i="2"/>
  <c r="O65" i="2"/>
  <c r="O67" i="2"/>
  <c r="O69" i="2"/>
  <c r="O71" i="2"/>
  <c r="O73" i="2"/>
  <c r="O75" i="2"/>
  <c r="O77" i="2"/>
  <c r="O79" i="2"/>
  <c r="O81" i="2"/>
  <c r="O83" i="2"/>
  <c r="O85" i="2"/>
  <c r="O87" i="2"/>
  <c r="O89" i="2"/>
  <c r="O91" i="2"/>
  <c r="O93" i="2"/>
  <c r="O94" i="2"/>
  <c r="M3" i="2"/>
  <c r="M5" i="2"/>
  <c r="M7" i="2"/>
  <c r="M9" i="2"/>
  <c r="M11" i="2"/>
  <c r="M13" i="2"/>
  <c r="M15" i="2"/>
  <c r="M17" i="2"/>
  <c r="M19" i="2"/>
  <c r="M21" i="2"/>
  <c r="M23" i="2"/>
  <c r="M25" i="2"/>
  <c r="M27" i="2"/>
  <c r="M29" i="2"/>
  <c r="M31" i="2"/>
  <c r="M33" i="2"/>
  <c r="M35" i="2"/>
  <c r="M37" i="2"/>
  <c r="M39" i="2"/>
  <c r="M41" i="2"/>
  <c r="M43" i="2"/>
  <c r="M45" i="2"/>
  <c r="M47" i="2"/>
  <c r="M49" i="2"/>
  <c r="M51" i="2"/>
  <c r="M53" i="2"/>
  <c r="M55" i="2"/>
  <c r="M57" i="2"/>
  <c r="M59" i="2"/>
  <c r="M61" i="2"/>
  <c r="M63" i="2"/>
  <c r="M65" i="2"/>
  <c r="M67" i="2"/>
  <c r="M69" i="2"/>
  <c r="M71" i="2"/>
  <c r="M73" i="2"/>
  <c r="M75" i="2"/>
  <c r="M77" i="2"/>
  <c r="M79" i="2"/>
  <c r="M81" i="2"/>
  <c r="M83" i="2"/>
  <c r="M85" i="2"/>
  <c r="M87" i="2"/>
  <c r="M89" i="2"/>
  <c r="M91" i="2"/>
  <c r="M93" i="2"/>
  <c r="M94" i="2"/>
  <c r="K3" i="2"/>
  <c r="K5" i="2"/>
  <c r="K7" i="2"/>
  <c r="K9" i="2"/>
  <c r="K11" i="2"/>
  <c r="K13" i="2"/>
  <c r="K15" i="2"/>
  <c r="K17" i="2"/>
  <c r="K19" i="2"/>
  <c r="K21" i="2"/>
  <c r="K23" i="2"/>
  <c r="K25" i="2"/>
  <c r="K27" i="2"/>
  <c r="K29" i="2"/>
  <c r="K31" i="2"/>
  <c r="K33" i="2"/>
  <c r="K35" i="2"/>
  <c r="K37" i="2"/>
  <c r="K39" i="2"/>
  <c r="K41" i="2"/>
  <c r="K43" i="2"/>
  <c r="K45" i="2"/>
  <c r="K47" i="2"/>
  <c r="K49" i="2"/>
  <c r="K51" i="2"/>
  <c r="K53" i="2"/>
  <c r="K55" i="2"/>
  <c r="K57" i="2"/>
  <c r="K59" i="2"/>
  <c r="K61" i="2"/>
  <c r="K63" i="2"/>
  <c r="K65" i="2"/>
  <c r="K67" i="2"/>
  <c r="K69" i="2"/>
  <c r="K71" i="2"/>
  <c r="K73" i="2"/>
  <c r="K75" i="2"/>
  <c r="K77" i="2"/>
  <c r="K79" i="2"/>
  <c r="K81" i="2"/>
  <c r="K83" i="2"/>
  <c r="K85" i="2"/>
  <c r="K87" i="2"/>
  <c r="K89" i="2"/>
  <c r="K91" i="2"/>
  <c r="K93" i="2"/>
  <c r="K94" i="2"/>
  <c r="I3" i="2"/>
  <c r="I5" i="2"/>
  <c r="I7" i="2"/>
  <c r="I9" i="2"/>
  <c r="I11" i="2"/>
  <c r="I13" i="2"/>
  <c r="I15" i="2"/>
  <c r="I17" i="2"/>
  <c r="I19" i="2"/>
  <c r="I21" i="2"/>
  <c r="I23" i="2"/>
  <c r="I25" i="2"/>
  <c r="I27" i="2"/>
  <c r="I29" i="2"/>
  <c r="I31" i="2"/>
  <c r="I33" i="2"/>
  <c r="I35" i="2"/>
  <c r="I37" i="2"/>
  <c r="I39" i="2"/>
  <c r="I41" i="2"/>
  <c r="I43" i="2"/>
  <c r="I45" i="2"/>
  <c r="I47" i="2"/>
  <c r="I49" i="2"/>
  <c r="I51" i="2"/>
  <c r="I53" i="2"/>
  <c r="I55" i="2"/>
  <c r="I57" i="2"/>
  <c r="I59" i="2"/>
  <c r="I61" i="2"/>
  <c r="I63" i="2"/>
  <c r="I65" i="2"/>
  <c r="I67" i="2"/>
  <c r="I69" i="2"/>
  <c r="I71" i="2"/>
  <c r="I73" i="2"/>
  <c r="I75" i="2"/>
  <c r="I77" i="2"/>
  <c r="I79" i="2"/>
  <c r="I81" i="2"/>
  <c r="I83" i="2"/>
  <c r="I85" i="2"/>
  <c r="I87" i="2"/>
  <c r="I89" i="2"/>
  <c r="I91" i="2"/>
  <c r="I93" i="2"/>
  <c r="I94" i="2"/>
  <c r="G15" i="2"/>
  <c r="G17" i="2"/>
  <c r="G19" i="2"/>
  <c r="G21" i="2"/>
  <c r="G23" i="2"/>
  <c r="G25" i="2"/>
  <c r="G27" i="2"/>
  <c r="G29" i="2"/>
  <c r="G31" i="2"/>
  <c r="G33" i="2"/>
  <c r="G35" i="2"/>
  <c r="G37" i="2"/>
  <c r="G39" i="2"/>
  <c r="G41" i="2"/>
  <c r="G43" i="2"/>
  <c r="G45" i="2"/>
  <c r="G47" i="2"/>
  <c r="G49" i="2"/>
  <c r="G51" i="2"/>
  <c r="G53" i="2"/>
  <c r="G55" i="2"/>
  <c r="G57" i="2"/>
  <c r="G59" i="2"/>
  <c r="G61" i="2"/>
  <c r="G63" i="2"/>
  <c r="G65" i="2"/>
  <c r="G67" i="2"/>
  <c r="G69" i="2"/>
  <c r="G71" i="2"/>
  <c r="G73" i="2"/>
  <c r="G75" i="2"/>
  <c r="G77" i="2"/>
  <c r="G79" i="2"/>
  <c r="G81" i="2"/>
  <c r="G83" i="2"/>
  <c r="G85" i="2"/>
  <c r="G87" i="2"/>
  <c r="G89" i="2"/>
  <c r="G91" i="2"/>
  <c r="G93" i="2"/>
  <c r="G3" i="2"/>
  <c r="G5" i="2"/>
  <c r="G7" i="2"/>
  <c r="G9" i="2"/>
  <c r="G11" i="2"/>
  <c r="G13" i="2"/>
  <c r="G94" i="2"/>
  <c r="D15" i="2"/>
  <c r="D17" i="2"/>
  <c r="D19" i="2"/>
  <c r="D21" i="2"/>
  <c r="D23" i="2"/>
  <c r="D25" i="2"/>
  <c r="D27" i="2"/>
  <c r="D29" i="2"/>
  <c r="D31" i="2"/>
  <c r="D33" i="2"/>
  <c r="D35" i="2"/>
  <c r="D37" i="2"/>
  <c r="D39" i="2"/>
  <c r="D41" i="2"/>
  <c r="D43" i="2"/>
  <c r="D45" i="2"/>
  <c r="D47" i="2"/>
  <c r="D49" i="2"/>
  <c r="D51" i="2"/>
  <c r="D53" i="2"/>
  <c r="D55" i="2"/>
  <c r="D57" i="2"/>
  <c r="D59" i="2"/>
  <c r="D61" i="2"/>
  <c r="D63" i="2"/>
  <c r="D65" i="2"/>
  <c r="D67" i="2"/>
  <c r="D69" i="2"/>
  <c r="D71" i="2"/>
  <c r="D73" i="2"/>
  <c r="D75" i="2"/>
  <c r="D77" i="2"/>
  <c r="D79" i="2"/>
  <c r="D81" i="2"/>
  <c r="D83" i="2"/>
  <c r="D85" i="2"/>
  <c r="D87" i="2"/>
  <c r="D89" i="2"/>
  <c r="D91" i="2"/>
  <c r="D93" i="2"/>
  <c r="D3" i="2"/>
  <c r="D5" i="2"/>
  <c r="D7" i="2"/>
  <c r="D9" i="2"/>
  <c r="D11" i="2"/>
  <c r="D13" i="2"/>
  <c r="D94" i="2"/>
  <c r="S14" i="1"/>
  <c r="Q14" i="1"/>
  <c r="O14" i="1"/>
  <c r="M14" i="1"/>
  <c r="K14" i="1"/>
  <c r="I14" i="1"/>
  <c r="G14" i="1"/>
  <c r="E14" i="1"/>
  <c r="Q3" i="1"/>
  <c r="Q13" i="1"/>
  <c r="Q11" i="1"/>
  <c r="Q9" i="1"/>
  <c r="Q7" i="1"/>
  <c r="Q5" i="1"/>
  <c r="O3" i="1"/>
  <c r="O13" i="1"/>
  <c r="O11" i="1"/>
  <c r="O9" i="1"/>
  <c r="O7" i="1"/>
  <c r="O5" i="1"/>
  <c r="M3" i="1"/>
  <c r="M13" i="1"/>
  <c r="M11" i="1"/>
  <c r="M9" i="1"/>
  <c r="M7" i="1"/>
  <c r="M5" i="1"/>
  <c r="K3" i="1"/>
  <c r="K13" i="1"/>
  <c r="K11" i="1"/>
  <c r="K9" i="1"/>
  <c r="K7" i="1"/>
  <c r="K5" i="1"/>
  <c r="I3" i="1"/>
  <c r="I13" i="1"/>
  <c r="I11" i="1"/>
  <c r="I9" i="1"/>
  <c r="I7" i="1"/>
  <c r="I5" i="1"/>
  <c r="G3" i="1"/>
  <c r="G13" i="1"/>
  <c r="G11" i="1"/>
  <c r="G9" i="1"/>
  <c r="G7" i="1"/>
  <c r="G5" i="1"/>
  <c r="S13" i="1"/>
  <c r="S11" i="1"/>
  <c r="S9" i="1"/>
  <c r="S7" i="1"/>
  <c r="S5" i="1"/>
  <c r="S3" i="1"/>
  <c r="E13" i="1"/>
  <c r="E11" i="1"/>
  <c r="E9" i="1"/>
  <c r="E7" i="1"/>
  <c r="E5" i="1"/>
  <c r="E3" i="1"/>
</calcChain>
</file>

<file path=xl/sharedStrings.xml><?xml version="1.0" encoding="utf-8"?>
<sst xmlns="http://schemas.openxmlformats.org/spreadsheetml/2006/main" count="266" uniqueCount="97">
  <si>
    <t>comnam</t>
  </si>
  <si>
    <t>crisis</t>
  </si>
  <si>
    <t>ratio_1_5</t>
  </si>
  <si>
    <t>log_ratio_1_5</t>
  </si>
  <si>
    <t>ratio_1_10</t>
  </si>
  <si>
    <t>log_ratio_1_10</t>
  </si>
  <si>
    <t>ratio_1_20</t>
  </si>
  <si>
    <t>log_ratio_1_20</t>
  </si>
  <si>
    <t>ratio_1_50</t>
  </si>
  <si>
    <t>log_ratio_1_50</t>
  </si>
  <si>
    <t>WELLS FARGO &amp; CO NEW</t>
  </si>
  <si>
    <t>JPMORGAN CHASE &amp; CO</t>
  </si>
  <si>
    <t>BANK OF AMERICA CORP</t>
  </si>
  <si>
    <t>MORGAN STANLEY DEAN WITTER &amp; CO</t>
  </si>
  <si>
    <t>CITIGROUP INC</t>
  </si>
  <si>
    <t>T C F FINANCIAL CORP</t>
  </si>
  <si>
    <t>FIRST CITIZENS BANCSHARES INC NC</t>
  </si>
  <si>
    <t>WEBSTER FINL CORP WATERBURY CONN</t>
  </si>
  <si>
    <t>SILICON VALLEY BANCSHARES</t>
  </si>
  <si>
    <t>S V B FINANCIAL GROUP</t>
  </si>
  <si>
    <t>PEOPLES UNITED FINANCIAL INC</t>
  </si>
  <si>
    <t>EVERBANK FINANCIAL CORP</t>
  </si>
  <si>
    <t>ALLY FINANCIAL INC</t>
  </si>
  <si>
    <t>SYNCHRONY FINANCIAL</t>
  </si>
  <si>
    <t>CITIZENS FINANCIAL GROUP INC</t>
  </si>
  <si>
    <t>ASSOCIATED BANC CORP</t>
  </si>
  <si>
    <t>SYNOVUS FINANCIAL CORP</t>
  </si>
  <si>
    <t>COMERICA INC</t>
  </si>
  <si>
    <t>COMMERCE BANCSHARES INC</t>
  </si>
  <si>
    <t>CULLEN FROST BANKERS INC</t>
  </si>
  <si>
    <t>FIFTH THIRD BANCORP</t>
  </si>
  <si>
    <t>REGIONS FINANCIAL CORP</t>
  </si>
  <si>
    <t>REGIONS FINANCIAL CORP NEW</t>
  </si>
  <si>
    <t>FIRSTMERIT CORP</t>
  </si>
  <si>
    <t>M &amp; T BANK CORP</t>
  </si>
  <si>
    <t>FIRST TENNESSEE NATIONAL CORP</t>
  </si>
  <si>
    <t>FIRST HORIZON NATIONAL CORP</t>
  </si>
  <si>
    <t>HUNTINGTON BANCSHARES INC</t>
  </si>
  <si>
    <t>BANK NEW YORK INC</t>
  </si>
  <si>
    <t>BANK OF NEW YORK MELLON CORP</t>
  </si>
  <si>
    <t>NORTHERN TRUST CORP</t>
  </si>
  <si>
    <t>AMERICAN EXPRESS CO</t>
  </si>
  <si>
    <t>P N C FINANCIAL SERVICES GRP INC</t>
  </si>
  <si>
    <t>KEYCORP NEW</t>
  </si>
  <si>
    <t>U S BANCORP DEL</t>
  </si>
  <si>
    <t>SUNTRUST BANKS INC</t>
  </si>
  <si>
    <t>RAYMOND JAMES FINANCIAL INC</t>
  </si>
  <si>
    <t>B B &amp; T CORP</t>
  </si>
  <si>
    <t>STATE STREET CORP</t>
  </si>
  <si>
    <t>SCHWAB CHARLES CORP NEW</t>
  </si>
  <si>
    <t>HANCOCK HOLDING CO</t>
  </si>
  <si>
    <t>B O K FINANCIAL CORP</t>
  </si>
  <si>
    <t>NEW YORK COMMUNITY BANCORP INC</t>
  </si>
  <si>
    <t>VALLEY NATIONAL BANCORP</t>
  </si>
  <si>
    <t>CAPITAL ONE FINANCIAL CORP</t>
  </si>
  <si>
    <t>IBERIABANK CORP</t>
  </si>
  <si>
    <t>E TRADE GROUP INC</t>
  </si>
  <si>
    <t>E TRADE FINANCIAL CORP</t>
  </si>
  <si>
    <t>ZIONS BANCORP</t>
  </si>
  <si>
    <t>WINTRUST FINANCIAL CORPORATION</t>
  </si>
  <si>
    <t>FIRST NIAGARA FINL GROUP INC NEW</t>
  </si>
  <si>
    <t>UMPQUA HOLDINGS CORP</t>
  </si>
  <si>
    <t>PROSPERITY BANCSHARES INC</t>
  </si>
  <si>
    <t>EAST WEST BANCORP INC</t>
  </si>
  <si>
    <t>GOLDMAN SACHS GROUP INC</t>
  </si>
  <si>
    <t>FIRST COMMUNITY BANCORP</t>
  </si>
  <si>
    <t>PACWEST BANCORP DE</t>
  </si>
  <si>
    <t>C I T GROUP INC NEW</t>
  </si>
  <si>
    <t>INVESTORS BANCORP INC</t>
  </si>
  <si>
    <t>DISCOVER FINANCIAL SERVICES</t>
  </si>
  <si>
    <t>pre-crisis</t>
  </si>
  <si>
    <t>PEOPLES BANK BRIDGEPORT</t>
  </si>
  <si>
    <t>post-crisis</t>
  </si>
  <si>
    <t>N/A</t>
  </si>
  <si>
    <t>Ratio of Five Day/Daily Log Returns</t>
  </si>
  <si>
    <t>Ratio of Ten Day/Daily Log Returns</t>
  </si>
  <si>
    <t>Ratio of Twenty Day/Daily Log Returns</t>
  </si>
  <si>
    <t>Ratio of Fifty Day/Daily Log Returns</t>
  </si>
  <si>
    <t>Bank Name</t>
  </si>
  <si>
    <t>Number of Banks Where Post-Crisis Ratio&lt;Pre-Crisis Ratio</t>
  </si>
  <si>
    <t>SD</t>
  </si>
  <si>
    <t>Var</t>
  </si>
  <si>
    <t>q</t>
  </si>
  <si>
    <t>n</t>
  </si>
  <si>
    <t>Five Day Ratio</t>
  </si>
  <si>
    <t>Ten Day Ratio</t>
  </si>
  <si>
    <t>Twenty Day Ratio</t>
  </si>
  <si>
    <t>Fifty Day Ratio</t>
  </si>
  <si>
    <t>No. Banks Post-Crisis Ratio&lt;Pre-Crisis Ratio</t>
  </si>
  <si>
    <t xml:space="preserve">No. Banks Post-Crisis Ratio&lt;Pre-Crisis </t>
  </si>
  <si>
    <t>Bank of America</t>
  </si>
  <si>
    <t>Citigrouo</t>
  </si>
  <si>
    <t>Goldman Sachs</t>
  </si>
  <si>
    <t xml:space="preserve">JP Morgan </t>
  </si>
  <si>
    <t xml:space="preserve">Morgan Stnaley </t>
  </si>
  <si>
    <t xml:space="preserve">Welsl Fargo </t>
  </si>
  <si>
    <t>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</si>
</sst>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dcr10"/>
    </font>
    <font>
      <sz val="10"/>
      <color theme="1"/>
      <name val="dcr10"/>
    </font>
    <font>
      <b/>
      <sz val="10"/>
      <color theme="1"/>
      <name val="dcr10"/>
    </font>
    <font>
      <b/>
      <sz val="12"/>
      <color theme="1"/>
      <name val="dcr10"/>
    </font>
    <font>
      <sz val="8"/>
      <name val="Calibri"/>
      <family val="2"/>
      <scheme val="minor"/>
    </font>
    <font>
      <sz val="10"/>
      <color rgb="FFFF6600"/>
      <name val="dcr10"/>
    </font>
    <font>
      <sz val="10"/>
      <color theme="4"/>
      <name val="dcr10"/>
    </font>
    <font>
      <sz val="10"/>
      <color rgb="FFFF0000"/>
      <name val="dcr10"/>
    </font>
    <font>
      <sz val="10"/>
      <color theme="1"/>
      <name val="Calibri"/>
      <family val="2"/>
      <scheme val="minor"/>
    </font>
    <font>
      <sz val="10"/>
      <color rgb="FF000090"/>
      <name val="dcr10"/>
    </font>
    <font>
      <sz val="12"/>
      <color rgb="FF00009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9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0" borderId="0" xfId="0" applyFont="1"/>
    <xf numFmtId="0" fontId="5" fillId="0" borderId="0" xfId="0" applyFont="1"/>
    <xf numFmtId="2" fontId="5" fillId="0" borderId="0" xfId="0" applyNumberFormat="1" applyFont="1"/>
    <xf numFmtId="2" fontId="5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/>
    <xf numFmtId="0" fontId="4" fillId="0" borderId="0" xfId="0" applyFont="1" applyAlignment="1"/>
    <xf numFmtId="9" fontId="0" fillId="0" borderId="0" xfId="0" applyNumberFormat="1"/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2" fontId="9" fillId="0" borderId="0" xfId="0" applyNumberFormat="1" applyFont="1"/>
    <xf numFmtId="2" fontId="11" fillId="0" borderId="0" xfId="0" applyNumberFormat="1" applyFont="1"/>
    <xf numFmtId="2" fontId="10" fillId="2" borderId="0" xfId="0" applyNumberFormat="1" applyFont="1" applyFill="1"/>
    <xf numFmtId="0" fontId="13" fillId="0" borderId="0" xfId="0" applyFont="1"/>
    <xf numFmtId="2" fontId="13" fillId="0" borderId="0" xfId="0" applyNumberFormat="1" applyFont="1"/>
    <xf numFmtId="2" fontId="13" fillId="2" borderId="0" xfId="0" applyNumberFormat="1" applyFont="1" applyFill="1"/>
    <xf numFmtId="0" fontId="14" fillId="0" borderId="0" xfId="0" applyFont="1"/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/>
    <xf numFmtId="0" fontId="0" fillId="0" borderId="0" xfId="0" applyAlignment="1">
      <alignment horizontal="center"/>
    </xf>
    <xf numFmtId="0" fontId="4" fillId="0" borderId="0" xfId="0" applyFont="1" applyAlignment="1"/>
  </cellXfs>
  <cellStyles count="2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workbookViewId="0">
      <selection activeCell="D15" sqref="D15"/>
    </sheetView>
  </sheetViews>
  <sheetFormatPr baseColWidth="10" defaultRowHeight="15" x14ac:dyDescent="0"/>
  <cols>
    <col min="2" max="2" width="10.83203125" style="3"/>
    <col min="3" max="9" width="10.83203125" style="1"/>
    <col min="10" max="10" width="13.5" style="1" bestFit="1" customWidth="1"/>
    <col min="11" max="11" width="13.5" style="1" customWidth="1"/>
    <col min="12" max="13" width="10.83203125" style="1"/>
    <col min="14" max="14" width="13.5" style="1" bestFit="1" customWidth="1"/>
    <col min="15" max="15" width="13.5" style="1" customWidth="1"/>
    <col min="16" max="18" width="10.83203125" style="1"/>
  </cols>
  <sheetData>
    <row r="1" spans="1:19">
      <c r="A1" s="1" t="s">
        <v>0</v>
      </c>
      <c r="B1" s="3" t="s">
        <v>1</v>
      </c>
      <c r="C1" s="1" t="s">
        <v>2</v>
      </c>
      <c r="F1" s="1" t="s">
        <v>3</v>
      </c>
      <c r="H1" s="1" t="s">
        <v>4</v>
      </c>
      <c r="I1" s="2"/>
      <c r="J1" s="1" t="s">
        <v>5</v>
      </c>
      <c r="K1" s="2"/>
      <c r="L1" s="1" t="s">
        <v>6</v>
      </c>
      <c r="M1" s="2"/>
      <c r="N1" s="1" t="s">
        <v>7</v>
      </c>
      <c r="P1" s="1" t="s">
        <v>8</v>
      </c>
      <c r="R1" s="1" t="s">
        <v>9</v>
      </c>
      <c r="S1" s="1"/>
    </row>
    <row r="2" spans="1:19">
      <c r="A2" s="1" t="s">
        <v>10</v>
      </c>
      <c r="B2" s="3">
        <v>0</v>
      </c>
      <c r="C2" s="1">
        <v>4.4485340000000004</v>
      </c>
      <c r="F2" s="1">
        <v>4.5121359999999999</v>
      </c>
      <c r="H2" s="1">
        <v>8.1715359999999997</v>
      </c>
      <c r="J2" s="1">
        <v>8.6010679999999997</v>
      </c>
      <c r="L2" s="1">
        <v>15.92381</v>
      </c>
      <c r="N2" s="1">
        <v>17.000720000000001</v>
      </c>
      <c r="P2" s="1">
        <v>40.912660000000002</v>
      </c>
      <c r="R2" s="1">
        <v>41.503579999999999</v>
      </c>
      <c r="S2" s="1"/>
    </row>
    <row r="3" spans="1:19">
      <c r="A3" s="1" t="s">
        <v>10</v>
      </c>
      <c r="B3" s="3">
        <v>1</v>
      </c>
      <c r="C3" s="1">
        <v>4.0281070000000003</v>
      </c>
      <c r="D3" s="1">
        <f>C3-C2</f>
        <v>-0.42042700000000011</v>
      </c>
      <c r="E3" s="1" t="b">
        <f>IF(C3&gt;C2,1)</f>
        <v>0</v>
      </c>
      <c r="F3" s="1">
        <v>4.0622439999999997</v>
      </c>
      <c r="G3" s="1" t="b">
        <f>IF(F3&gt;F2,1)</f>
        <v>0</v>
      </c>
      <c r="H3" s="1">
        <v>7.0659479999999997</v>
      </c>
      <c r="I3" s="1" t="b">
        <f>IF(H3&gt;H2,1)</f>
        <v>0</v>
      </c>
      <c r="J3" s="1">
        <v>7.0918330000000003</v>
      </c>
      <c r="K3" s="1" t="b">
        <f>IF(J3&gt;J2,1)</f>
        <v>0</v>
      </c>
      <c r="L3" s="1">
        <v>14.8619</v>
      </c>
      <c r="M3" s="1" t="b">
        <f>IF(L3&gt;L2,1)</f>
        <v>0</v>
      </c>
      <c r="N3" s="1">
        <v>14.93262</v>
      </c>
      <c r="O3" s="1" t="b">
        <f>IF(N3&gt;N2,1)</f>
        <v>0</v>
      </c>
      <c r="P3" s="1">
        <v>25.117460000000001</v>
      </c>
      <c r="Q3" s="1" t="b">
        <f>IF(P3&gt;P2,1)</f>
        <v>0</v>
      </c>
      <c r="R3" s="1">
        <v>25.173410000000001</v>
      </c>
      <c r="S3" s="1" t="b">
        <f>IF(R3&gt;R2,1)</f>
        <v>0</v>
      </c>
    </row>
    <row r="4" spans="1:19">
      <c r="A4" s="1" t="s">
        <v>11</v>
      </c>
      <c r="B4" s="3">
        <v>0</v>
      </c>
      <c r="C4" s="1">
        <v>4.4469339999999997</v>
      </c>
      <c r="F4" s="1">
        <v>4.4322189999999999</v>
      </c>
      <c r="H4" s="1">
        <v>8.5328569999999999</v>
      </c>
      <c r="J4" s="1">
        <v>8.8020259999999997</v>
      </c>
      <c r="L4" s="1">
        <v>20.092269999999999</v>
      </c>
      <c r="N4" s="1">
        <v>21.864709999999999</v>
      </c>
      <c r="P4" s="1">
        <v>52.876379999999997</v>
      </c>
      <c r="R4" s="1">
        <v>54.049100000000003</v>
      </c>
      <c r="S4" s="1"/>
    </row>
    <row r="5" spans="1:19">
      <c r="A5" s="1" t="s">
        <v>11</v>
      </c>
      <c r="B5" s="3">
        <v>1</v>
      </c>
      <c r="C5" s="1">
        <v>4.5151729999999999</v>
      </c>
      <c r="D5" s="1">
        <f>C5-C4</f>
        <v>6.8239000000000161E-2</v>
      </c>
      <c r="E5" s="1">
        <f>IF(C5&gt;C4,1)</f>
        <v>1</v>
      </c>
      <c r="F5" s="1">
        <v>4.5913170000000001</v>
      </c>
      <c r="G5" s="1">
        <f>IF(F5&gt;F4,1)</f>
        <v>1</v>
      </c>
      <c r="H5" s="1">
        <v>8.8484990000000003</v>
      </c>
      <c r="I5" s="1">
        <f>IF(H5&gt;H4,1)</f>
        <v>1</v>
      </c>
      <c r="J5" s="1">
        <v>8.9859519999999993</v>
      </c>
      <c r="K5" s="1">
        <f>IF(J5&gt;J4,1)</f>
        <v>1</v>
      </c>
      <c r="L5" s="1">
        <v>17.348549999999999</v>
      </c>
      <c r="M5" s="1" t="b">
        <f>IF(L5&gt;L4,1)</f>
        <v>0</v>
      </c>
      <c r="N5" s="1">
        <v>17.83145</v>
      </c>
      <c r="O5" s="1" t="b">
        <f>IF(N5&gt;N4,1)</f>
        <v>0</v>
      </c>
      <c r="P5" s="1">
        <v>37.957329999999999</v>
      </c>
      <c r="Q5" s="1" t="b">
        <f>IF(P5&gt;P4,1)</f>
        <v>0</v>
      </c>
      <c r="R5" s="1">
        <v>39.494549999999997</v>
      </c>
      <c r="S5" s="1" t="b">
        <f>IF(R5&gt;R4,1)</f>
        <v>0</v>
      </c>
    </row>
    <row r="6" spans="1:19">
      <c r="A6" s="1" t="s">
        <v>12</v>
      </c>
      <c r="B6" s="3">
        <v>0</v>
      </c>
      <c r="C6" s="1">
        <v>5.1839300000000001</v>
      </c>
      <c r="F6" s="1">
        <v>5.0006570000000004</v>
      </c>
      <c r="H6" s="1">
        <v>9.0552980000000005</v>
      </c>
      <c r="J6" s="1">
        <v>8.9624520000000008</v>
      </c>
      <c r="L6" s="1">
        <v>17.826750000000001</v>
      </c>
      <c r="N6" s="1">
        <v>18.075579999999999</v>
      </c>
      <c r="P6" s="1">
        <v>41.439030000000002</v>
      </c>
      <c r="R6" s="1">
        <v>41.779440000000001</v>
      </c>
      <c r="S6" s="1"/>
    </row>
    <row r="7" spans="1:19">
      <c r="A7" s="1" t="s">
        <v>12</v>
      </c>
      <c r="B7" s="3">
        <v>1</v>
      </c>
      <c r="C7" s="1">
        <v>4.6866979999999998</v>
      </c>
      <c r="D7" s="1">
        <f>C7-C6</f>
        <v>-0.49723200000000034</v>
      </c>
      <c r="E7" s="1" t="b">
        <f>IF(C7&gt;C6,1)</f>
        <v>0</v>
      </c>
      <c r="F7" s="1">
        <v>4.6662020000000002</v>
      </c>
      <c r="G7" s="1" t="b">
        <f>IF(F7&gt;F6,1)</f>
        <v>0</v>
      </c>
      <c r="H7" s="1">
        <v>8.9859279999999995</v>
      </c>
      <c r="I7" s="1" t="b">
        <f>IF(H7&gt;H6,1)</f>
        <v>0</v>
      </c>
      <c r="J7" s="1">
        <v>9.102919</v>
      </c>
      <c r="K7" s="1">
        <f>IF(J7&gt;J6,1)</f>
        <v>1</v>
      </c>
      <c r="L7" s="1">
        <v>18.124079999999999</v>
      </c>
      <c r="M7" s="1">
        <f>IF(L7&gt;L6,1)</f>
        <v>1</v>
      </c>
      <c r="N7" s="1">
        <v>18.114909999999998</v>
      </c>
      <c r="O7" s="1">
        <f>IF(N7&gt;N6,1)</f>
        <v>1</v>
      </c>
      <c r="P7" s="1">
        <v>40.091320000000003</v>
      </c>
      <c r="Q7" s="1" t="b">
        <f>IF(P7&gt;P6,1)</f>
        <v>0</v>
      </c>
      <c r="R7" s="1">
        <v>41.622190000000003</v>
      </c>
      <c r="S7" s="1" t="b">
        <f>IF(R7&gt;R6,1)</f>
        <v>0</v>
      </c>
    </row>
    <row r="8" spans="1:19">
      <c r="A8" s="1" t="s">
        <v>13</v>
      </c>
      <c r="B8" s="3">
        <v>0</v>
      </c>
      <c r="C8" s="1">
        <v>5.135008</v>
      </c>
      <c r="F8" s="1">
        <v>5.0864029999999998</v>
      </c>
      <c r="H8" s="1">
        <v>8.1080769999999998</v>
      </c>
      <c r="J8" s="1">
        <v>8.0872019999999996</v>
      </c>
      <c r="L8" s="1">
        <v>16.921309999999998</v>
      </c>
      <c r="N8" s="1">
        <v>18.358059999999998</v>
      </c>
      <c r="P8" s="1">
        <v>36.701880000000003</v>
      </c>
      <c r="R8" s="1">
        <v>40.152479999999997</v>
      </c>
      <c r="S8" s="1"/>
    </row>
    <row r="9" spans="1:19">
      <c r="A9" s="1" t="s">
        <v>13</v>
      </c>
      <c r="B9" s="3">
        <v>1</v>
      </c>
      <c r="C9" s="1">
        <v>4.4359299999999999</v>
      </c>
      <c r="D9" s="1">
        <f>C9-C8</f>
        <v>-0.69907800000000009</v>
      </c>
      <c r="E9" s="1" t="b">
        <f>IF(C9&gt;C8,1)</f>
        <v>0</v>
      </c>
      <c r="F9" s="1">
        <v>4.489725</v>
      </c>
      <c r="G9" s="1" t="b">
        <f>IF(F9&gt;F8,1)</f>
        <v>0</v>
      </c>
      <c r="H9" s="1">
        <v>8.4077249999999992</v>
      </c>
      <c r="I9" s="1">
        <f>IF(H9&gt;H8,1)</f>
        <v>1</v>
      </c>
      <c r="J9" s="1">
        <v>8.5686599999999995</v>
      </c>
      <c r="K9" s="1">
        <f>IF(J9&gt;J8,1)</f>
        <v>1</v>
      </c>
      <c r="L9" s="1">
        <v>15.0205</v>
      </c>
      <c r="M9" s="1" t="b">
        <f>IF(L9&gt;L8,1)</f>
        <v>0</v>
      </c>
      <c r="N9" s="1">
        <v>14.941700000000001</v>
      </c>
      <c r="O9" s="1" t="b">
        <f>IF(N9&gt;N8,1)</f>
        <v>0</v>
      </c>
      <c r="P9" s="1">
        <v>44.690779999999997</v>
      </c>
      <c r="Q9" s="1">
        <f>IF(P9&gt;P8,1)</f>
        <v>1</v>
      </c>
      <c r="R9" s="1">
        <v>44.660649999999997</v>
      </c>
      <c r="S9" s="1">
        <f>IF(R9&gt;R8,1)</f>
        <v>1</v>
      </c>
    </row>
    <row r="10" spans="1:19">
      <c r="A10" s="1" t="s">
        <v>14</v>
      </c>
      <c r="B10" s="3">
        <v>0</v>
      </c>
      <c r="C10" s="1">
        <v>5.1415009999999999</v>
      </c>
      <c r="F10" s="1">
        <v>5.1435529999999998</v>
      </c>
      <c r="H10" s="1">
        <v>8.7443919999999995</v>
      </c>
      <c r="J10" s="1">
        <v>8.7777089999999998</v>
      </c>
      <c r="L10" s="1">
        <v>21.965779999999999</v>
      </c>
      <c r="N10" s="1">
        <v>22.81681</v>
      </c>
      <c r="P10" s="1">
        <v>45.90372</v>
      </c>
      <c r="R10" s="1">
        <v>55.651020000000003</v>
      </c>
      <c r="S10" s="1"/>
    </row>
    <row r="11" spans="1:19">
      <c r="A11" s="1" t="s">
        <v>14</v>
      </c>
      <c r="B11" s="3">
        <v>1</v>
      </c>
      <c r="C11" s="1">
        <v>4.9899709999999997</v>
      </c>
      <c r="D11" s="1">
        <f>C11-C10</f>
        <v>-0.15153000000000016</v>
      </c>
      <c r="E11" s="1" t="b">
        <f>IF(C11&gt;C10,1)</f>
        <v>0</v>
      </c>
      <c r="F11" s="1">
        <v>4.9622890000000002</v>
      </c>
      <c r="G11" s="1" t="b">
        <f>IF(F11&gt;F10,1)</f>
        <v>0</v>
      </c>
      <c r="H11" s="1">
        <v>8.7131399999999992</v>
      </c>
      <c r="I11" s="1" t="b">
        <f>IF(H11&gt;H10,1)</f>
        <v>0</v>
      </c>
      <c r="J11" s="1">
        <v>9.3929320000000001</v>
      </c>
      <c r="K11" s="1">
        <f>IF(J11&gt;J10,1)</f>
        <v>1</v>
      </c>
      <c r="L11" s="1">
        <v>18.163810000000002</v>
      </c>
      <c r="M11" s="1" t="b">
        <f>IF(L11&gt;L10,1)</f>
        <v>0</v>
      </c>
      <c r="N11" s="1">
        <v>18.696059999999999</v>
      </c>
      <c r="O11" s="1" t="b">
        <f>IF(N11&gt;N10,1)</f>
        <v>0</v>
      </c>
      <c r="P11" s="1">
        <v>37.877890000000001</v>
      </c>
      <c r="Q11" s="1" t="b">
        <f>IF(P11&gt;P10,1)</f>
        <v>0</v>
      </c>
      <c r="R11" s="1">
        <v>43.890500000000003</v>
      </c>
      <c r="S11" s="1" t="b">
        <f>IF(R11&gt;R10,1)</f>
        <v>0</v>
      </c>
    </row>
    <row r="12" spans="1:19">
      <c r="A12" s="1" t="s">
        <v>64</v>
      </c>
      <c r="B12" s="3">
        <v>0</v>
      </c>
      <c r="C12" s="1">
        <v>4.8672519999999997</v>
      </c>
      <c r="F12" s="1">
        <v>4.8175039999999996</v>
      </c>
      <c r="H12" s="1">
        <v>8.4595409999999998</v>
      </c>
      <c r="J12" s="1">
        <v>8.3177590000000006</v>
      </c>
      <c r="L12" s="1">
        <v>17.550439999999998</v>
      </c>
      <c r="N12" s="1">
        <v>17.53098</v>
      </c>
      <c r="P12" s="1">
        <v>34.163679999999999</v>
      </c>
      <c r="R12" s="1">
        <v>33.162799999999997</v>
      </c>
      <c r="S12" s="1"/>
    </row>
    <row r="13" spans="1:19">
      <c r="A13" s="1" t="s">
        <v>64</v>
      </c>
      <c r="B13" s="3">
        <v>1</v>
      </c>
      <c r="C13" s="1">
        <v>4.7647550000000001</v>
      </c>
      <c r="D13" s="1">
        <f>C13-C12</f>
        <v>-0.10249699999999962</v>
      </c>
      <c r="E13" s="1" t="b">
        <f>IF(C13&gt;C12,1)</f>
        <v>0</v>
      </c>
      <c r="F13" s="1">
        <v>4.8298199999999998</v>
      </c>
      <c r="G13" s="1">
        <f>IF(F13&gt;F12,1)</f>
        <v>1</v>
      </c>
      <c r="H13" s="1">
        <v>8.9863409999999995</v>
      </c>
      <c r="I13" s="1">
        <f>IF(H13&gt;H12,1)</f>
        <v>1</v>
      </c>
      <c r="J13" s="1">
        <v>9.0856969999999997</v>
      </c>
      <c r="K13" s="1">
        <f>IF(J13&gt;J12,1)</f>
        <v>1</v>
      </c>
      <c r="L13" s="1">
        <v>19.546749999999999</v>
      </c>
      <c r="M13" s="1">
        <f>IF(L13&gt;L12,1)</f>
        <v>1</v>
      </c>
      <c r="N13" s="1">
        <v>19.509499999999999</v>
      </c>
      <c r="O13" s="1">
        <f>IF(N13&gt;N12,1)</f>
        <v>1</v>
      </c>
      <c r="P13" s="1">
        <v>46.487720000000003</v>
      </c>
      <c r="Q13" s="1">
        <f>IF(P13&gt;P12,1)</f>
        <v>1</v>
      </c>
      <c r="R13" s="1">
        <v>45.765569999999997</v>
      </c>
      <c r="S13" s="1">
        <f>IF(R13&gt;R12,1)</f>
        <v>1</v>
      </c>
    </row>
    <row r="14" spans="1:19">
      <c r="D14" s="1">
        <f>AVERAGE(D2:D13)</f>
        <v>-0.30042083333333336</v>
      </c>
      <c r="E14" s="1">
        <f>SUM(E2:E13)</f>
        <v>1</v>
      </c>
      <c r="G14" s="1">
        <f>SUM(G2:G13)</f>
        <v>2</v>
      </c>
      <c r="I14" s="1">
        <f>SUM(I2:I13)</f>
        <v>3</v>
      </c>
      <c r="K14" s="1">
        <f>SUM(K2:K13)</f>
        <v>5</v>
      </c>
      <c r="M14" s="1">
        <f>SUM(M2:M13)</f>
        <v>2</v>
      </c>
      <c r="O14" s="1">
        <f>SUM(O2:O13)</f>
        <v>2</v>
      </c>
      <c r="Q14" s="1">
        <f>SUM(Q2:Q13)</f>
        <v>2</v>
      </c>
      <c r="S14" s="1">
        <f>SUM(S2:S13)</f>
        <v>2</v>
      </c>
    </row>
  </sheetData>
  <sortState ref="A2:J11">
    <sortCondition ref="B2:B11"/>
    <sortCondition ref="A2:A1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4"/>
  <sheetViews>
    <sheetView topLeftCell="A51" workbookViewId="0">
      <selection activeCell="E94" sqref="E94"/>
    </sheetView>
  </sheetViews>
  <sheetFormatPr baseColWidth="10" defaultRowHeight="15" x14ac:dyDescent="0"/>
  <cols>
    <col min="3" max="19" width="10.83203125" style="1"/>
  </cols>
  <sheetData>
    <row r="1" spans="1:19">
      <c r="A1" t="s">
        <v>0</v>
      </c>
      <c r="B1" t="s">
        <v>1</v>
      </c>
      <c r="C1" s="1" t="s">
        <v>2</v>
      </c>
      <c r="F1" s="1" t="s">
        <v>3</v>
      </c>
      <c r="H1" s="1" t="s">
        <v>4</v>
      </c>
      <c r="J1" s="1" t="s">
        <v>5</v>
      </c>
      <c r="L1" s="1" t="s">
        <v>6</v>
      </c>
      <c r="N1" s="1" t="s">
        <v>7</v>
      </c>
      <c r="P1" s="1" t="s">
        <v>8</v>
      </c>
      <c r="R1" s="1" t="s">
        <v>9</v>
      </c>
    </row>
    <row r="2" spans="1:19">
      <c r="A2" t="s">
        <v>15</v>
      </c>
      <c r="B2">
        <v>0</v>
      </c>
      <c r="C2" s="1">
        <v>4.8496629999999996</v>
      </c>
      <c r="F2" s="1">
        <v>4.97173</v>
      </c>
      <c r="H2" s="1">
        <v>9.2388209999999997</v>
      </c>
      <c r="J2" s="1">
        <v>9.7785220000000006</v>
      </c>
      <c r="L2" s="1">
        <v>16.853739999999998</v>
      </c>
      <c r="N2" s="1">
        <v>17.86571</v>
      </c>
      <c r="P2" s="1">
        <v>50.225619999999999</v>
      </c>
      <c r="R2" s="1">
        <v>50.504759999999997</v>
      </c>
    </row>
    <row r="3" spans="1:19">
      <c r="A3" t="s">
        <v>15</v>
      </c>
      <c r="B3">
        <v>1</v>
      </c>
      <c r="C3" s="1">
        <v>4.5724850000000004</v>
      </c>
      <c r="D3" s="1" t="b">
        <f>IF(C3&gt;C2,1)</f>
        <v>0</v>
      </c>
      <c r="E3" s="1">
        <f>C3-C2</f>
        <v>-0.27717799999999926</v>
      </c>
      <c r="F3" s="1">
        <v>4.6603389999999996</v>
      </c>
      <c r="G3" s="1" t="b">
        <f>IF(F3&gt;F2,1)</f>
        <v>0</v>
      </c>
      <c r="H3" s="1">
        <v>8.0122359999999997</v>
      </c>
      <c r="I3" s="1" t="b">
        <f>IF(H3&gt;H2,1)</f>
        <v>0</v>
      </c>
      <c r="J3" s="1">
        <v>8.0761249999999993</v>
      </c>
      <c r="K3" s="1" t="b">
        <f>IF(J3&gt;J2,1)</f>
        <v>0</v>
      </c>
      <c r="L3" s="1">
        <v>13.92849</v>
      </c>
      <c r="M3" s="1" t="b">
        <f>IF(L3&gt;L2,1)</f>
        <v>0</v>
      </c>
      <c r="N3" s="1">
        <v>14.479559999999999</v>
      </c>
      <c r="O3" s="1" t="b">
        <f>IF(N3&gt;N2,1)</f>
        <v>0</v>
      </c>
      <c r="P3" s="1">
        <v>29.882110000000001</v>
      </c>
      <c r="Q3" s="1" t="b">
        <f>IF(P3&gt;P2,1)</f>
        <v>0</v>
      </c>
      <c r="R3" s="1">
        <v>33.631590000000003</v>
      </c>
      <c r="S3" s="1" t="b">
        <f>IF(R3&gt;R2,1)</f>
        <v>0</v>
      </c>
    </row>
    <row r="4" spans="1:19">
      <c r="A4" t="s">
        <v>16</v>
      </c>
      <c r="B4">
        <v>0</v>
      </c>
      <c r="C4" s="1">
        <v>9.8733699999999994E-2</v>
      </c>
      <c r="F4" s="1">
        <v>4.4834620000000003</v>
      </c>
      <c r="H4" s="1">
        <v>0.17916119999999999</v>
      </c>
      <c r="J4" s="1">
        <v>8.2195739999999997</v>
      </c>
      <c r="L4" s="1">
        <v>0.32162439999999998</v>
      </c>
      <c r="N4" s="1">
        <v>14.08404</v>
      </c>
      <c r="P4" s="1">
        <v>0.88055470000000002</v>
      </c>
      <c r="R4" s="1">
        <v>36.231580000000001</v>
      </c>
    </row>
    <row r="5" spans="1:19">
      <c r="A5" t="s">
        <v>16</v>
      </c>
      <c r="B5">
        <v>1</v>
      </c>
      <c r="C5" s="1">
        <v>4.2375340000000001</v>
      </c>
      <c r="D5" s="1">
        <f>IF(C5&gt;C4,1)</f>
        <v>1</v>
      </c>
      <c r="E5" s="1">
        <f>C5-C4</f>
        <v>4.1388002999999998</v>
      </c>
      <c r="F5" s="1">
        <v>4.2417150000000001</v>
      </c>
      <c r="G5" s="1" t="b">
        <f>IF(F5&gt;F4,1)</f>
        <v>0</v>
      </c>
      <c r="H5" s="1">
        <v>7.4670779999999999</v>
      </c>
      <c r="I5" s="1">
        <f>IF(H5&gt;H4,1)</f>
        <v>1</v>
      </c>
      <c r="J5" s="1">
        <v>7.5701809999999998</v>
      </c>
      <c r="K5" s="1" t="b">
        <f>IF(J5&gt;J4,1)</f>
        <v>0</v>
      </c>
      <c r="L5" s="1">
        <v>18.996559999999999</v>
      </c>
      <c r="M5" s="1">
        <f>IF(L5&gt;L4,1)</f>
        <v>1</v>
      </c>
      <c r="N5" s="1">
        <v>18.755749999999999</v>
      </c>
      <c r="O5" s="1">
        <f>IF(N5&gt;N4,1)</f>
        <v>1</v>
      </c>
      <c r="P5" s="1">
        <v>36.765610000000002</v>
      </c>
      <c r="Q5" s="1">
        <f>IF(P5&gt;P4,1)</f>
        <v>1</v>
      </c>
      <c r="R5" s="1">
        <v>37.105789999999999</v>
      </c>
      <c r="S5" s="1">
        <f>IF(R5&gt;R4,1)</f>
        <v>1</v>
      </c>
    </row>
    <row r="6" spans="1:19">
      <c r="A6" t="s">
        <v>17</v>
      </c>
      <c r="B6">
        <v>0</v>
      </c>
      <c r="C6" s="1">
        <v>4.6251160000000002</v>
      </c>
      <c r="F6" s="1">
        <v>4.6520289999999997</v>
      </c>
      <c r="H6" s="1">
        <v>8.2672229999999995</v>
      </c>
      <c r="J6" s="1">
        <v>8.4858449999999994</v>
      </c>
      <c r="L6" s="1">
        <v>17.248729999999998</v>
      </c>
      <c r="N6" s="1">
        <v>17.823309999999999</v>
      </c>
      <c r="P6" s="1">
        <v>42.825510000000001</v>
      </c>
      <c r="R6" s="1">
        <v>47.142960000000002</v>
      </c>
    </row>
    <row r="7" spans="1:19">
      <c r="A7" t="s">
        <v>17</v>
      </c>
      <c r="B7">
        <v>1</v>
      </c>
      <c r="C7" s="1">
        <v>4.40543</v>
      </c>
      <c r="D7" s="1" t="b">
        <f>IF(C7&gt;C6,1)</f>
        <v>0</v>
      </c>
      <c r="E7" s="1">
        <f>C7-C6</f>
        <v>-0.21968600000000027</v>
      </c>
      <c r="F7" s="1">
        <v>4.4314900000000002</v>
      </c>
      <c r="G7" s="1" t="b">
        <f>IF(F7&gt;F6,1)</f>
        <v>0</v>
      </c>
      <c r="H7" s="1">
        <v>7.4954590000000003</v>
      </c>
      <c r="I7" s="1" t="b">
        <f>IF(H7&gt;H6,1)</f>
        <v>0</v>
      </c>
      <c r="J7" s="1">
        <v>7.4491430000000003</v>
      </c>
      <c r="K7" s="1" t="b">
        <f>IF(J7&gt;J6,1)</f>
        <v>0</v>
      </c>
      <c r="L7" s="1">
        <v>13.437900000000001</v>
      </c>
      <c r="M7" s="1" t="b">
        <f>IF(L7&gt;L6,1)</f>
        <v>0</v>
      </c>
      <c r="N7" s="1">
        <v>13.250400000000001</v>
      </c>
      <c r="O7" s="1" t="b">
        <f>IF(N7&gt;N6,1)</f>
        <v>0</v>
      </c>
      <c r="P7" s="1">
        <v>41.192929999999997</v>
      </c>
      <c r="Q7" s="1" t="b">
        <f>IF(P7&gt;P6,1)</f>
        <v>0</v>
      </c>
      <c r="R7" s="1">
        <v>37.860349999999997</v>
      </c>
      <c r="S7" s="1" t="b">
        <f>IF(R7&gt;R6,1)</f>
        <v>0</v>
      </c>
    </row>
    <row r="8" spans="1:19">
      <c r="A8" t="s">
        <v>18</v>
      </c>
      <c r="B8">
        <v>0</v>
      </c>
      <c r="C8" s="1">
        <v>5.458297</v>
      </c>
      <c r="F8" s="1">
        <v>5.5377559999999999</v>
      </c>
      <c r="H8" s="1">
        <v>10.015639999999999</v>
      </c>
      <c r="J8" s="1">
        <v>10.10411</v>
      </c>
      <c r="L8" s="1">
        <v>22.984860000000001</v>
      </c>
      <c r="N8" s="1">
        <v>23.016020000000001</v>
      </c>
      <c r="P8" s="1">
        <v>64.600909999999999</v>
      </c>
      <c r="R8" s="1">
        <v>59.488259999999997</v>
      </c>
    </row>
    <row r="9" spans="1:19">
      <c r="A9" t="s">
        <v>19</v>
      </c>
      <c r="B9">
        <v>1</v>
      </c>
      <c r="C9" s="1">
        <v>4.8655010000000001</v>
      </c>
      <c r="D9" s="1" t="b">
        <f>IF(C9&gt;C8,1)</f>
        <v>0</v>
      </c>
      <c r="E9" s="1">
        <f>C9-C8</f>
        <v>-0.59279599999999988</v>
      </c>
      <c r="F9" s="1">
        <v>4.9955420000000004</v>
      </c>
      <c r="G9" s="1" t="b">
        <f>IF(F9&gt;F8,1)</f>
        <v>0</v>
      </c>
      <c r="H9" s="1">
        <v>9.7904269999999993</v>
      </c>
      <c r="I9" s="1" t="b">
        <f>IF(H9&gt;H8,1)</f>
        <v>0</v>
      </c>
      <c r="J9" s="1">
        <v>10.03416</v>
      </c>
      <c r="K9" s="1" t="b">
        <f>IF(J9&gt;J8,1)</f>
        <v>0</v>
      </c>
      <c r="L9" s="1">
        <v>21.88374</v>
      </c>
      <c r="M9" s="1" t="b">
        <f>IF(L9&gt;L8,1)</f>
        <v>0</v>
      </c>
      <c r="N9" s="1">
        <v>21.612369999999999</v>
      </c>
      <c r="O9" s="1" t="b">
        <f>IF(N9&gt;N8,1)</f>
        <v>0</v>
      </c>
      <c r="P9" s="1">
        <v>55.192799999999998</v>
      </c>
      <c r="Q9" s="1" t="b">
        <f>IF(P9&gt;P8,1)</f>
        <v>0</v>
      </c>
      <c r="R9" s="1">
        <v>58.59402</v>
      </c>
      <c r="S9" s="1" t="b">
        <f>IF(R9&gt;R8,1)</f>
        <v>0</v>
      </c>
    </row>
    <row r="10" spans="1:19">
      <c r="A10" t="s">
        <v>71</v>
      </c>
      <c r="B10">
        <v>0</v>
      </c>
      <c r="C10" s="1">
        <v>4.6808690000000004</v>
      </c>
      <c r="F10" s="1">
        <v>4.8225540000000002</v>
      </c>
      <c r="H10" s="1">
        <v>9.7638839999999991</v>
      </c>
      <c r="J10" s="1">
        <v>9.7911389999999994</v>
      </c>
      <c r="L10" s="1">
        <v>20.56521</v>
      </c>
      <c r="N10" s="1">
        <v>20.741859999999999</v>
      </c>
      <c r="P10" s="1">
        <v>51.176319999999997</v>
      </c>
      <c r="R10" s="1">
        <v>49.063270000000003</v>
      </c>
    </row>
    <row r="11" spans="1:19">
      <c r="A11" t="s">
        <v>20</v>
      </c>
      <c r="B11">
        <v>1</v>
      </c>
      <c r="C11" s="1">
        <v>4.2042840000000004</v>
      </c>
      <c r="D11" s="1" t="b">
        <f>IF(C11&gt;C10,1)</f>
        <v>0</v>
      </c>
      <c r="E11" s="1">
        <f>C11-C10</f>
        <v>-0.47658500000000004</v>
      </c>
      <c r="F11" s="1">
        <v>4.2167079999999997</v>
      </c>
      <c r="G11" s="1" t="b">
        <f>IF(F11&gt;F10,1)</f>
        <v>0</v>
      </c>
      <c r="H11" s="1">
        <v>7.9018110000000004</v>
      </c>
      <c r="I11" s="1" t="b">
        <f>IF(H11&gt;H10,1)</f>
        <v>0</v>
      </c>
      <c r="J11" s="1">
        <v>7.9928759999999999</v>
      </c>
      <c r="K11" s="1" t="b">
        <f>IF(J11&gt;J10,1)</f>
        <v>0</v>
      </c>
      <c r="L11" s="1">
        <v>15.662419999999999</v>
      </c>
      <c r="M11" s="1" t="b">
        <f>IF(L11&gt;L10,1)</f>
        <v>0</v>
      </c>
      <c r="N11" s="1">
        <v>16.100490000000001</v>
      </c>
      <c r="O11" s="1" t="b">
        <f>IF(N11&gt;N10,1)</f>
        <v>0</v>
      </c>
      <c r="P11" s="1">
        <v>23.341760000000001</v>
      </c>
      <c r="Q11" s="1" t="b">
        <f>IF(P11&gt;P10,1)</f>
        <v>0</v>
      </c>
      <c r="R11" s="1">
        <v>23.255600000000001</v>
      </c>
      <c r="S11" s="1" t="b">
        <f>IF(R11&gt;R10,1)</f>
        <v>0</v>
      </c>
    </row>
    <row r="12" spans="1:19">
      <c r="A12" t="s">
        <v>21</v>
      </c>
      <c r="B12">
        <v>1</v>
      </c>
      <c r="C12" s="1">
        <v>4.8365590000000003</v>
      </c>
      <c r="F12" s="1">
        <v>4.9242910000000002</v>
      </c>
      <c r="H12" s="1">
        <v>9.8515350000000002</v>
      </c>
      <c r="J12" s="1">
        <v>10.253170000000001</v>
      </c>
      <c r="L12" s="1">
        <v>17.924579999999999</v>
      </c>
      <c r="N12" s="1">
        <v>17.07281</v>
      </c>
      <c r="P12" s="1">
        <v>30.005299999999998</v>
      </c>
      <c r="R12" s="1">
        <v>30.161809999999999</v>
      </c>
    </row>
    <row r="13" spans="1:19">
      <c r="A13" t="s">
        <v>22</v>
      </c>
      <c r="B13">
        <v>1</v>
      </c>
      <c r="C13" s="1">
        <v>4.6003610000000004</v>
      </c>
      <c r="D13" s="1" t="b">
        <f>IF(C13&gt;C12,1)</f>
        <v>0</v>
      </c>
      <c r="E13" s="1">
        <f>C13-C12</f>
        <v>-0.23619799999999991</v>
      </c>
      <c r="F13" s="1">
        <v>4.7433649999999998</v>
      </c>
      <c r="G13" s="1" t="b">
        <f>IF(F13&gt;F12,1)</f>
        <v>0</v>
      </c>
      <c r="H13" s="1">
        <v>7.9892580000000004</v>
      </c>
      <c r="I13" s="1" t="b">
        <f>IF(H13&gt;H12,1)</f>
        <v>0</v>
      </c>
      <c r="J13" s="1">
        <v>8.4238569999999999</v>
      </c>
      <c r="K13" s="1" t="b">
        <f>IF(J13&gt;J12,1)</f>
        <v>0</v>
      </c>
      <c r="L13" s="1">
        <v>16.773969999999998</v>
      </c>
      <c r="M13" s="1" t="b">
        <f>IF(L13&gt;L12,1)</f>
        <v>0</v>
      </c>
      <c r="N13" s="1">
        <v>17.360299999999999</v>
      </c>
      <c r="O13" s="1">
        <f>IF(N13&gt;N12,1)</f>
        <v>1</v>
      </c>
      <c r="P13" s="1">
        <v>30.23291</v>
      </c>
      <c r="Q13" s="1">
        <f>IF(P13&gt;P12,1)</f>
        <v>1</v>
      </c>
      <c r="R13" s="1">
        <v>31.716930000000001</v>
      </c>
      <c r="S13" s="1">
        <f>IF(R13&gt;R12,1)</f>
        <v>1</v>
      </c>
    </row>
    <row r="14" spans="1:19">
      <c r="A14" t="s">
        <v>23</v>
      </c>
      <c r="B14">
        <v>1</v>
      </c>
      <c r="C14" s="1">
        <v>4.5538959999999999</v>
      </c>
      <c r="F14" s="1">
        <v>4.4899639999999996</v>
      </c>
      <c r="H14" s="1">
        <v>9.1878019999999996</v>
      </c>
      <c r="J14" s="1">
        <v>8.9876570000000005</v>
      </c>
      <c r="L14" s="1">
        <v>25.102450000000001</v>
      </c>
      <c r="N14" s="1">
        <v>22.592009999999998</v>
      </c>
      <c r="P14" s="1">
        <v>39.881489999999999</v>
      </c>
      <c r="R14" s="1">
        <v>37.425249999999998</v>
      </c>
    </row>
    <row r="15" spans="1:19">
      <c r="A15" t="s">
        <v>24</v>
      </c>
      <c r="B15">
        <v>1</v>
      </c>
      <c r="C15" s="1">
        <v>5.0422929999999999</v>
      </c>
      <c r="D15" s="1">
        <f>IF(C15&gt;C14,1)</f>
        <v>1</v>
      </c>
      <c r="E15" s="1">
        <f t="shared" ref="E15" si="0">C15-C14</f>
        <v>0.48839699999999997</v>
      </c>
      <c r="F15" s="1">
        <v>5.1291029999999997</v>
      </c>
      <c r="G15" s="1">
        <f>IF(F15&gt;F14,1)</f>
        <v>1</v>
      </c>
      <c r="H15" s="1">
        <v>8.8425250000000002</v>
      </c>
      <c r="I15" s="1" t="b">
        <f t="shared" ref="I15:K15" si="1">IF(H15&gt;H14,1)</f>
        <v>0</v>
      </c>
      <c r="J15" s="1">
        <v>8.8558029999999999</v>
      </c>
      <c r="K15" s="1" t="b">
        <f t="shared" si="1"/>
        <v>0</v>
      </c>
      <c r="L15" s="1">
        <v>21.552119999999999</v>
      </c>
      <c r="M15" s="1" t="b">
        <f t="shared" ref="M15:O15" si="2">IF(L15&gt;L14,1)</f>
        <v>0</v>
      </c>
      <c r="N15" s="1">
        <v>23.078279999999999</v>
      </c>
      <c r="O15" s="1">
        <f t="shared" si="2"/>
        <v>1</v>
      </c>
      <c r="P15" s="1">
        <v>26.954609999999999</v>
      </c>
      <c r="Q15" s="1" t="b">
        <f t="shared" ref="Q15" si="3">IF(P15&gt;P14,1)</f>
        <v>0</v>
      </c>
      <c r="R15" s="1">
        <v>27.938559999999999</v>
      </c>
      <c r="S15" s="1" t="b">
        <f t="shared" ref="S15" si="4">IF(R15&gt;R14,1)</f>
        <v>0</v>
      </c>
    </row>
    <row r="16" spans="1:19">
      <c r="A16" t="s">
        <v>25</v>
      </c>
      <c r="B16">
        <v>0</v>
      </c>
      <c r="C16" s="1">
        <v>4.4345939999999997</v>
      </c>
      <c r="F16" s="1">
        <v>4.5647929999999999</v>
      </c>
      <c r="H16" s="1">
        <v>7.7073010000000002</v>
      </c>
      <c r="J16" s="1">
        <v>8.1791619999999998</v>
      </c>
      <c r="L16" s="1">
        <v>14.537739999999999</v>
      </c>
      <c r="N16" s="1">
        <v>15.389279999999999</v>
      </c>
      <c r="P16" s="1">
        <v>37.793909999999997</v>
      </c>
      <c r="R16" s="1">
        <v>42.847070000000002</v>
      </c>
    </row>
    <row r="17" spans="1:19">
      <c r="A17" t="s">
        <v>25</v>
      </c>
      <c r="B17">
        <v>1</v>
      </c>
      <c r="C17" s="1">
        <v>3.945201</v>
      </c>
      <c r="D17" s="1" t="b">
        <f>IF(C17&gt;C16,1)</f>
        <v>0</v>
      </c>
      <c r="E17" s="1">
        <f t="shared" ref="E17" si="5">C17-C16</f>
        <v>-0.48939299999999974</v>
      </c>
      <c r="F17" s="1">
        <v>3.9896630000000002</v>
      </c>
      <c r="G17" s="1" t="b">
        <f>IF(F17&gt;F16,1)</f>
        <v>0</v>
      </c>
      <c r="H17" s="1">
        <v>7.8772229999999999</v>
      </c>
      <c r="I17" s="1">
        <f t="shared" ref="I17:K17" si="6">IF(H17&gt;H16,1)</f>
        <v>1</v>
      </c>
      <c r="J17" s="1">
        <v>7.92774</v>
      </c>
      <c r="K17" s="1" t="b">
        <f t="shared" si="6"/>
        <v>0</v>
      </c>
      <c r="L17" s="1">
        <v>13.15002</v>
      </c>
      <c r="M17" s="1" t="b">
        <f t="shared" ref="M17:O17" si="7">IF(L17&gt;L16,1)</f>
        <v>0</v>
      </c>
      <c r="N17" s="1">
        <v>12.897489999999999</v>
      </c>
      <c r="O17" s="1" t="b">
        <f t="shared" si="7"/>
        <v>0</v>
      </c>
      <c r="P17" s="1">
        <v>39.57564</v>
      </c>
      <c r="Q17" s="1">
        <f t="shared" ref="Q17" si="8">IF(P17&gt;P16,1)</f>
        <v>1</v>
      </c>
      <c r="R17" s="1">
        <v>40.683929999999997</v>
      </c>
      <c r="S17" s="1" t="b">
        <f t="shared" ref="S17" si="9">IF(R17&gt;R16,1)</f>
        <v>0</v>
      </c>
    </row>
    <row r="18" spans="1:19">
      <c r="A18" t="s">
        <v>26</v>
      </c>
      <c r="B18">
        <v>0</v>
      </c>
      <c r="C18" s="1">
        <v>4.5398050000000003</v>
      </c>
      <c r="F18" s="1">
        <v>4.5853359999999999</v>
      </c>
      <c r="H18" s="1">
        <v>8.1833200000000001</v>
      </c>
      <c r="J18" s="1">
        <v>8.3856040000000007</v>
      </c>
      <c r="L18" s="1">
        <v>14.99311</v>
      </c>
      <c r="N18" s="1">
        <v>15.21677</v>
      </c>
      <c r="P18" s="1">
        <v>40.390369999999997</v>
      </c>
      <c r="R18" s="1">
        <v>40.602089999999997</v>
      </c>
    </row>
    <row r="19" spans="1:19">
      <c r="A19" t="s">
        <v>26</v>
      </c>
      <c r="B19">
        <v>1</v>
      </c>
      <c r="C19" s="1">
        <v>5.3324780000000001</v>
      </c>
      <c r="D19" s="1">
        <f>IF(C19&gt;C18,1)</f>
        <v>1</v>
      </c>
      <c r="E19" s="1">
        <f t="shared" ref="E19" si="10">C19-C18</f>
        <v>0.79267299999999974</v>
      </c>
      <c r="F19" s="1">
        <v>5.1199669999999999</v>
      </c>
      <c r="G19" s="1">
        <f>IF(F19&gt;F18,1)</f>
        <v>1</v>
      </c>
      <c r="H19" s="1">
        <v>10.264810000000001</v>
      </c>
      <c r="I19" s="1">
        <f t="shared" ref="I19:K19" si="11">IF(H19&gt;H18,1)</f>
        <v>1</v>
      </c>
      <c r="J19" s="1">
        <v>9.8031430000000004</v>
      </c>
      <c r="K19" s="1">
        <f t="shared" si="11"/>
        <v>1</v>
      </c>
      <c r="L19" s="1">
        <v>19.940750000000001</v>
      </c>
      <c r="M19" s="1">
        <f t="shared" ref="M19:O19" si="12">IF(L19&gt;L18,1)</f>
        <v>1</v>
      </c>
      <c r="N19" s="1">
        <v>19.555969999999999</v>
      </c>
      <c r="O19" s="1">
        <f t="shared" si="12"/>
        <v>1</v>
      </c>
      <c r="P19" s="1">
        <v>57.663989999999998</v>
      </c>
      <c r="Q19" s="1">
        <f t="shared" ref="Q19" si="13">IF(P19&gt;P18,1)</f>
        <v>1</v>
      </c>
      <c r="R19" s="1">
        <v>51.664520000000003</v>
      </c>
      <c r="S19" s="1">
        <f t="shared" ref="S19" si="14">IF(R19&gt;R18,1)</f>
        <v>1</v>
      </c>
    </row>
    <row r="20" spans="1:19">
      <c r="A20" t="s">
        <v>27</v>
      </c>
      <c r="B20">
        <v>0</v>
      </c>
      <c r="C20" s="1">
        <v>4.9070270000000002</v>
      </c>
      <c r="F20" s="1">
        <v>5.1247759999999998</v>
      </c>
      <c r="H20" s="1">
        <v>9.9165240000000008</v>
      </c>
      <c r="J20" s="1">
        <v>10.47523</v>
      </c>
      <c r="L20" s="1">
        <v>17.711349999999999</v>
      </c>
      <c r="N20" s="1">
        <v>17.842849999999999</v>
      </c>
      <c r="P20" s="1">
        <v>47.845210000000002</v>
      </c>
      <c r="R20" s="1">
        <v>49.873800000000003</v>
      </c>
    </row>
    <row r="21" spans="1:19">
      <c r="A21" t="s">
        <v>27</v>
      </c>
      <c r="B21">
        <v>1</v>
      </c>
      <c r="C21" s="1">
        <v>4.7626860000000004</v>
      </c>
      <c r="D21" s="1" t="b">
        <f>IF(C21&gt;C20,1)</f>
        <v>0</v>
      </c>
      <c r="E21" s="1">
        <f t="shared" ref="E21" si="15">C21-C20</f>
        <v>-0.14434099999999983</v>
      </c>
      <c r="F21" s="1">
        <v>4.8229879999999996</v>
      </c>
      <c r="G21" s="1" t="b">
        <f>IF(F21&gt;F20,1)</f>
        <v>0</v>
      </c>
      <c r="H21" s="1">
        <v>8.2140190000000004</v>
      </c>
      <c r="I21" s="1" t="b">
        <f t="shared" ref="I21:K21" si="16">IF(H21&gt;H20,1)</f>
        <v>0</v>
      </c>
      <c r="J21" s="1">
        <v>8.4039380000000001</v>
      </c>
      <c r="K21" s="1" t="b">
        <f t="shared" si="16"/>
        <v>0</v>
      </c>
      <c r="L21" s="1">
        <v>17.644739999999999</v>
      </c>
      <c r="M21" s="1" t="b">
        <f t="shared" ref="M21:O21" si="17">IF(L21&gt;L20,1)</f>
        <v>0</v>
      </c>
      <c r="N21" s="1">
        <v>18.023779999999999</v>
      </c>
      <c r="O21" s="1">
        <f t="shared" si="17"/>
        <v>1</v>
      </c>
      <c r="P21" s="1">
        <v>46.056980000000003</v>
      </c>
      <c r="Q21" s="1" t="b">
        <f t="shared" ref="Q21" si="18">IF(P21&gt;P20,1)</f>
        <v>0</v>
      </c>
      <c r="R21" s="1">
        <v>47.542670000000001</v>
      </c>
      <c r="S21" s="1" t="b">
        <f t="shared" ref="S21" si="19">IF(R21&gt;R20,1)</f>
        <v>0</v>
      </c>
    </row>
    <row r="22" spans="1:19">
      <c r="A22" t="s">
        <v>28</v>
      </c>
      <c r="B22">
        <v>0</v>
      </c>
      <c r="C22" s="1">
        <v>4.0637439999999998</v>
      </c>
      <c r="F22" s="1">
        <v>4.0857910000000004</v>
      </c>
      <c r="H22" s="1">
        <v>6.27278</v>
      </c>
      <c r="J22" s="1">
        <v>6.2820169999999997</v>
      </c>
      <c r="L22" s="1">
        <v>11.01066</v>
      </c>
      <c r="N22" s="1">
        <v>11.12388</v>
      </c>
      <c r="P22" s="1">
        <v>28.33267</v>
      </c>
      <c r="R22" s="1">
        <v>27.892130000000002</v>
      </c>
    </row>
    <row r="23" spans="1:19">
      <c r="A23" t="s">
        <v>28</v>
      </c>
      <c r="B23">
        <v>1</v>
      </c>
      <c r="C23" s="1">
        <v>3.9648870000000001</v>
      </c>
      <c r="D23" s="1" t="b">
        <f>IF(C23&gt;C22,1)</f>
        <v>0</v>
      </c>
      <c r="E23" s="1">
        <f t="shared" ref="E23" si="20">C23-C22</f>
        <v>-9.8856999999999751E-2</v>
      </c>
      <c r="F23" s="1">
        <v>4.0198510000000001</v>
      </c>
      <c r="G23" s="1" t="b">
        <f>IF(F23&gt;F22,1)</f>
        <v>0</v>
      </c>
      <c r="H23" s="1">
        <v>6.9541440000000003</v>
      </c>
      <c r="I23" s="1">
        <f t="shared" ref="I23:K23" si="21">IF(H23&gt;H22,1)</f>
        <v>1</v>
      </c>
      <c r="J23" s="1">
        <v>6.939152</v>
      </c>
      <c r="K23" s="1">
        <f t="shared" si="21"/>
        <v>1</v>
      </c>
      <c r="L23" s="1">
        <v>13.51158</v>
      </c>
      <c r="M23" s="1">
        <f t="shared" ref="M23:O23" si="22">IF(L23&gt;L22,1)</f>
        <v>1</v>
      </c>
      <c r="N23" s="1">
        <v>13.499779999999999</v>
      </c>
      <c r="O23" s="1">
        <f t="shared" si="22"/>
        <v>1</v>
      </c>
      <c r="P23" s="1">
        <v>27.126380000000001</v>
      </c>
      <c r="Q23" s="1" t="b">
        <f t="shared" ref="Q23" si="23">IF(P23&gt;P22,1)</f>
        <v>0</v>
      </c>
      <c r="R23" s="1">
        <v>28.153379999999999</v>
      </c>
      <c r="S23" s="1">
        <f t="shared" ref="S23" si="24">IF(R23&gt;R22,1)</f>
        <v>1</v>
      </c>
    </row>
    <row r="24" spans="1:19">
      <c r="A24" t="s">
        <v>29</v>
      </c>
      <c r="B24">
        <v>0</v>
      </c>
      <c r="C24" s="1">
        <v>4.0876460000000003</v>
      </c>
      <c r="F24" s="1">
        <v>4.0603600000000002</v>
      </c>
      <c r="H24" s="1">
        <v>6.7840420000000003</v>
      </c>
      <c r="J24" s="1">
        <v>6.7969090000000003</v>
      </c>
      <c r="L24" s="1">
        <v>14.41136</v>
      </c>
      <c r="N24" s="1">
        <v>14.361599999999999</v>
      </c>
      <c r="P24" s="1">
        <v>33.723010000000002</v>
      </c>
      <c r="R24" s="1">
        <v>30.412240000000001</v>
      </c>
    </row>
    <row r="25" spans="1:19">
      <c r="A25" t="s">
        <v>29</v>
      </c>
      <c r="B25">
        <v>1</v>
      </c>
      <c r="C25" s="1">
        <v>3.8930349999999998</v>
      </c>
      <c r="D25" s="1" t="b">
        <f>IF(C25&gt;C24,1)</f>
        <v>0</v>
      </c>
      <c r="E25" s="1">
        <f t="shared" ref="E25" si="25">C25-C24</f>
        <v>-0.19461100000000053</v>
      </c>
      <c r="F25" s="1">
        <v>3.953344</v>
      </c>
      <c r="G25" s="1" t="b">
        <f>IF(F25&gt;F24,1)</f>
        <v>0</v>
      </c>
      <c r="H25" s="1">
        <v>7.3136340000000004</v>
      </c>
      <c r="I25" s="1">
        <f t="shared" ref="I25:K25" si="26">IF(H25&gt;H24,1)</f>
        <v>1</v>
      </c>
      <c r="J25" s="1">
        <v>7.2936050000000003</v>
      </c>
      <c r="K25" s="1">
        <f t="shared" si="26"/>
        <v>1</v>
      </c>
      <c r="L25" s="1">
        <v>16.668810000000001</v>
      </c>
      <c r="M25" s="1">
        <f t="shared" ref="M25:O25" si="27">IF(L25&gt;L24,1)</f>
        <v>1</v>
      </c>
      <c r="N25" s="1">
        <v>16.870519999999999</v>
      </c>
      <c r="O25" s="1">
        <f t="shared" si="27"/>
        <v>1</v>
      </c>
      <c r="P25" s="1">
        <v>41.794710000000002</v>
      </c>
      <c r="Q25" s="1">
        <f t="shared" ref="Q25" si="28">IF(P25&gt;P24,1)</f>
        <v>1</v>
      </c>
      <c r="R25" s="1">
        <v>42.908670000000001</v>
      </c>
      <c r="S25" s="1">
        <f t="shared" ref="S25" si="29">IF(R25&gt;R24,1)</f>
        <v>1</v>
      </c>
    </row>
    <row r="26" spans="1:19">
      <c r="A26" t="s">
        <v>30</v>
      </c>
      <c r="B26">
        <v>0</v>
      </c>
      <c r="C26" s="1">
        <v>4.5391830000000004</v>
      </c>
      <c r="F26" s="1">
        <v>4.5730389999999996</v>
      </c>
      <c r="H26" s="1">
        <v>8.6240600000000001</v>
      </c>
      <c r="J26" s="1">
        <v>8.8200199999999995</v>
      </c>
      <c r="L26" s="1">
        <v>13.29881</v>
      </c>
      <c r="N26" s="1">
        <v>13.576840000000001</v>
      </c>
      <c r="P26" s="1">
        <v>30.649979999999999</v>
      </c>
      <c r="R26" s="1">
        <v>33.808799999999998</v>
      </c>
    </row>
    <row r="27" spans="1:19">
      <c r="A27" t="s">
        <v>30</v>
      </c>
      <c r="B27">
        <v>1</v>
      </c>
      <c r="C27" s="1">
        <v>3.8994840000000002</v>
      </c>
      <c r="D27" s="1" t="b">
        <f>IF(C27&gt;C26,1)</f>
        <v>0</v>
      </c>
      <c r="E27" s="1">
        <f t="shared" ref="E27" si="30">C27-C26</f>
        <v>-0.63969900000000024</v>
      </c>
      <c r="F27" s="1">
        <v>3.9526050000000001</v>
      </c>
      <c r="G27" s="1" t="b">
        <f>IF(F27&gt;F26,1)</f>
        <v>0</v>
      </c>
      <c r="H27" s="1">
        <v>7.0658300000000001</v>
      </c>
      <c r="I27" s="1" t="b">
        <f t="shared" ref="I27:K27" si="31">IF(H27&gt;H26,1)</f>
        <v>0</v>
      </c>
      <c r="J27" s="1">
        <v>7.1804430000000004</v>
      </c>
      <c r="K27" s="1" t="b">
        <f t="shared" si="31"/>
        <v>0</v>
      </c>
      <c r="L27" s="1">
        <v>12.96288</v>
      </c>
      <c r="M27" s="1" t="b">
        <f t="shared" ref="M27:O27" si="32">IF(L27&gt;L26,1)</f>
        <v>0</v>
      </c>
      <c r="N27" s="1">
        <v>12.842320000000001</v>
      </c>
      <c r="O27" s="1" t="b">
        <f t="shared" si="32"/>
        <v>0</v>
      </c>
      <c r="P27" s="1">
        <v>29.744679999999999</v>
      </c>
      <c r="Q27" s="1" t="b">
        <f t="shared" ref="Q27" si="33">IF(P27&gt;P26,1)</f>
        <v>0</v>
      </c>
      <c r="R27" s="1">
        <v>27.724299999999999</v>
      </c>
      <c r="S27" s="1" t="b">
        <f t="shared" ref="S27" si="34">IF(R27&gt;R26,1)</f>
        <v>0</v>
      </c>
    </row>
    <row r="28" spans="1:19">
      <c r="A28" t="s">
        <v>32</v>
      </c>
      <c r="B28">
        <v>0</v>
      </c>
      <c r="C28" s="1">
        <v>4.7357079999999998</v>
      </c>
      <c r="F28" s="1">
        <v>4.7168330000000003</v>
      </c>
      <c r="H28" s="1">
        <v>8.3533729999999995</v>
      </c>
      <c r="J28" s="1">
        <v>8.4325209999999995</v>
      </c>
      <c r="L28" s="1">
        <v>14.4971</v>
      </c>
      <c r="N28" s="1">
        <v>14.83511</v>
      </c>
      <c r="P28" s="1">
        <v>36.791890000000002</v>
      </c>
      <c r="R28" s="1">
        <v>38.412269999999999</v>
      </c>
    </row>
    <row r="29" spans="1:19">
      <c r="A29" t="s">
        <v>32</v>
      </c>
      <c r="B29">
        <v>1</v>
      </c>
      <c r="C29" s="1">
        <v>4.5302110000000004</v>
      </c>
      <c r="D29" s="1" t="b">
        <f>IF(C29&gt;C28,1)</f>
        <v>0</v>
      </c>
      <c r="E29" s="1">
        <f t="shared" ref="E29" si="35">C29-C28</f>
        <v>-0.20549699999999937</v>
      </c>
      <c r="F29" s="1">
        <v>4.5593769999999996</v>
      </c>
      <c r="G29" s="1" t="b">
        <f>IF(F29&gt;F28,1)</f>
        <v>0</v>
      </c>
      <c r="H29" s="1">
        <v>7.757034</v>
      </c>
      <c r="I29" s="1" t="b">
        <f t="shared" ref="I29:K29" si="36">IF(H29&gt;H28,1)</f>
        <v>0</v>
      </c>
      <c r="J29" s="1">
        <v>8.0049969999999995</v>
      </c>
      <c r="K29" s="1" t="b">
        <f t="shared" si="36"/>
        <v>0</v>
      </c>
      <c r="L29" s="1">
        <v>18.511389999999999</v>
      </c>
      <c r="M29" s="1">
        <f t="shared" ref="M29:O29" si="37">IF(L29&gt;L28,1)</f>
        <v>1</v>
      </c>
      <c r="N29" s="1">
        <v>18.049659999999999</v>
      </c>
      <c r="O29" s="1">
        <f t="shared" si="37"/>
        <v>1</v>
      </c>
      <c r="P29" s="1">
        <v>47.321770000000001</v>
      </c>
      <c r="Q29" s="1">
        <f t="shared" ref="Q29" si="38">IF(P29&gt;P28,1)</f>
        <v>1</v>
      </c>
      <c r="R29" s="1">
        <v>51.150129999999997</v>
      </c>
      <c r="S29" s="1">
        <f t="shared" ref="S29" si="39">IF(R29&gt;R28,1)</f>
        <v>1</v>
      </c>
    </row>
    <row r="30" spans="1:19">
      <c r="A30" t="s">
        <v>33</v>
      </c>
      <c r="B30">
        <v>0</v>
      </c>
      <c r="C30" s="1">
        <v>4.7028400000000001</v>
      </c>
      <c r="F30" s="1">
        <v>4.7063569999999997</v>
      </c>
      <c r="H30" s="1">
        <v>7.2013470000000002</v>
      </c>
      <c r="J30" s="1">
        <v>7.3668820000000004</v>
      </c>
      <c r="L30" s="1">
        <v>14.12579</v>
      </c>
      <c r="N30" s="1">
        <v>14.709250000000001</v>
      </c>
      <c r="P30" s="1">
        <v>32.965060000000001</v>
      </c>
      <c r="R30" s="1">
        <v>32.943980000000003</v>
      </c>
    </row>
    <row r="31" spans="1:19">
      <c r="A31" t="s">
        <v>33</v>
      </c>
      <c r="B31">
        <v>1</v>
      </c>
      <c r="C31" s="1">
        <v>4.4347349999999999</v>
      </c>
      <c r="D31" s="1" t="b">
        <f>IF(C31&gt;C30,1)</f>
        <v>0</v>
      </c>
      <c r="E31" s="1">
        <f t="shared" ref="E31" si="40">C31-C30</f>
        <v>-0.26810500000000026</v>
      </c>
      <c r="F31" s="1">
        <v>4.5460330000000004</v>
      </c>
      <c r="G31" s="1" t="b">
        <f>IF(F31&gt;F30,1)</f>
        <v>0</v>
      </c>
      <c r="H31" s="1">
        <v>8.6254399999999993</v>
      </c>
      <c r="I31" s="1">
        <f t="shared" ref="I31:K31" si="41">IF(H31&gt;H30,1)</f>
        <v>1</v>
      </c>
      <c r="J31" s="1">
        <v>8.7100000000000009</v>
      </c>
      <c r="K31" s="1">
        <f t="shared" si="41"/>
        <v>1</v>
      </c>
      <c r="L31" s="1">
        <v>18.026810000000001</v>
      </c>
      <c r="M31" s="1">
        <f t="shared" ref="M31:O31" si="42">IF(L31&gt;L30,1)</f>
        <v>1</v>
      </c>
      <c r="N31" s="1">
        <v>18.58982</v>
      </c>
      <c r="O31" s="1">
        <f t="shared" si="42"/>
        <v>1</v>
      </c>
      <c r="P31" s="1">
        <v>52.753889999999998</v>
      </c>
      <c r="Q31" s="1">
        <f t="shared" ref="Q31" si="43">IF(P31&gt;P30,1)</f>
        <v>1</v>
      </c>
      <c r="R31" s="1">
        <v>55.323779999999999</v>
      </c>
      <c r="S31" s="1">
        <f t="shared" ref="S31" si="44">IF(R31&gt;R30,1)</f>
        <v>1</v>
      </c>
    </row>
    <row r="32" spans="1:19">
      <c r="A32" t="s">
        <v>34</v>
      </c>
      <c r="B32">
        <v>0</v>
      </c>
      <c r="C32" s="1">
        <v>4.2218229999999997</v>
      </c>
      <c r="F32" s="1">
        <v>4.2391810000000003</v>
      </c>
      <c r="H32" s="1">
        <v>7.2441069999999996</v>
      </c>
      <c r="J32" s="1">
        <v>7.3766870000000004</v>
      </c>
      <c r="L32" s="1">
        <v>12.75684</v>
      </c>
      <c r="N32" s="1">
        <v>13.04804</v>
      </c>
      <c r="P32" s="1">
        <v>27.68318</v>
      </c>
      <c r="R32" s="1">
        <v>30.709350000000001</v>
      </c>
    </row>
    <row r="33" spans="1:19">
      <c r="A33" t="s">
        <v>34</v>
      </c>
      <c r="B33">
        <v>1</v>
      </c>
      <c r="C33" s="1">
        <v>4.1308170000000004</v>
      </c>
      <c r="D33" s="1" t="b">
        <f>IF(C33&gt;C32,1)</f>
        <v>0</v>
      </c>
      <c r="E33" s="1">
        <f t="shared" ref="E33" si="45">C33-C32</f>
        <v>-9.1005999999999254E-2</v>
      </c>
      <c r="F33" s="1">
        <v>4.1282009999999998</v>
      </c>
      <c r="G33" s="1" t="b">
        <f>IF(F33&gt;F32,1)</f>
        <v>0</v>
      </c>
      <c r="H33" s="1">
        <v>6.7576689999999999</v>
      </c>
      <c r="I33" s="1" t="b">
        <f t="shared" ref="I33:K33" si="46">IF(H33&gt;H32,1)</f>
        <v>0</v>
      </c>
      <c r="J33" s="1">
        <v>6.6061509999999997</v>
      </c>
      <c r="K33" s="1" t="b">
        <f t="shared" si="46"/>
        <v>0</v>
      </c>
      <c r="L33" s="1">
        <v>12.83154</v>
      </c>
      <c r="M33" s="1">
        <f t="shared" ref="M33:O33" si="47">IF(L33&gt;L32,1)</f>
        <v>1</v>
      </c>
      <c r="N33" s="1">
        <v>12.588839999999999</v>
      </c>
      <c r="O33" s="1" t="b">
        <f t="shared" si="47"/>
        <v>0</v>
      </c>
      <c r="P33" s="1">
        <v>27.88674</v>
      </c>
      <c r="Q33" s="1">
        <f t="shared" ref="Q33" si="48">IF(P33&gt;P32,1)</f>
        <v>1</v>
      </c>
      <c r="R33" s="1">
        <v>26.925280000000001</v>
      </c>
      <c r="S33" s="1" t="b">
        <f t="shared" ref="S33" si="49">IF(R33&gt;R32,1)</f>
        <v>0</v>
      </c>
    </row>
    <row r="34" spans="1:19">
      <c r="A34" t="s">
        <v>35</v>
      </c>
      <c r="B34">
        <v>0</v>
      </c>
      <c r="C34" s="1">
        <v>4.0824980000000002</v>
      </c>
      <c r="F34" s="1">
        <v>4.2050200000000002</v>
      </c>
      <c r="H34" s="1">
        <v>7.0169449999999998</v>
      </c>
      <c r="J34" s="1">
        <v>7.2808380000000001</v>
      </c>
      <c r="L34" s="1">
        <v>13.164859999999999</v>
      </c>
      <c r="N34" s="1">
        <v>13.763579999999999</v>
      </c>
      <c r="P34" s="1">
        <v>35.967930000000003</v>
      </c>
      <c r="R34" s="1">
        <v>41.964010000000002</v>
      </c>
    </row>
    <row r="35" spans="1:19">
      <c r="A35" t="s">
        <v>36</v>
      </c>
      <c r="B35">
        <v>1</v>
      </c>
      <c r="C35" s="1">
        <v>4.4077719999999996</v>
      </c>
      <c r="D35" s="1">
        <f>IF(C35&gt;C34,1)</f>
        <v>1</v>
      </c>
      <c r="E35" s="1">
        <f t="shared" ref="E35" si="50">C35-C34</f>
        <v>0.3252739999999994</v>
      </c>
      <c r="F35" s="1">
        <v>4.5022710000000004</v>
      </c>
      <c r="G35" s="1">
        <f>IF(F35&gt;F34,1)</f>
        <v>1</v>
      </c>
      <c r="H35" s="1">
        <v>8.3318680000000001</v>
      </c>
      <c r="I35" s="1">
        <f t="shared" ref="I35:K35" si="51">IF(H35&gt;H34,1)</f>
        <v>1</v>
      </c>
      <c r="J35" s="1">
        <v>8.4649990000000006</v>
      </c>
      <c r="K35" s="1">
        <f t="shared" si="51"/>
        <v>1</v>
      </c>
      <c r="L35" s="1">
        <v>17.882200000000001</v>
      </c>
      <c r="M35" s="1">
        <f t="shared" ref="M35:O35" si="52">IF(L35&gt;L34,1)</f>
        <v>1</v>
      </c>
      <c r="N35" s="1">
        <v>18.213339999999999</v>
      </c>
      <c r="O35" s="1">
        <f t="shared" si="52"/>
        <v>1</v>
      </c>
      <c r="P35" s="1">
        <v>41.776800000000001</v>
      </c>
      <c r="Q35" s="1">
        <f t="shared" ref="Q35" si="53">IF(P35&gt;P34,1)</f>
        <v>1</v>
      </c>
      <c r="R35" s="1">
        <v>45.274859999999997</v>
      </c>
      <c r="S35" s="1">
        <f t="shared" ref="S35" si="54">IF(R35&gt;R34,1)</f>
        <v>1</v>
      </c>
    </row>
    <row r="36" spans="1:19">
      <c r="A36" t="s">
        <v>37</v>
      </c>
      <c r="B36">
        <v>0</v>
      </c>
      <c r="C36" s="1">
        <v>4.7621399999999996</v>
      </c>
      <c r="F36" s="1">
        <v>4.8044700000000002</v>
      </c>
      <c r="H36" s="1">
        <v>6.8589260000000003</v>
      </c>
      <c r="J36" s="1">
        <v>6.9872969999999999</v>
      </c>
      <c r="L36" s="1">
        <v>10.71008</v>
      </c>
      <c r="N36" s="1">
        <v>10.883620000000001</v>
      </c>
      <c r="P36" s="1">
        <v>35.303139999999999</v>
      </c>
      <c r="R36" s="1">
        <v>37.45532</v>
      </c>
    </row>
    <row r="37" spans="1:19">
      <c r="A37" t="s">
        <v>37</v>
      </c>
      <c r="B37">
        <v>1</v>
      </c>
      <c r="C37" s="1">
        <v>4.4588239999999999</v>
      </c>
      <c r="D37" s="1" t="b">
        <f>IF(C37&gt;C36,1)</f>
        <v>0</v>
      </c>
      <c r="E37" s="1">
        <f t="shared" ref="E37" si="55">C37-C36</f>
        <v>-0.3033159999999997</v>
      </c>
      <c r="F37" s="1">
        <v>4.4067400000000001</v>
      </c>
      <c r="G37" s="1" t="b">
        <f>IF(F37&gt;F36,1)</f>
        <v>0</v>
      </c>
      <c r="H37" s="1">
        <v>6.7508970000000001</v>
      </c>
      <c r="I37" s="1" t="b">
        <f t="shared" ref="I37:K37" si="56">IF(H37&gt;H36,1)</f>
        <v>0</v>
      </c>
      <c r="J37" s="1">
        <v>6.6610040000000001</v>
      </c>
      <c r="K37" s="1" t="b">
        <f t="shared" si="56"/>
        <v>0</v>
      </c>
      <c r="L37" s="1">
        <v>12.50057</v>
      </c>
      <c r="M37" s="1">
        <f t="shared" ref="M37:O37" si="57">IF(L37&gt;L36,1)</f>
        <v>1</v>
      </c>
      <c r="N37" s="1">
        <v>12.441039999999999</v>
      </c>
      <c r="O37" s="1">
        <f t="shared" si="57"/>
        <v>1</v>
      </c>
      <c r="P37" s="1">
        <v>32.808190000000003</v>
      </c>
      <c r="Q37" s="1" t="b">
        <f t="shared" ref="Q37" si="58">IF(P37&gt;P36,1)</f>
        <v>0</v>
      </c>
      <c r="R37" s="1">
        <v>31.53181</v>
      </c>
      <c r="S37" s="1" t="b">
        <f t="shared" ref="S37" si="59">IF(R37&gt;R36,1)</f>
        <v>0</v>
      </c>
    </row>
    <row r="38" spans="1:19">
      <c r="A38" t="s">
        <v>38</v>
      </c>
      <c r="B38">
        <v>0</v>
      </c>
      <c r="C38" s="1">
        <v>4.4809659999999996</v>
      </c>
      <c r="F38" s="1">
        <v>4.4870989999999997</v>
      </c>
      <c r="H38" s="1">
        <v>8.5095899999999993</v>
      </c>
      <c r="J38" s="1">
        <v>8.6295929999999998</v>
      </c>
      <c r="L38" s="1">
        <v>12.97133</v>
      </c>
      <c r="N38" s="1">
        <v>12.976850000000001</v>
      </c>
      <c r="P38" s="1">
        <v>34.438009999999998</v>
      </c>
      <c r="R38" s="1">
        <v>32.797409999999999</v>
      </c>
    </row>
    <row r="39" spans="1:19">
      <c r="A39" t="s">
        <v>39</v>
      </c>
      <c r="B39">
        <v>1</v>
      </c>
      <c r="C39" s="1">
        <v>4.2693269999999997</v>
      </c>
      <c r="D39" s="1" t="b">
        <f>IF(C39&gt;C38,1)</f>
        <v>0</v>
      </c>
      <c r="E39" s="1">
        <f t="shared" ref="E39" si="60">C39-C38</f>
        <v>-0.21163899999999991</v>
      </c>
      <c r="F39" s="1">
        <v>4.3369479999999996</v>
      </c>
      <c r="G39" s="1" t="b">
        <f>IF(F39&gt;F38,1)</f>
        <v>0</v>
      </c>
      <c r="H39" s="1">
        <v>7.8929229999999997</v>
      </c>
      <c r="I39" s="1" t="b">
        <f t="shared" ref="I39:K39" si="61">IF(H39&gt;H38,1)</f>
        <v>0</v>
      </c>
      <c r="J39" s="1">
        <v>8.004899</v>
      </c>
      <c r="K39" s="1" t="b">
        <f t="shared" si="61"/>
        <v>0</v>
      </c>
      <c r="L39" s="1">
        <v>16.548380000000002</v>
      </c>
      <c r="M39" s="1">
        <f t="shared" ref="M39:O39" si="62">IF(L39&gt;L38,1)</f>
        <v>1</v>
      </c>
      <c r="N39" s="1">
        <v>16.725529999999999</v>
      </c>
      <c r="O39" s="1">
        <f t="shared" si="62"/>
        <v>1</v>
      </c>
      <c r="P39" s="1">
        <v>32.681100000000001</v>
      </c>
      <c r="Q39" s="1" t="b">
        <f t="shared" ref="Q39" si="63">IF(P39&gt;P38,1)</f>
        <v>0</v>
      </c>
      <c r="R39" s="1">
        <v>35.640439999999998</v>
      </c>
      <c r="S39" s="1">
        <f t="shared" ref="S39" si="64">IF(R39&gt;R38,1)</f>
        <v>1</v>
      </c>
    </row>
    <row r="40" spans="1:19">
      <c r="A40" t="s">
        <v>40</v>
      </c>
      <c r="B40">
        <v>0</v>
      </c>
      <c r="C40" s="1">
        <v>4.915699</v>
      </c>
      <c r="F40" s="1">
        <v>4.8912760000000004</v>
      </c>
      <c r="H40" s="1">
        <v>9.0721439999999998</v>
      </c>
      <c r="J40" s="1">
        <v>8.9957650000000005</v>
      </c>
      <c r="L40" s="1">
        <v>18.449120000000001</v>
      </c>
      <c r="N40" s="1">
        <v>18.47993</v>
      </c>
      <c r="P40" s="1">
        <v>43.501640000000002</v>
      </c>
      <c r="R40" s="1">
        <v>44.742019999999997</v>
      </c>
    </row>
    <row r="41" spans="1:19">
      <c r="A41" t="s">
        <v>40</v>
      </c>
      <c r="B41">
        <v>1</v>
      </c>
      <c r="C41" s="1">
        <v>4.1083299999999996</v>
      </c>
      <c r="D41" s="1" t="b">
        <f>IF(C41&gt;C40,1)</f>
        <v>0</v>
      </c>
      <c r="E41" s="1">
        <f t="shared" ref="E41" si="65">C41-C40</f>
        <v>-0.80736900000000045</v>
      </c>
      <c r="F41" s="1">
        <v>4.1588229999999999</v>
      </c>
      <c r="G41" s="1" t="b">
        <f>IF(F41&gt;F40,1)</f>
        <v>0</v>
      </c>
      <c r="H41" s="1">
        <v>7.2325819999999998</v>
      </c>
      <c r="I41" s="1" t="b">
        <f t="shared" ref="I41:K41" si="66">IF(H41&gt;H40,1)</f>
        <v>0</v>
      </c>
      <c r="J41" s="1">
        <v>7.3660880000000004</v>
      </c>
      <c r="K41" s="1" t="b">
        <f t="shared" si="66"/>
        <v>0</v>
      </c>
      <c r="L41" s="1">
        <v>13.70354</v>
      </c>
      <c r="M41" s="1" t="b">
        <f t="shared" ref="M41:O41" si="67">IF(L41&gt;L40,1)</f>
        <v>0</v>
      </c>
      <c r="N41" s="1">
        <v>13.948270000000001</v>
      </c>
      <c r="O41" s="1" t="b">
        <f t="shared" si="67"/>
        <v>0</v>
      </c>
      <c r="P41" s="1">
        <v>32.494709999999998</v>
      </c>
      <c r="Q41" s="1" t="b">
        <f t="shared" ref="Q41" si="68">IF(P41&gt;P40,1)</f>
        <v>0</v>
      </c>
      <c r="R41" s="1">
        <v>33.854309999999998</v>
      </c>
      <c r="S41" s="1" t="b">
        <f t="shared" ref="S41" si="69">IF(R41&gt;R40,1)</f>
        <v>0</v>
      </c>
    </row>
    <row r="42" spans="1:19">
      <c r="A42" t="s">
        <v>41</v>
      </c>
      <c r="B42">
        <v>0</v>
      </c>
      <c r="C42" s="1">
        <v>4.521649</v>
      </c>
      <c r="F42" s="1">
        <v>4.4618919999999997</v>
      </c>
      <c r="H42" s="1">
        <v>7.0151240000000001</v>
      </c>
      <c r="J42" s="1">
        <v>7.0397069999999999</v>
      </c>
      <c r="L42" s="1">
        <v>14.384589999999999</v>
      </c>
      <c r="N42" s="1">
        <v>14.624459999999999</v>
      </c>
      <c r="P42" s="1">
        <v>34.608780000000003</v>
      </c>
      <c r="R42" s="1">
        <v>33.943150000000003</v>
      </c>
    </row>
    <row r="43" spans="1:19">
      <c r="A43" t="s">
        <v>41</v>
      </c>
      <c r="B43">
        <v>1</v>
      </c>
      <c r="C43" s="1">
        <v>5.0043920000000002</v>
      </c>
      <c r="D43" s="1">
        <f>IF(C43&gt;C42,1)</f>
        <v>1</v>
      </c>
      <c r="E43" s="1">
        <f t="shared" ref="E43" si="70">C43-C42</f>
        <v>0.48274300000000014</v>
      </c>
      <c r="F43" s="1">
        <v>5.0423080000000002</v>
      </c>
      <c r="G43" s="1">
        <f>IF(F43&gt;F42,1)</f>
        <v>1</v>
      </c>
      <c r="H43" s="1">
        <v>9.2147620000000003</v>
      </c>
      <c r="I43" s="1">
        <f t="shared" ref="I43:K43" si="71">IF(H43&gt;H42,1)</f>
        <v>1</v>
      </c>
      <c r="J43" s="1">
        <v>9.1743389999999998</v>
      </c>
      <c r="K43" s="1">
        <f t="shared" si="71"/>
        <v>1</v>
      </c>
      <c r="L43" s="1">
        <v>17.05434</v>
      </c>
      <c r="M43" s="1">
        <f t="shared" ref="M43:O43" si="72">IF(L43&gt;L42,1)</f>
        <v>1</v>
      </c>
      <c r="N43" s="1">
        <v>16.634080000000001</v>
      </c>
      <c r="O43" s="1">
        <f t="shared" si="72"/>
        <v>1</v>
      </c>
      <c r="P43" s="1">
        <v>19.942609999999998</v>
      </c>
      <c r="Q43" s="1" t="b">
        <f t="shared" ref="Q43" si="73">IF(P43&gt;P42,1)</f>
        <v>0</v>
      </c>
      <c r="R43" s="1">
        <v>19.094750000000001</v>
      </c>
      <c r="S43" s="1" t="b">
        <f t="shared" ref="S43" si="74">IF(R43&gt;R42,1)</f>
        <v>0</v>
      </c>
    </row>
    <row r="44" spans="1:19">
      <c r="A44" t="s">
        <v>42</v>
      </c>
      <c r="B44">
        <v>0</v>
      </c>
      <c r="C44" s="1">
        <v>4.1561260000000004</v>
      </c>
      <c r="F44" s="1">
        <v>4.2293250000000002</v>
      </c>
      <c r="H44" s="1">
        <v>7.5211839999999999</v>
      </c>
      <c r="J44" s="1">
        <v>7.5646529999999998</v>
      </c>
      <c r="L44" s="1">
        <v>15.44678</v>
      </c>
      <c r="N44" s="1">
        <v>16.178000000000001</v>
      </c>
      <c r="P44" s="1">
        <v>33.431629999999998</v>
      </c>
      <c r="R44" s="1">
        <v>35.623089999999998</v>
      </c>
    </row>
    <row r="45" spans="1:19">
      <c r="A45" t="s">
        <v>42</v>
      </c>
      <c r="B45">
        <v>1</v>
      </c>
      <c r="C45" s="1">
        <v>4.4929649999999999</v>
      </c>
      <c r="D45" s="1">
        <f>IF(C45&gt;C44,1)</f>
        <v>1</v>
      </c>
      <c r="E45" s="1">
        <f t="shared" ref="E45" si="75">C45-C44</f>
        <v>0.33683899999999944</v>
      </c>
      <c r="F45" s="1">
        <v>4.5064710000000003</v>
      </c>
      <c r="G45" s="1">
        <f>IF(F45&gt;F44,1)</f>
        <v>1</v>
      </c>
      <c r="H45" s="1">
        <v>7.506742</v>
      </c>
      <c r="I45" s="1" t="b">
        <f t="shared" ref="I45:K45" si="76">IF(H45&gt;H44,1)</f>
        <v>0</v>
      </c>
      <c r="J45" s="1">
        <v>7.5611300000000004</v>
      </c>
      <c r="K45" s="1" t="b">
        <f t="shared" si="76"/>
        <v>0</v>
      </c>
      <c r="L45" s="1">
        <v>15.299300000000001</v>
      </c>
      <c r="M45" s="1" t="b">
        <f t="shared" ref="M45:O45" si="77">IF(L45&gt;L44,1)</f>
        <v>0</v>
      </c>
      <c r="N45" s="1">
        <v>15.752280000000001</v>
      </c>
      <c r="O45" s="1" t="b">
        <f t="shared" si="77"/>
        <v>0</v>
      </c>
      <c r="P45" s="1">
        <v>33.524630000000002</v>
      </c>
      <c r="Q45" s="1">
        <f t="shared" ref="Q45" si="78">IF(P45&gt;P44,1)</f>
        <v>1</v>
      </c>
      <c r="R45" s="1">
        <v>33.576970000000003</v>
      </c>
      <c r="S45" s="1" t="b">
        <f t="shared" ref="S45" si="79">IF(R45&gt;R44,1)</f>
        <v>0</v>
      </c>
    </row>
    <row r="46" spans="1:19">
      <c r="A46" t="s">
        <v>43</v>
      </c>
      <c r="B46">
        <v>0</v>
      </c>
      <c r="C46" s="1">
        <v>4.5882969999999998</v>
      </c>
      <c r="F46" s="1">
        <v>4.6353080000000002</v>
      </c>
      <c r="H46" s="1">
        <v>7.608568</v>
      </c>
      <c r="J46" s="1">
        <v>7.8513770000000003</v>
      </c>
      <c r="L46" s="1">
        <v>15.445499999999999</v>
      </c>
      <c r="N46" s="1">
        <v>15.93817</v>
      </c>
      <c r="P46" s="1">
        <v>37.60859</v>
      </c>
      <c r="R46" s="1">
        <v>45.426090000000002</v>
      </c>
    </row>
    <row r="47" spans="1:19">
      <c r="A47" t="s">
        <v>43</v>
      </c>
      <c r="B47">
        <v>1</v>
      </c>
      <c r="C47" s="1">
        <v>4.1628610000000004</v>
      </c>
      <c r="D47" s="1" t="b">
        <f>IF(C47&gt;C46,1)</f>
        <v>0</v>
      </c>
      <c r="E47" s="1">
        <f t="shared" ref="E47" si="80">C47-C46</f>
        <v>-0.42543599999999948</v>
      </c>
      <c r="F47" s="1">
        <v>4.2146030000000003</v>
      </c>
      <c r="G47" s="1" t="b">
        <f>IF(F47&gt;F46,1)</f>
        <v>0</v>
      </c>
      <c r="H47" s="1">
        <v>6.8931250000000004</v>
      </c>
      <c r="I47" s="1" t="b">
        <f t="shared" ref="I47:K47" si="81">IF(H47&gt;H46,1)</f>
        <v>0</v>
      </c>
      <c r="J47" s="1">
        <v>6.9399300000000004</v>
      </c>
      <c r="K47" s="1" t="b">
        <f t="shared" si="81"/>
        <v>0</v>
      </c>
      <c r="L47" s="1">
        <v>13.29893</v>
      </c>
      <c r="M47" s="1" t="b">
        <f t="shared" ref="M47:O47" si="82">IF(L47&gt;L46,1)</f>
        <v>0</v>
      </c>
      <c r="N47" s="1">
        <v>13.062760000000001</v>
      </c>
      <c r="O47" s="1" t="b">
        <f t="shared" si="82"/>
        <v>0</v>
      </c>
      <c r="P47" s="1">
        <v>34.704079999999998</v>
      </c>
      <c r="Q47" s="1" t="b">
        <f t="shared" ref="Q47" si="83">IF(P47&gt;P46,1)</f>
        <v>0</v>
      </c>
      <c r="R47" s="1">
        <v>34.292209999999997</v>
      </c>
      <c r="S47" s="1" t="b">
        <f t="shared" ref="S47" si="84">IF(R47&gt;R46,1)</f>
        <v>0</v>
      </c>
    </row>
    <row r="48" spans="1:19">
      <c r="A48" t="s">
        <v>44</v>
      </c>
      <c r="B48">
        <v>0</v>
      </c>
      <c r="C48" s="1">
        <v>4.851248</v>
      </c>
      <c r="F48" s="1">
        <v>4.7107950000000001</v>
      </c>
      <c r="H48" s="1">
        <v>9.6549259999999997</v>
      </c>
      <c r="J48" s="1">
        <v>9.5662389999999995</v>
      </c>
      <c r="L48" s="1">
        <v>16.947669999999999</v>
      </c>
      <c r="N48" s="1">
        <v>17.099869999999999</v>
      </c>
      <c r="P48" s="1">
        <v>36.255879999999998</v>
      </c>
      <c r="R48" s="1">
        <v>34.375309999999999</v>
      </c>
    </row>
    <row r="49" spans="1:19">
      <c r="A49" t="s">
        <v>44</v>
      </c>
      <c r="B49">
        <v>1</v>
      </c>
      <c r="C49" s="1">
        <v>4.0096600000000002</v>
      </c>
      <c r="D49" s="1" t="b">
        <f>IF(C49&gt;C48,1)</f>
        <v>0</v>
      </c>
      <c r="E49" s="1">
        <f t="shared" ref="E49" si="85">C49-C48</f>
        <v>-0.84158799999999978</v>
      </c>
      <c r="F49" s="1">
        <v>4.0274830000000001</v>
      </c>
      <c r="G49" s="1" t="b">
        <f>IF(F49&gt;F48,1)</f>
        <v>0</v>
      </c>
      <c r="H49" s="1">
        <v>6.8795380000000002</v>
      </c>
      <c r="I49" s="1" t="b">
        <f t="shared" ref="I49:K49" si="86">IF(H49&gt;H48,1)</f>
        <v>0</v>
      </c>
      <c r="J49" s="1">
        <v>6.9281160000000002</v>
      </c>
      <c r="K49" s="1" t="b">
        <f t="shared" si="86"/>
        <v>0</v>
      </c>
      <c r="L49" s="1">
        <v>13.69725</v>
      </c>
      <c r="M49" s="1" t="b">
        <f t="shared" ref="M49:O49" si="87">IF(L49&gt;L48,1)</f>
        <v>0</v>
      </c>
      <c r="N49" s="1">
        <v>13.739990000000001</v>
      </c>
      <c r="O49" s="1" t="b">
        <f t="shared" si="87"/>
        <v>0</v>
      </c>
      <c r="P49" s="1">
        <v>22.83783</v>
      </c>
      <c r="Q49" s="1" t="b">
        <f t="shared" ref="Q49" si="88">IF(P49&gt;P48,1)</f>
        <v>0</v>
      </c>
      <c r="R49" s="1">
        <v>21.803090000000001</v>
      </c>
      <c r="S49" s="1" t="b">
        <f t="shared" ref="S49" si="89">IF(R49&gt;R48,1)</f>
        <v>0</v>
      </c>
    </row>
    <row r="50" spans="1:19">
      <c r="A50" t="s">
        <v>45</v>
      </c>
      <c r="B50">
        <v>0</v>
      </c>
      <c r="C50" s="1">
        <v>4.0993589999999998</v>
      </c>
      <c r="F50" s="1">
        <v>4.1442550000000002</v>
      </c>
      <c r="H50" s="1">
        <v>7.2544760000000004</v>
      </c>
      <c r="J50" s="1">
        <v>7.4004450000000004</v>
      </c>
      <c r="L50" s="1">
        <v>11.526120000000001</v>
      </c>
      <c r="N50" s="1">
        <v>11.6959</v>
      </c>
      <c r="P50" s="1">
        <v>29.600429999999999</v>
      </c>
      <c r="R50" s="1">
        <v>30.796309999999998</v>
      </c>
    </row>
    <row r="51" spans="1:19">
      <c r="A51" t="s">
        <v>45</v>
      </c>
      <c r="B51">
        <v>1</v>
      </c>
      <c r="C51" s="1">
        <v>4.9534589999999996</v>
      </c>
      <c r="D51" s="1">
        <f>IF(C51&gt;C50,1)</f>
        <v>1</v>
      </c>
      <c r="E51" s="1">
        <f t="shared" ref="E51" si="90">C51-C50</f>
        <v>0.85409999999999986</v>
      </c>
      <c r="F51" s="1">
        <v>4.9695479999999996</v>
      </c>
      <c r="G51" s="1">
        <f>IF(F51&gt;F50,1)</f>
        <v>1</v>
      </c>
      <c r="H51" s="1">
        <v>8.136374</v>
      </c>
      <c r="I51" s="1">
        <f t="shared" ref="I51:K51" si="91">IF(H51&gt;H50,1)</f>
        <v>1</v>
      </c>
      <c r="J51" s="1">
        <v>8.3495349999999995</v>
      </c>
      <c r="K51" s="1">
        <f t="shared" si="91"/>
        <v>1</v>
      </c>
      <c r="L51" s="1">
        <v>15.43281</v>
      </c>
      <c r="M51" s="1">
        <f t="shared" ref="M51:O51" si="92">IF(L51&gt;L50,1)</f>
        <v>1</v>
      </c>
      <c r="N51" s="1">
        <v>15.39132</v>
      </c>
      <c r="O51" s="1">
        <f t="shared" si="92"/>
        <v>1</v>
      </c>
      <c r="P51" s="1">
        <v>30.732089999999999</v>
      </c>
      <c r="Q51" s="1">
        <f t="shared" ref="Q51" si="93">IF(P51&gt;P50,1)</f>
        <v>1</v>
      </c>
      <c r="R51" s="1">
        <v>33.183160000000001</v>
      </c>
      <c r="S51" s="1">
        <f t="shared" ref="S51" si="94">IF(R51&gt;R50,1)</f>
        <v>1</v>
      </c>
    </row>
    <row r="52" spans="1:19">
      <c r="A52" t="s">
        <v>46</v>
      </c>
      <c r="B52">
        <v>0</v>
      </c>
      <c r="C52" s="1">
        <v>4.7140250000000004</v>
      </c>
      <c r="F52" s="1">
        <v>4.6593299999999997</v>
      </c>
      <c r="H52" s="1">
        <v>8.2502700000000004</v>
      </c>
      <c r="J52" s="1">
        <v>8.2974080000000008</v>
      </c>
      <c r="L52" s="1">
        <v>15.645580000000001</v>
      </c>
      <c r="N52" s="1">
        <v>15.53459</v>
      </c>
      <c r="P52" s="1">
        <v>39.031910000000003</v>
      </c>
      <c r="R52" s="1">
        <v>38.705069999999999</v>
      </c>
    </row>
    <row r="53" spans="1:19">
      <c r="A53" t="s">
        <v>46</v>
      </c>
      <c r="B53">
        <v>1</v>
      </c>
      <c r="C53" s="1">
        <v>4.2400159999999998</v>
      </c>
      <c r="D53" s="1" t="b">
        <f>IF(C53&gt;C52,1)</f>
        <v>0</v>
      </c>
      <c r="E53" s="1">
        <f t="shared" ref="E53" si="95">C53-C52</f>
        <v>-0.47400900000000057</v>
      </c>
      <c r="F53" s="1">
        <v>4.2735640000000004</v>
      </c>
      <c r="G53" s="1" t="b">
        <f>IF(F53&gt;F52,1)</f>
        <v>0</v>
      </c>
      <c r="H53" s="1">
        <v>7.4469310000000002</v>
      </c>
      <c r="I53" s="1" t="b">
        <f t="shared" ref="I53:K53" si="96">IF(H53&gt;H52,1)</f>
        <v>0</v>
      </c>
      <c r="J53" s="1">
        <v>7.472874</v>
      </c>
      <c r="K53" s="1" t="b">
        <f t="shared" si="96"/>
        <v>0</v>
      </c>
      <c r="L53" s="1">
        <v>14.972569999999999</v>
      </c>
      <c r="M53" s="1" t="b">
        <f t="shared" ref="M53:O53" si="97">IF(L53&gt;L52,1)</f>
        <v>0</v>
      </c>
      <c r="N53" s="1">
        <v>14.692019999999999</v>
      </c>
      <c r="O53" s="1" t="b">
        <f t="shared" si="97"/>
        <v>0</v>
      </c>
      <c r="P53" s="1">
        <v>39.248930000000001</v>
      </c>
      <c r="Q53" s="1">
        <f t="shared" ref="Q53" si="98">IF(P53&gt;P52,1)</f>
        <v>1</v>
      </c>
      <c r="R53" s="1">
        <v>36.935200000000002</v>
      </c>
      <c r="S53" s="1" t="b">
        <f t="shared" ref="S53" si="99">IF(R53&gt;R52,1)</f>
        <v>0</v>
      </c>
    </row>
    <row r="54" spans="1:19">
      <c r="A54" t="s">
        <v>47</v>
      </c>
      <c r="B54">
        <v>0</v>
      </c>
      <c r="C54" s="1">
        <v>4.3179290000000004</v>
      </c>
      <c r="F54" s="1">
        <v>4.3869800000000003</v>
      </c>
      <c r="H54" s="1">
        <v>8.5491270000000004</v>
      </c>
      <c r="J54" s="1">
        <v>8.7660529999999994</v>
      </c>
      <c r="L54" s="1">
        <v>13.688789999999999</v>
      </c>
      <c r="N54" s="1">
        <v>14.25478</v>
      </c>
      <c r="P54" s="1">
        <v>39.739240000000002</v>
      </c>
      <c r="R54" s="1">
        <v>42.435940000000002</v>
      </c>
    </row>
    <row r="55" spans="1:19">
      <c r="A55" t="s">
        <v>47</v>
      </c>
      <c r="B55">
        <v>1</v>
      </c>
      <c r="C55" s="1">
        <v>4.3637360000000003</v>
      </c>
      <c r="D55" s="1">
        <f>IF(C55&gt;C54,1)</f>
        <v>1</v>
      </c>
      <c r="E55" s="1">
        <f t="shared" ref="E55" si="100">C55-C54</f>
        <v>4.5806999999999931E-2</v>
      </c>
      <c r="F55" s="1">
        <v>4.4196020000000003</v>
      </c>
      <c r="G55" s="1">
        <f>IF(F55&gt;F54,1)</f>
        <v>1</v>
      </c>
      <c r="H55" s="1">
        <v>6.9253130000000001</v>
      </c>
      <c r="I55" s="1" t="b">
        <f t="shared" ref="I55:K55" si="101">IF(H55&gt;H54,1)</f>
        <v>0</v>
      </c>
      <c r="J55" s="1">
        <v>7.1321979999999998</v>
      </c>
      <c r="K55" s="1" t="b">
        <f t="shared" si="101"/>
        <v>0</v>
      </c>
      <c r="L55" s="1">
        <v>14.602209999999999</v>
      </c>
      <c r="M55" s="1">
        <f t="shared" ref="M55:O55" si="102">IF(L55&gt;L54,1)</f>
        <v>1</v>
      </c>
      <c r="N55" s="1">
        <v>14.89978</v>
      </c>
      <c r="O55" s="1">
        <f t="shared" si="102"/>
        <v>1</v>
      </c>
      <c r="P55" s="1">
        <v>40.21801</v>
      </c>
      <c r="Q55" s="1">
        <f t="shared" ref="Q55" si="103">IF(P55&gt;P54,1)</f>
        <v>1</v>
      </c>
      <c r="R55" s="1">
        <v>39.947310000000002</v>
      </c>
      <c r="S55" s="1" t="b">
        <f t="shared" ref="S55" si="104">IF(R55&gt;R54,1)</f>
        <v>0</v>
      </c>
    </row>
    <row r="56" spans="1:19">
      <c r="A56" t="s">
        <v>48</v>
      </c>
      <c r="B56">
        <v>0</v>
      </c>
      <c r="C56" s="1">
        <v>4.6646879999999999</v>
      </c>
      <c r="F56" s="1">
        <v>4.6792350000000003</v>
      </c>
      <c r="H56" s="1">
        <v>7.2115910000000003</v>
      </c>
      <c r="J56" s="1">
        <v>7.1159840000000001</v>
      </c>
      <c r="L56" s="1">
        <v>12.99802</v>
      </c>
      <c r="N56" s="1">
        <v>12.903729999999999</v>
      </c>
      <c r="P56" s="1">
        <v>32.437579999999997</v>
      </c>
      <c r="R56" s="1">
        <v>31.174939999999999</v>
      </c>
    </row>
    <row r="57" spans="1:19">
      <c r="A57" t="s">
        <v>48</v>
      </c>
      <c r="B57">
        <v>1</v>
      </c>
      <c r="C57" s="1">
        <v>4.4680929999999996</v>
      </c>
      <c r="D57" s="1" t="b">
        <f>IF(C57&gt;C56,1)</f>
        <v>0</v>
      </c>
      <c r="E57" s="1">
        <f t="shared" ref="E57" si="105">C57-C56</f>
        <v>-0.1965950000000003</v>
      </c>
      <c r="F57" s="1">
        <v>4.4584770000000002</v>
      </c>
      <c r="G57" s="1" t="b">
        <f>IF(F57&gt;F56,1)</f>
        <v>0</v>
      </c>
      <c r="H57" s="1">
        <v>8.4355030000000006</v>
      </c>
      <c r="I57" s="1">
        <f t="shared" ref="I57:K57" si="106">IF(H57&gt;H56,1)</f>
        <v>1</v>
      </c>
      <c r="J57" s="1">
        <v>8.2643129999999996</v>
      </c>
      <c r="K57" s="1">
        <f t="shared" si="106"/>
        <v>1</v>
      </c>
      <c r="L57" s="1">
        <v>19.959630000000001</v>
      </c>
      <c r="M57" s="1">
        <f t="shared" ref="M57:O57" si="107">IF(L57&gt;L56,1)</f>
        <v>1</v>
      </c>
      <c r="N57" s="1">
        <v>19.415800000000001</v>
      </c>
      <c r="O57" s="1">
        <f t="shared" si="107"/>
        <v>1</v>
      </c>
      <c r="P57" s="1">
        <v>47.183199999999999</v>
      </c>
      <c r="Q57" s="1">
        <f t="shared" ref="Q57" si="108">IF(P57&gt;P56,1)</f>
        <v>1</v>
      </c>
      <c r="R57" s="1">
        <v>46.379959999999997</v>
      </c>
      <c r="S57" s="1">
        <f t="shared" ref="S57" si="109">IF(R57&gt;R56,1)</f>
        <v>1</v>
      </c>
    </row>
    <row r="58" spans="1:19">
      <c r="A58" t="s">
        <v>49</v>
      </c>
      <c r="B58">
        <v>0</v>
      </c>
      <c r="C58" s="1">
        <v>4.7595619999999998</v>
      </c>
      <c r="F58" s="1">
        <v>4.850657</v>
      </c>
      <c r="H58" s="1">
        <v>8.2950389999999992</v>
      </c>
      <c r="J58" s="1">
        <v>8.3437339999999995</v>
      </c>
      <c r="L58" s="1">
        <v>16.20262</v>
      </c>
      <c r="N58" s="1">
        <v>17.693940000000001</v>
      </c>
      <c r="P58" s="1">
        <v>49.295389999999998</v>
      </c>
      <c r="R58" s="1">
        <v>52.088090000000001</v>
      </c>
    </row>
    <row r="59" spans="1:19">
      <c r="A59" t="s">
        <v>49</v>
      </c>
      <c r="B59">
        <v>1</v>
      </c>
      <c r="C59" s="1">
        <v>4.2761560000000003</v>
      </c>
      <c r="D59" s="1" t="b">
        <f>IF(C59&gt;C58,1)</f>
        <v>0</v>
      </c>
      <c r="E59" s="1">
        <f t="shared" ref="E59" si="110">C59-C58</f>
        <v>-0.48340599999999956</v>
      </c>
      <c r="F59" s="1">
        <v>4.3469800000000003</v>
      </c>
      <c r="G59" s="1" t="b">
        <f>IF(F59&gt;F58,1)</f>
        <v>0</v>
      </c>
      <c r="H59" s="1">
        <v>8.9170440000000006</v>
      </c>
      <c r="I59" s="1">
        <f t="shared" ref="I59:K59" si="111">IF(H59&gt;H58,1)</f>
        <v>1</v>
      </c>
      <c r="J59" s="1">
        <v>9.0805140000000009</v>
      </c>
      <c r="K59" s="1">
        <f t="shared" si="111"/>
        <v>1</v>
      </c>
      <c r="L59" s="1">
        <v>16.917860000000001</v>
      </c>
      <c r="M59" s="1">
        <f t="shared" ref="M59:O59" si="112">IF(L59&gt;L58,1)</f>
        <v>1</v>
      </c>
      <c r="N59" s="1">
        <v>17.421510000000001</v>
      </c>
      <c r="O59" s="1" t="b">
        <f t="shared" si="112"/>
        <v>0</v>
      </c>
      <c r="P59" s="1">
        <v>44.330060000000003</v>
      </c>
      <c r="Q59" s="1" t="b">
        <f t="shared" ref="Q59" si="113">IF(P59&gt;P58,1)</f>
        <v>0</v>
      </c>
      <c r="R59" s="1">
        <v>42.890120000000003</v>
      </c>
      <c r="S59" s="1" t="b">
        <f t="shared" ref="S59" si="114">IF(R59&gt;R58,1)</f>
        <v>0</v>
      </c>
    </row>
    <row r="60" spans="1:19">
      <c r="A60" t="s">
        <v>50</v>
      </c>
      <c r="B60">
        <v>0</v>
      </c>
      <c r="C60" s="1">
        <v>4.709632</v>
      </c>
      <c r="F60" s="1">
        <v>4.9570059999999998</v>
      </c>
      <c r="H60" s="1">
        <v>8.3838659999999994</v>
      </c>
      <c r="J60" s="1">
        <v>8.6910380000000007</v>
      </c>
      <c r="L60" s="1">
        <v>15.766769999999999</v>
      </c>
      <c r="N60" s="1">
        <v>16.768350000000002</v>
      </c>
      <c r="P60" s="1">
        <v>47.188690000000001</v>
      </c>
      <c r="R60" s="1">
        <v>49.623550000000002</v>
      </c>
    </row>
    <row r="61" spans="1:19">
      <c r="A61" t="s">
        <v>50</v>
      </c>
      <c r="B61">
        <v>1</v>
      </c>
      <c r="C61" s="1">
        <v>4.1055390000000003</v>
      </c>
      <c r="D61" s="1" t="b">
        <f>IF(C61&gt;C60,1)</f>
        <v>0</v>
      </c>
      <c r="E61" s="1">
        <f t="shared" ref="E61" si="115">C61-C60</f>
        <v>-0.60409299999999977</v>
      </c>
      <c r="F61" s="1">
        <v>4.0944190000000003</v>
      </c>
      <c r="G61" s="1" t="b">
        <f>IF(F61&gt;F60,1)</f>
        <v>0</v>
      </c>
      <c r="H61" s="1">
        <v>7.337987</v>
      </c>
      <c r="I61" s="1" t="b">
        <f t="shared" ref="I61:K61" si="116">IF(H61&gt;H60,1)</f>
        <v>0</v>
      </c>
      <c r="J61" s="1">
        <v>7.1902200000000001</v>
      </c>
      <c r="K61" s="1" t="b">
        <f t="shared" si="116"/>
        <v>0</v>
      </c>
      <c r="L61" s="1">
        <v>12.6966</v>
      </c>
      <c r="M61" s="1" t="b">
        <f t="shared" ref="M61:O61" si="117">IF(L61&gt;L60,1)</f>
        <v>0</v>
      </c>
      <c r="N61" s="1">
        <v>12.63599</v>
      </c>
      <c r="O61" s="1" t="b">
        <f t="shared" si="117"/>
        <v>0</v>
      </c>
      <c r="P61" s="1">
        <v>24.547789999999999</v>
      </c>
      <c r="Q61" s="1" t="b">
        <f t="shared" ref="Q61" si="118">IF(P61&gt;P60,1)</f>
        <v>0</v>
      </c>
      <c r="R61" s="1">
        <v>23.918430000000001</v>
      </c>
      <c r="S61" s="1" t="b">
        <f t="shared" ref="S61" si="119">IF(R61&gt;R60,1)</f>
        <v>0</v>
      </c>
    </row>
    <row r="62" spans="1:19">
      <c r="A62" t="s">
        <v>51</v>
      </c>
      <c r="B62">
        <v>0</v>
      </c>
      <c r="C62" s="1">
        <v>4.4089609999999997</v>
      </c>
      <c r="F62" s="1">
        <v>4.3634040000000001</v>
      </c>
      <c r="H62" s="1">
        <v>8.9093499999999999</v>
      </c>
      <c r="J62" s="1">
        <v>8.8690960000000008</v>
      </c>
      <c r="L62" s="1">
        <v>16.5732</v>
      </c>
      <c r="N62" s="1">
        <v>16.476500000000001</v>
      </c>
      <c r="P62" s="1">
        <v>30.665890000000001</v>
      </c>
      <c r="R62" s="1">
        <v>30.584879999999998</v>
      </c>
    </row>
    <row r="63" spans="1:19">
      <c r="A63" t="s">
        <v>51</v>
      </c>
      <c r="B63">
        <v>1</v>
      </c>
      <c r="C63" s="1">
        <v>4.0072489999999998</v>
      </c>
      <c r="D63" s="1" t="b">
        <f>IF(C63&gt;C62,1)</f>
        <v>0</v>
      </c>
      <c r="E63" s="1">
        <f t="shared" ref="E63" si="120">C63-C62</f>
        <v>-0.40171199999999985</v>
      </c>
      <c r="F63" s="1">
        <v>4.0206559999999998</v>
      </c>
      <c r="G63" s="1" t="b">
        <f>IF(F63&gt;F62,1)</f>
        <v>0</v>
      </c>
      <c r="H63" s="1">
        <v>8.0199569999999998</v>
      </c>
      <c r="I63" s="1" t="b">
        <f t="shared" ref="I63:K63" si="121">IF(H63&gt;H62,1)</f>
        <v>0</v>
      </c>
      <c r="J63" s="1">
        <v>8.0401860000000003</v>
      </c>
      <c r="K63" s="1" t="b">
        <f t="shared" si="121"/>
        <v>0</v>
      </c>
      <c r="L63" s="1">
        <v>15.422739999999999</v>
      </c>
      <c r="M63" s="1" t="b">
        <f t="shared" ref="M63:O63" si="122">IF(L63&gt;L62,1)</f>
        <v>0</v>
      </c>
      <c r="N63" s="1">
        <v>15.37313</v>
      </c>
      <c r="O63" s="1" t="b">
        <f t="shared" si="122"/>
        <v>0</v>
      </c>
      <c r="P63" s="1">
        <v>33.671199999999999</v>
      </c>
      <c r="Q63" s="1">
        <f t="shared" ref="Q63" si="123">IF(P63&gt;P62,1)</f>
        <v>1</v>
      </c>
      <c r="R63" s="1">
        <v>32.619129999999998</v>
      </c>
      <c r="S63" s="1">
        <f t="shared" ref="S63" si="124">IF(R63&gt;R62,1)</f>
        <v>1</v>
      </c>
    </row>
    <row r="64" spans="1:19">
      <c r="A64" t="s">
        <v>52</v>
      </c>
      <c r="B64">
        <v>0</v>
      </c>
      <c r="C64" s="1">
        <v>4.9009809999999998</v>
      </c>
      <c r="F64" s="1">
        <v>4.8292320000000002</v>
      </c>
      <c r="H64" s="1">
        <v>8.6554680000000008</v>
      </c>
      <c r="J64" s="1">
        <v>8.6384150000000002</v>
      </c>
      <c r="L64" s="1">
        <v>19.68824</v>
      </c>
      <c r="N64" s="1">
        <v>18.9422</v>
      </c>
      <c r="P64" s="1">
        <v>36.823419999999999</v>
      </c>
      <c r="R64" s="1">
        <v>38.147190000000002</v>
      </c>
    </row>
    <row r="65" spans="1:19">
      <c r="A65" t="s">
        <v>52</v>
      </c>
      <c r="B65">
        <v>1</v>
      </c>
      <c r="C65" s="1">
        <v>4.1935180000000001</v>
      </c>
      <c r="D65" s="1" t="b">
        <f>IF(C65&gt;C64,1)</f>
        <v>0</v>
      </c>
      <c r="E65" s="1">
        <f t="shared" ref="E65" si="125">C65-C64</f>
        <v>-0.70746299999999973</v>
      </c>
      <c r="F65" s="1">
        <v>4.2274450000000003</v>
      </c>
      <c r="G65" s="1" t="b">
        <f>IF(F65&gt;F64,1)</f>
        <v>0</v>
      </c>
      <c r="H65" s="1">
        <v>6.8880559999999997</v>
      </c>
      <c r="I65" s="1" t="b">
        <f t="shared" ref="I65:K65" si="126">IF(H65&gt;H64,1)</f>
        <v>0</v>
      </c>
      <c r="J65" s="1">
        <v>7.0207100000000002</v>
      </c>
      <c r="K65" s="1" t="b">
        <f t="shared" si="126"/>
        <v>0</v>
      </c>
      <c r="L65" s="1">
        <v>17.98339</v>
      </c>
      <c r="M65" s="1" t="b">
        <f t="shared" ref="M65:O65" si="127">IF(L65&gt;L64,1)</f>
        <v>0</v>
      </c>
      <c r="N65" s="1">
        <v>18.232559999999999</v>
      </c>
      <c r="O65" s="1" t="b">
        <f t="shared" si="127"/>
        <v>0</v>
      </c>
      <c r="P65" s="1">
        <v>33.475529999999999</v>
      </c>
      <c r="Q65" s="1" t="b">
        <f t="shared" ref="Q65" si="128">IF(P65&gt;P64,1)</f>
        <v>0</v>
      </c>
      <c r="R65" s="1">
        <v>33.875419999999998</v>
      </c>
      <c r="S65" s="1" t="b">
        <f t="shared" ref="S65" si="129">IF(R65&gt;R64,1)</f>
        <v>0</v>
      </c>
    </row>
    <row r="66" spans="1:19">
      <c r="A66" t="s">
        <v>53</v>
      </c>
      <c r="B66">
        <v>0</v>
      </c>
      <c r="C66" s="1">
        <v>4.1334530000000003</v>
      </c>
      <c r="F66" s="1">
        <v>4.132403</v>
      </c>
      <c r="H66" s="1">
        <v>7.9845569999999997</v>
      </c>
      <c r="J66" s="1">
        <v>8.2474159999999994</v>
      </c>
      <c r="L66" s="1">
        <v>14.118</v>
      </c>
      <c r="N66" s="1">
        <v>14.738110000000001</v>
      </c>
      <c r="P66" s="1">
        <v>37.64235</v>
      </c>
      <c r="R66" s="1">
        <v>40.848559999999999</v>
      </c>
    </row>
    <row r="67" spans="1:19">
      <c r="A67" t="s">
        <v>53</v>
      </c>
      <c r="B67">
        <v>1</v>
      </c>
      <c r="C67" s="1">
        <v>4.0789530000000003</v>
      </c>
      <c r="D67" s="1" t="b">
        <f>IF(C67&gt;C66,1)</f>
        <v>0</v>
      </c>
      <c r="E67" s="1">
        <f t="shared" ref="E67" si="130">C67-C66</f>
        <v>-5.4499999999999993E-2</v>
      </c>
      <c r="F67" s="1">
        <v>4.1424859999999999</v>
      </c>
      <c r="G67" s="1">
        <f>IF(F67&gt;F66,1)</f>
        <v>1</v>
      </c>
      <c r="H67" s="1">
        <v>7.5947560000000003</v>
      </c>
      <c r="I67" s="1" t="b">
        <f t="shared" ref="I67:K67" si="131">IF(H67&gt;H66,1)</f>
        <v>0</v>
      </c>
      <c r="J67" s="1">
        <v>7.6068150000000001</v>
      </c>
      <c r="K67" s="1" t="b">
        <f t="shared" si="131"/>
        <v>0</v>
      </c>
      <c r="L67" s="1">
        <v>14.25943</v>
      </c>
      <c r="M67" s="1">
        <f t="shared" ref="M67:O67" si="132">IF(L67&gt;L66,1)</f>
        <v>1</v>
      </c>
      <c r="N67" s="1">
        <v>14.379860000000001</v>
      </c>
      <c r="O67" s="1" t="b">
        <f t="shared" si="132"/>
        <v>0</v>
      </c>
      <c r="P67" s="1">
        <v>30.03049</v>
      </c>
      <c r="Q67" s="1" t="b">
        <f t="shared" ref="Q67" si="133">IF(P67&gt;P66,1)</f>
        <v>0</v>
      </c>
      <c r="R67" s="1">
        <v>31.856110000000001</v>
      </c>
      <c r="S67" s="1" t="b">
        <f t="shared" ref="S67" si="134">IF(R67&gt;R66,1)</f>
        <v>0</v>
      </c>
    </row>
    <row r="68" spans="1:19">
      <c r="A68" t="s">
        <v>54</v>
      </c>
      <c r="B68">
        <v>0</v>
      </c>
      <c r="C68" s="1">
        <v>4.3069790000000001</v>
      </c>
      <c r="F68" s="1">
        <v>4.3339239999999997</v>
      </c>
      <c r="H68" s="1">
        <v>8.9877000000000002</v>
      </c>
      <c r="J68" s="1">
        <v>8.2480270000000004</v>
      </c>
      <c r="L68" s="1">
        <v>16.198920000000001</v>
      </c>
      <c r="N68" s="1">
        <v>15.99878</v>
      </c>
      <c r="P68" s="1">
        <v>54.075400000000002</v>
      </c>
      <c r="R68" s="1">
        <v>63.91263</v>
      </c>
    </row>
    <row r="69" spans="1:19">
      <c r="A69" t="s">
        <v>54</v>
      </c>
      <c r="B69">
        <v>1</v>
      </c>
      <c r="C69" s="1">
        <v>4.362266</v>
      </c>
      <c r="D69" s="1">
        <f>IF(C69&gt;C68,1)</f>
        <v>1</v>
      </c>
      <c r="E69" s="1">
        <f t="shared" ref="E69" si="135">C69-C68</f>
        <v>5.5286999999999864E-2</v>
      </c>
      <c r="F69" s="1">
        <v>4.4343430000000001</v>
      </c>
      <c r="G69" s="1">
        <f>IF(F69&gt;F68,1)</f>
        <v>1</v>
      </c>
      <c r="H69" s="1">
        <v>7.7291540000000003</v>
      </c>
      <c r="I69" s="1" t="b">
        <f t="shared" ref="I69:K69" si="136">IF(H69&gt;H68,1)</f>
        <v>0</v>
      </c>
      <c r="J69" s="1">
        <v>7.7604680000000004</v>
      </c>
      <c r="K69" s="1" t="b">
        <f t="shared" si="136"/>
        <v>0</v>
      </c>
      <c r="L69" s="1">
        <v>13.973750000000001</v>
      </c>
      <c r="M69" s="1" t="b">
        <f t="shared" ref="M69:O69" si="137">IF(L69&gt;L68,1)</f>
        <v>0</v>
      </c>
      <c r="N69" s="1">
        <v>13.658770000000001</v>
      </c>
      <c r="O69" s="1" t="b">
        <f t="shared" si="137"/>
        <v>0</v>
      </c>
      <c r="P69" s="1">
        <v>26.115500000000001</v>
      </c>
      <c r="Q69" s="1" t="b">
        <f t="shared" ref="Q69" si="138">IF(P69&gt;P68,1)</f>
        <v>0</v>
      </c>
      <c r="R69" s="1">
        <v>23.994399999999999</v>
      </c>
      <c r="S69" s="1" t="b">
        <f t="shared" ref="S69" si="139">IF(R69&gt;R68,1)</f>
        <v>0</v>
      </c>
    </row>
    <row r="70" spans="1:19">
      <c r="A70" t="s">
        <v>55</v>
      </c>
      <c r="B70">
        <v>0</v>
      </c>
      <c r="C70" s="1">
        <v>4.4406220000000003</v>
      </c>
      <c r="F70" s="1">
        <v>4.5417170000000002</v>
      </c>
      <c r="H70" s="1">
        <v>6.8726330000000004</v>
      </c>
      <c r="J70" s="1">
        <v>7.0647849999999996</v>
      </c>
      <c r="L70" s="1">
        <v>15.169930000000001</v>
      </c>
      <c r="N70" s="1">
        <v>15.1273</v>
      </c>
      <c r="P70" s="1">
        <v>44.336410000000001</v>
      </c>
      <c r="R70" s="1">
        <v>42.653440000000003</v>
      </c>
    </row>
    <row r="71" spans="1:19">
      <c r="A71" t="s">
        <v>55</v>
      </c>
      <c r="B71">
        <v>1</v>
      </c>
      <c r="C71" s="1">
        <v>4.2781880000000001</v>
      </c>
      <c r="D71" s="1" t="b">
        <f>IF(C71&gt;C70,1)</f>
        <v>0</v>
      </c>
      <c r="E71" s="1">
        <f t="shared" ref="E71" si="140">C71-C70</f>
        <v>-0.16243400000000019</v>
      </c>
      <c r="F71" s="1">
        <v>4.3048690000000001</v>
      </c>
      <c r="G71" s="1" t="b">
        <f>IF(F71&gt;F70,1)</f>
        <v>0</v>
      </c>
      <c r="H71" s="1">
        <v>7.835483</v>
      </c>
      <c r="I71" s="1">
        <f t="shared" ref="I71:K71" si="141">IF(H71&gt;H70,1)</f>
        <v>1</v>
      </c>
      <c r="J71" s="1">
        <v>7.8072249999999999</v>
      </c>
      <c r="K71" s="1">
        <f t="shared" si="141"/>
        <v>1</v>
      </c>
      <c r="L71" s="1">
        <v>17.195509999999999</v>
      </c>
      <c r="M71" s="1">
        <f t="shared" ref="M71:O71" si="142">IF(L71&gt;L70,1)</f>
        <v>1</v>
      </c>
      <c r="N71" s="1">
        <v>17.03218</v>
      </c>
      <c r="O71" s="1">
        <f t="shared" si="142"/>
        <v>1</v>
      </c>
      <c r="P71" s="1">
        <v>34.005569999999999</v>
      </c>
      <c r="Q71" s="1" t="b">
        <f t="shared" ref="Q71" si="143">IF(P71&gt;P70,1)</f>
        <v>0</v>
      </c>
      <c r="R71" s="1">
        <v>35.160350000000001</v>
      </c>
      <c r="S71" s="1" t="b">
        <f t="shared" ref="S71" si="144">IF(R71&gt;R70,1)</f>
        <v>0</v>
      </c>
    </row>
    <row r="72" spans="1:19">
      <c r="A72" t="s">
        <v>56</v>
      </c>
      <c r="B72">
        <v>0</v>
      </c>
      <c r="C72" s="1">
        <v>4.355747</v>
      </c>
      <c r="F72" s="1">
        <v>3.8396819999999998</v>
      </c>
      <c r="H72" s="1">
        <v>8.7878500000000006</v>
      </c>
      <c r="J72" s="1">
        <v>7.4371020000000003</v>
      </c>
      <c r="L72" s="1">
        <v>17.49044</v>
      </c>
      <c r="N72" s="1">
        <v>16.630330000000001</v>
      </c>
      <c r="P72" s="1">
        <v>62.015830000000001</v>
      </c>
      <c r="R72" s="1">
        <v>73.717259999999996</v>
      </c>
    </row>
    <row r="73" spans="1:19">
      <c r="A73" t="s">
        <v>57</v>
      </c>
      <c r="B73">
        <v>1</v>
      </c>
      <c r="C73" s="1">
        <v>3.7804340000000001</v>
      </c>
      <c r="D73" s="1" t="b">
        <f>IF(C73&gt;C72,1)</f>
        <v>0</v>
      </c>
      <c r="E73" s="1">
        <f t="shared" ref="E73" si="145">C73-C72</f>
        <v>-0.57531299999999996</v>
      </c>
      <c r="F73" s="1">
        <v>4.5477800000000004</v>
      </c>
      <c r="G73" s="1">
        <f>IF(F73&gt;F72,1)</f>
        <v>1</v>
      </c>
      <c r="H73" s="1">
        <v>8.5493959999999998</v>
      </c>
      <c r="I73" s="1" t="b">
        <f t="shared" ref="I73:K73" si="146">IF(H73&gt;H72,1)</f>
        <v>0</v>
      </c>
      <c r="J73" s="1">
        <v>9.5361589999999996</v>
      </c>
      <c r="K73" s="1">
        <f t="shared" si="146"/>
        <v>1</v>
      </c>
      <c r="L73" s="1">
        <v>13.97944</v>
      </c>
      <c r="M73" s="1" t="b">
        <f t="shared" ref="M73:O73" si="147">IF(L73&gt;L72,1)</f>
        <v>0</v>
      </c>
      <c r="N73" s="1">
        <v>17.480070000000001</v>
      </c>
      <c r="O73" s="1">
        <f t="shared" si="147"/>
        <v>1</v>
      </c>
      <c r="P73" s="1">
        <v>29.618559999999999</v>
      </c>
      <c r="Q73" s="1" t="b">
        <f t="shared" ref="Q73" si="148">IF(P73&gt;P72,1)</f>
        <v>0</v>
      </c>
      <c r="R73" s="1">
        <v>39.471499999999999</v>
      </c>
      <c r="S73" s="1" t="b">
        <f t="shared" ref="S73" si="149">IF(R73&gt;R72,1)</f>
        <v>0</v>
      </c>
    </row>
    <row r="74" spans="1:19">
      <c r="A74" t="s">
        <v>58</v>
      </c>
      <c r="B74">
        <v>0</v>
      </c>
      <c r="C74" s="1">
        <v>4.4177710000000001</v>
      </c>
      <c r="F74" s="1">
        <v>4.4628480000000001</v>
      </c>
      <c r="H74" s="1">
        <v>9.1351750000000003</v>
      </c>
      <c r="J74" s="1">
        <v>9.4457039999999992</v>
      </c>
      <c r="L74" s="1">
        <v>19.11525</v>
      </c>
      <c r="N74" s="1">
        <v>19.542310000000001</v>
      </c>
      <c r="P74" s="1">
        <v>51.144269999999999</v>
      </c>
      <c r="R74" s="1">
        <v>58.419130000000003</v>
      </c>
    </row>
    <row r="75" spans="1:19">
      <c r="A75" t="s">
        <v>58</v>
      </c>
      <c r="B75">
        <v>1</v>
      </c>
      <c r="C75" s="1">
        <v>5.5520379999999996</v>
      </c>
      <c r="D75" s="1">
        <f>IF(C75&gt;C74,1)</f>
        <v>1</v>
      </c>
      <c r="E75" s="1">
        <f t="shared" ref="E75" si="150">C75-C74</f>
        <v>1.1342669999999995</v>
      </c>
      <c r="F75" s="1">
        <v>5.5355530000000002</v>
      </c>
      <c r="G75" s="1">
        <f>IF(F75&gt;F74,1)</f>
        <v>1</v>
      </c>
      <c r="H75" s="1">
        <v>10.04684</v>
      </c>
      <c r="I75" s="1">
        <f t="shared" ref="I75:K75" si="151">IF(H75&gt;H74,1)</f>
        <v>1</v>
      </c>
      <c r="J75" s="1">
        <v>9.7641039999999997</v>
      </c>
      <c r="K75" s="1">
        <f t="shared" si="151"/>
        <v>1</v>
      </c>
      <c r="L75" s="1">
        <v>15.995240000000001</v>
      </c>
      <c r="M75" s="1" t="b">
        <f t="shared" ref="M75:O75" si="152">IF(L75&gt;L74,1)</f>
        <v>0</v>
      </c>
      <c r="N75" s="1">
        <v>16.293589999999998</v>
      </c>
      <c r="O75" s="1" t="b">
        <f t="shared" si="152"/>
        <v>0</v>
      </c>
      <c r="P75" s="1">
        <v>49.932789999999997</v>
      </c>
      <c r="Q75" s="1" t="b">
        <f t="shared" ref="Q75" si="153">IF(P75&gt;P74,1)</f>
        <v>0</v>
      </c>
      <c r="R75" s="1">
        <v>48.256210000000003</v>
      </c>
      <c r="S75" s="1" t="b">
        <f t="shared" ref="S75" si="154">IF(R75&gt;R74,1)</f>
        <v>0</v>
      </c>
    </row>
    <row r="76" spans="1:19">
      <c r="A76" t="s">
        <v>59</v>
      </c>
      <c r="B76">
        <v>0</v>
      </c>
      <c r="C76" s="1">
        <v>4.779191</v>
      </c>
      <c r="F76" s="1">
        <v>4.7191749999999999</v>
      </c>
      <c r="H76" s="1">
        <v>8.2551190000000005</v>
      </c>
      <c r="J76" s="1">
        <v>8.5974009999999996</v>
      </c>
      <c r="L76" s="1">
        <v>16.277979999999999</v>
      </c>
      <c r="N76" s="1">
        <v>16.08642</v>
      </c>
      <c r="P76" s="1">
        <v>45.243209999999998</v>
      </c>
      <c r="R76" s="1">
        <v>42.883319999999998</v>
      </c>
    </row>
    <row r="77" spans="1:19">
      <c r="A77" t="s">
        <v>59</v>
      </c>
      <c r="B77">
        <v>1</v>
      </c>
      <c r="C77" s="1">
        <v>4.1927240000000001</v>
      </c>
      <c r="D77" s="1" t="b">
        <f>IF(C77&gt;C76,1)</f>
        <v>0</v>
      </c>
      <c r="E77" s="1">
        <f t="shared" ref="E77" si="155">C77-C76</f>
        <v>-0.58646699999999985</v>
      </c>
      <c r="F77" s="1">
        <v>4.2176349999999996</v>
      </c>
      <c r="G77" s="1" t="b">
        <f>IF(F77&gt;F76,1)</f>
        <v>0</v>
      </c>
      <c r="H77" s="1">
        <v>7.4946190000000001</v>
      </c>
      <c r="I77" s="1" t="b">
        <f t="shared" ref="I77:K77" si="156">IF(H77&gt;H76,1)</f>
        <v>0</v>
      </c>
      <c r="J77" s="1">
        <v>7.5820949999999998</v>
      </c>
      <c r="K77" s="1" t="b">
        <f t="shared" si="156"/>
        <v>0</v>
      </c>
      <c r="L77" s="1">
        <v>12.641529999999999</v>
      </c>
      <c r="M77" s="1" t="b">
        <f t="shared" ref="M77:O77" si="157">IF(L77&gt;L76,1)</f>
        <v>0</v>
      </c>
      <c r="N77" s="1">
        <v>12.404070000000001</v>
      </c>
      <c r="O77" s="1" t="b">
        <f t="shared" si="157"/>
        <v>0</v>
      </c>
      <c r="P77" s="1">
        <v>27.207249999999998</v>
      </c>
      <c r="Q77" s="1" t="b">
        <f t="shared" ref="Q77" si="158">IF(P77&gt;P76,1)</f>
        <v>0</v>
      </c>
      <c r="R77" s="1">
        <v>25.763860000000001</v>
      </c>
      <c r="S77" s="1" t="b">
        <f t="shared" ref="S77" si="159">IF(R77&gt;R76,1)</f>
        <v>0</v>
      </c>
    </row>
    <row r="78" spans="1:19">
      <c r="A78" t="s">
        <v>60</v>
      </c>
      <c r="B78">
        <v>0</v>
      </c>
      <c r="C78" s="1">
        <v>4.7771879999999998</v>
      </c>
      <c r="F78" s="1">
        <v>4.8699430000000001</v>
      </c>
      <c r="H78" s="1">
        <v>8.9363650000000003</v>
      </c>
      <c r="J78" s="1">
        <v>8.8718599999999999</v>
      </c>
      <c r="L78" s="1">
        <v>18.01069</v>
      </c>
      <c r="N78" s="1">
        <v>18.76624</v>
      </c>
      <c r="P78" s="1">
        <v>50.972659999999998</v>
      </c>
      <c r="R78" s="1">
        <v>42.207500000000003</v>
      </c>
    </row>
    <row r="79" spans="1:19">
      <c r="A79" t="s">
        <v>60</v>
      </c>
      <c r="B79">
        <v>1</v>
      </c>
      <c r="C79" s="1">
        <v>4.0952960000000003</v>
      </c>
      <c r="D79" s="1" t="b">
        <f>IF(C79&gt;C78,1)</f>
        <v>0</v>
      </c>
      <c r="E79" s="1">
        <f t="shared" ref="E79" si="160">C79-C78</f>
        <v>-0.6818919999999995</v>
      </c>
      <c r="F79" s="1">
        <v>4.1784290000000004</v>
      </c>
      <c r="G79" s="1" t="b">
        <f>IF(F79&gt;F78,1)</f>
        <v>0</v>
      </c>
      <c r="H79" s="1">
        <v>7.1654030000000004</v>
      </c>
      <c r="I79" s="1" t="b">
        <f t="shared" ref="I79:K79" si="161">IF(H79&gt;H78,1)</f>
        <v>0</v>
      </c>
      <c r="J79" s="1">
        <v>7.3792549999999997</v>
      </c>
      <c r="K79" s="1" t="b">
        <f t="shared" si="161"/>
        <v>0</v>
      </c>
      <c r="L79" s="1">
        <v>15.39124</v>
      </c>
      <c r="M79" s="1" t="b">
        <f t="shared" ref="M79:O79" si="162">IF(L79&gt;L78,1)</f>
        <v>0</v>
      </c>
      <c r="N79" s="1">
        <v>16.210439999999998</v>
      </c>
      <c r="O79" s="1" t="b">
        <f t="shared" si="162"/>
        <v>0</v>
      </c>
      <c r="P79" s="1">
        <v>43.686799999999998</v>
      </c>
      <c r="Q79" s="1" t="b">
        <f t="shared" ref="Q79" si="163">IF(P79&gt;P78,1)</f>
        <v>0</v>
      </c>
      <c r="R79" s="1">
        <v>47.61956</v>
      </c>
      <c r="S79" s="1">
        <f t="shared" ref="S79" si="164">IF(R79&gt;R78,1)</f>
        <v>1</v>
      </c>
    </row>
    <row r="80" spans="1:19">
      <c r="A80" t="s">
        <v>61</v>
      </c>
      <c r="B80">
        <v>0</v>
      </c>
      <c r="C80" s="1">
        <v>4.1750639999999999</v>
      </c>
      <c r="F80" s="1">
        <v>4.1984159999999999</v>
      </c>
      <c r="H80" s="1">
        <v>6.4003899999999998</v>
      </c>
      <c r="J80" s="1">
        <v>6.5862689999999997</v>
      </c>
      <c r="L80" s="1">
        <v>14.13326</v>
      </c>
      <c r="N80" s="1">
        <v>14.85393</v>
      </c>
      <c r="P80" s="1">
        <v>40.888249999999999</v>
      </c>
      <c r="R80" s="1">
        <v>43.3932</v>
      </c>
    </row>
    <row r="81" spans="1:19">
      <c r="A81" t="s">
        <v>61</v>
      </c>
      <c r="B81">
        <v>1</v>
      </c>
      <c r="C81" s="1">
        <v>4.3830049999999998</v>
      </c>
      <c r="D81" s="1">
        <f>IF(C81&gt;C80,1)</f>
        <v>1</v>
      </c>
      <c r="E81" s="1">
        <f t="shared" ref="E81" si="165">C81-C80</f>
        <v>0.20794099999999993</v>
      </c>
      <c r="F81" s="1">
        <v>4.4723540000000002</v>
      </c>
      <c r="G81" s="1">
        <f>IF(F81&gt;F80,1)</f>
        <v>1</v>
      </c>
      <c r="H81" s="1">
        <v>7.9223480000000004</v>
      </c>
      <c r="I81" s="1">
        <f t="shared" ref="I81:K81" si="166">IF(H81&gt;H80,1)</f>
        <v>1</v>
      </c>
      <c r="J81" s="1">
        <v>7.891451</v>
      </c>
      <c r="K81" s="1">
        <f t="shared" si="166"/>
        <v>1</v>
      </c>
      <c r="L81" s="1">
        <v>17.038799999999998</v>
      </c>
      <c r="M81" s="1">
        <f t="shared" ref="M81:O81" si="167">IF(L81&gt;L80,1)</f>
        <v>1</v>
      </c>
      <c r="N81" s="1">
        <v>16.588190000000001</v>
      </c>
      <c r="O81" s="1">
        <f t="shared" si="167"/>
        <v>1</v>
      </c>
      <c r="P81" s="1">
        <v>51.942529999999998</v>
      </c>
      <c r="Q81" s="1">
        <f t="shared" ref="Q81" si="168">IF(P81&gt;P80,1)</f>
        <v>1</v>
      </c>
      <c r="R81" s="1">
        <v>43.775730000000003</v>
      </c>
      <c r="S81" s="1">
        <f t="shared" ref="S81" si="169">IF(R81&gt;R80,1)</f>
        <v>1</v>
      </c>
    </row>
    <row r="82" spans="1:19">
      <c r="A82" t="s">
        <v>62</v>
      </c>
      <c r="B82">
        <v>0</v>
      </c>
      <c r="C82" s="1">
        <v>4.7435580000000002</v>
      </c>
      <c r="F82" s="1">
        <v>5.0987280000000004</v>
      </c>
      <c r="H82" s="1">
        <v>8.9609860000000001</v>
      </c>
      <c r="J82" s="1">
        <v>9.8204530000000005</v>
      </c>
      <c r="L82" s="1">
        <v>15.5305</v>
      </c>
      <c r="N82" s="1">
        <v>16.721920000000001</v>
      </c>
      <c r="P82" s="1">
        <v>35.256070000000001</v>
      </c>
      <c r="R82" s="1">
        <v>33.92747</v>
      </c>
    </row>
    <row r="83" spans="1:19">
      <c r="A83" t="s">
        <v>62</v>
      </c>
      <c r="B83">
        <v>1</v>
      </c>
      <c r="C83" s="1">
        <v>4.0504720000000001</v>
      </c>
      <c r="D83" s="1" t="b">
        <f>IF(C83&gt;C82,1)</f>
        <v>0</v>
      </c>
      <c r="E83" s="1">
        <f t="shared" ref="E83" si="170">C83-C82</f>
        <v>-0.69308600000000009</v>
      </c>
      <c r="F83" s="1">
        <v>4.1137269999999999</v>
      </c>
      <c r="G83" s="1" t="b">
        <f>IF(F83&gt;F82,1)</f>
        <v>0</v>
      </c>
      <c r="H83" s="1">
        <v>7.893688</v>
      </c>
      <c r="I83" s="1" t="b">
        <f t="shared" ref="I83:K83" si="171">IF(H83&gt;H82,1)</f>
        <v>0</v>
      </c>
      <c r="J83" s="1">
        <v>7.9292600000000002</v>
      </c>
      <c r="K83" s="1" t="b">
        <f t="shared" si="171"/>
        <v>0</v>
      </c>
      <c r="L83" s="1">
        <v>16.831689999999998</v>
      </c>
      <c r="M83" s="1">
        <f t="shared" ref="M83:O83" si="172">IF(L83&gt;L82,1)</f>
        <v>1</v>
      </c>
      <c r="N83" s="1">
        <v>16.901869999999999</v>
      </c>
      <c r="O83" s="1">
        <f t="shared" si="172"/>
        <v>1</v>
      </c>
      <c r="P83" s="1">
        <v>44.602730000000001</v>
      </c>
      <c r="Q83" s="1">
        <f t="shared" ref="Q83" si="173">IF(P83&gt;P82,1)</f>
        <v>1</v>
      </c>
      <c r="R83" s="1">
        <v>45.26979</v>
      </c>
      <c r="S83" s="1">
        <f t="shared" ref="S83" si="174">IF(R83&gt;R82,1)</f>
        <v>1</v>
      </c>
    </row>
    <row r="84" spans="1:19">
      <c r="A84" t="s">
        <v>63</v>
      </c>
      <c r="B84">
        <v>0</v>
      </c>
      <c r="C84" s="1">
        <v>5.4790669999999997</v>
      </c>
      <c r="F84" s="1">
        <v>5.3654299999999999</v>
      </c>
      <c r="H84" s="1">
        <v>10.97265</v>
      </c>
      <c r="J84" s="1">
        <v>10.768129999999999</v>
      </c>
      <c r="L84" s="1">
        <v>20.545290000000001</v>
      </c>
      <c r="N84" s="1">
        <v>19.107610000000001</v>
      </c>
      <c r="P84" s="1">
        <v>42.285380000000004</v>
      </c>
      <c r="R84" s="1">
        <v>38.717239999999997</v>
      </c>
    </row>
    <row r="85" spans="1:19">
      <c r="A85" t="s">
        <v>63</v>
      </c>
      <c r="B85">
        <v>1</v>
      </c>
      <c r="C85" s="1">
        <v>4.1448</v>
      </c>
      <c r="D85" s="1" t="b">
        <f>IF(C85&gt;C84,1)</f>
        <v>0</v>
      </c>
      <c r="E85" s="1">
        <f t="shared" ref="E85" si="175">C85-C84</f>
        <v>-1.3342669999999996</v>
      </c>
      <c r="F85" s="1">
        <v>4.1742610000000004</v>
      </c>
      <c r="G85" s="1" t="b">
        <f>IF(F85&gt;F84,1)</f>
        <v>0</v>
      </c>
      <c r="H85" s="1">
        <v>7.6156180000000004</v>
      </c>
      <c r="I85" s="1" t="b">
        <f t="shared" ref="I85:K85" si="176">IF(H85&gt;H84,1)</f>
        <v>0</v>
      </c>
      <c r="J85" s="1">
        <v>7.4076110000000002</v>
      </c>
      <c r="K85" s="1" t="b">
        <f t="shared" si="176"/>
        <v>0</v>
      </c>
      <c r="L85" s="1">
        <v>16.341709999999999</v>
      </c>
      <c r="M85" s="1" t="b">
        <f t="shared" ref="M85:O85" si="177">IF(L85&gt;L84,1)</f>
        <v>0</v>
      </c>
      <c r="N85" s="1">
        <v>14.912269999999999</v>
      </c>
      <c r="O85" s="1" t="b">
        <f t="shared" si="177"/>
        <v>0</v>
      </c>
      <c r="P85" s="1">
        <v>37.078009999999999</v>
      </c>
      <c r="Q85" s="1" t="b">
        <f t="shared" ref="Q85" si="178">IF(P85&gt;P84,1)</f>
        <v>0</v>
      </c>
      <c r="R85" s="1">
        <v>34.010849999999998</v>
      </c>
      <c r="S85" s="1" t="b">
        <f t="shared" ref="S85" si="179">IF(R85&gt;R84,1)</f>
        <v>0</v>
      </c>
    </row>
    <row r="86" spans="1:19">
      <c r="A86" t="s">
        <v>65</v>
      </c>
      <c r="B86">
        <v>0</v>
      </c>
      <c r="C86" s="1">
        <v>1.7039310000000001</v>
      </c>
      <c r="F86" s="1">
        <v>4.4385389999999996</v>
      </c>
      <c r="H86" s="1">
        <v>2.3131409999999999</v>
      </c>
      <c r="J86" s="1">
        <v>8.4121240000000004</v>
      </c>
      <c r="L86" s="1">
        <v>4.5607600000000001</v>
      </c>
      <c r="N86" s="1">
        <v>16.322980000000001</v>
      </c>
      <c r="P86" s="1">
        <v>11.93258</v>
      </c>
      <c r="R86" s="1">
        <v>47.03463</v>
      </c>
    </row>
    <row r="87" spans="1:19">
      <c r="A87" t="s">
        <v>66</v>
      </c>
      <c r="B87">
        <v>1</v>
      </c>
      <c r="C87" s="1">
        <v>4.5418370000000001</v>
      </c>
      <c r="D87" s="1">
        <f>IF(C87&gt;C86,1)</f>
        <v>1</v>
      </c>
      <c r="E87" s="1">
        <f t="shared" ref="E87" si="180">C87-C86</f>
        <v>2.8379060000000003</v>
      </c>
      <c r="F87" s="1">
        <v>4.5003789999999997</v>
      </c>
      <c r="G87" s="1">
        <f>IF(F87&gt;F86,1)</f>
        <v>1</v>
      </c>
      <c r="H87" s="1">
        <v>8.2226579999999991</v>
      </c>
      <c r="I87" s="1">
        <f t="shared" ref="I87:K87" si="181">IF(H87&gt;H86,1)</f>
        <v>1</v>
      </c>
      <c r="J87" s="1">
        <v>8.0458099999999995</v>
      </c>
      <c r="K87" s="1" t="b">
        <f t="shared" si="181"/>
        <v>0</v>
      </c>
      <c r="L87" s="1">
        <v>18.742000000000001</v>
      </c>
      <c r="M87" s="1">
        <f t="shared" ref="M87:O87" si="182">IF(L87&gt;L86,1)</f>
        <v>1</v>
      </c>
      <c r="N87" s="1">
        <v>17.806799999999999</v>
      </c>
      <c r="O87" s="1">
        <f t="shared" si="182"/>
        <v>1</v>
      </c>
      <c r="P87" s="1">
        <v>33.091380000000001</v>
      </c>
      <c r="Q87" s="1">
        <f t="shared" ref="Q87" si="183">IF(P87&gt;P86,1)</f>
        <v>1</v>
      </c>
      <c r="R87" s="1">
        <v>31.70627</v>
      </c>
      <c r="S87" s="1" t="b">
        <f t="shared" ref="S87" si="184">IF(R87&gt;R86,1)</f>
        <v>0</v>
      </c>
    </row>
    <row r="88" spans="1:19">
      <c r="A88" t="s">
        <v>67</v>
      </c>
      <c r="B88">
        <v>0</v>
      </c>
      <c r="C88" s="1">
        <v>4.817685</v>
      </c>
      <c r="F88" s="1">
        <v>4.9973150000000004</v>
      </c>
      <c r="H88" s="1">
        <v>8.3727660000000004</v>
      </c>
      <c r="J88" s="1">
        <v>8.8403639999999992</v>
      </c>
      <c r="L88" s="1">
        <v>17.786380000000001</v>
      </c>
      <c r="N88" s="1">
        <v>21.07978</v>
      </c>
      <c r="P88" s="1">
        <v>49.170769999999997</v>
      </c>
      <c r="R88" s="1">
        <v>59.15372</v>
      </c>
    </row>
    <row r="89" spans="1:19">
      <c r="A89" t="s">
        <v>68</v>
      </c>
      <c r="B89">
        <v>0</v>
      </c>
      <c r="C89" s="1">
        <v>0.55263470000000003</v>
      </c>
      <c r="D89" s="1" t="b">
        <f>IF(C89&gt;C88,1)</f>
        <v>0</v>
      </c>
      <c r="E89" s="1">
        <f t="shared" ref="E89" si="185">C89-C88</f>
        <v>-4.2650503000000004</v>
      </c>
      <c r="F89" s="1">
        <v>2.5716640000000002</v>
      </c>
      <c r="G89" s="1" t="b">
        <f>IF(F89&gt;F88,1)</f>
        <v>0</v>
      </c>
      <c r="H89" s="1">
        <v>1.1827749999999999</v>
      </c>
      <c r="I89" s="1" t="b">
        <f t="shared" ref="I89:K89" si="186">IF(H89&gt;H88,1)</f>
        <v>0</v>
      </c>
      <c r="J89" s="1">
        <v>5.2781710000000004</v>
      </c>
      <c r="K89" s="1" t="b">
        <f t="shared" si="186"/>
        <v>0</v>
      </c>
      <c r="L89" s="1">
        <v>0.88083029999999995</v>
      </c>
      <c r="M89" s="1" t="b">
        <f t="shared" ref="M89:O89" si="187">IF(L89&gt;L88,1)</f>
        <v>0</v>
      </c>
      <c r="N89" s="1">
        <v>7.2284560000000004</v>
      </c>
      <c r="O89" s="1" t="b">
        <f t="shared" si="187"/>
        <v>0</v>
      </c>
      <c r="P89" s="1">
        <v>6.6032019999999996</v>
      </c>
      <c r="Q89" s="1" t="b">
        <f t="shared" ref="Q89" si="188">IF(P89&gt;P88,1)</f>
        <v>0</v>
      </c>
      <c r="R89" s="1">
        <v>27.23442</v>
      </c>
      <c r="S89" s="1" t="b">
        <f t="shared" ref="S89" si="189">IF(R89&gt;R88,1)</f>
        <v>0</v>
      </c>
    </row>
    <row r="90" spans="1:19">
      <c r="A90" t="s">
        <v>68</v>
      </c>
      <c r="B90">
        <v>1</v>
      </c>
      <c r="C90" s="1">
        <v>4.4856299999999996</v>
      </c>
      <c r="F90" s="1">
        <v>4.8114949999999999</v>
      </c>
      <c r="H90" s="1">
        <v>8.4870859999999997</v>
      </c>
      <c r="J90" s="1">
        <v>8.9393480000000007</v>
      </c>
      <c r="L90" s="1">
        <v>17.84721</v>
      </c>
      <c r="N90" s="1">
        <v>18.15888</v>
      </c>
      <c r="P90" s="1">
        <v>42.835529999999999</v>
      </c>
      <c r="R90" s="1">
        <v>42.369929999999997</v>
      </c>
    </row>
    <row r="91" spans="1:19">
      <c r="A91" t="s">
        <v>69</v>
      </c>
      <c r="B91">
        <v>0</v>
      </c>
      <c r="C91" s="1">
        <v>3.775846</v>
      </c>
      <c r="D91" s="1" t="b">
        <f>IF(C91&gt;C90,1)</f>
        <v>0</v>
      </c>
      <c r="E91" s="1">
        <f>C91-C90</f>
        <v>-0.70978399999999953</v>
      </c>
      <c r="F91" s="1">
        <v>4.0698410000000003</v>
      </c>
      <c r="G91" s="1" t="b">
        <f>IF(F91&gt;F90,1)</f>
        <v>0</v>
      </c>
      <c r="H91" s="1">
        <v>8.5819159999999997</v>
      </c>
      <c r="I91" s="1">
        <f t="shared" ref="I91:K91" si="190">IF(H91&gt;H90,1)</f>
        <v>1</v>
      </c>
      <c r="J91" s="1">
        <v>9.1543270000000003</v>
      </c>
      <c r="K91" s="1">
        <f t="shared" si="190"/>
        <v>1</v>
      </c>
      <c r="L91" s="1">
        <v>13.95729</v>
      </c>
      <c r="M91" s="1" t="b">
        <f t="shared" ref="M91:O91" si="191">IF(L91&gt;L90,1)</f>
        <v>0</v>
      </c>
      <c r="N91" s="1">
        <v>16.043500000000002</v>
      </c>
      <c r="O91" s="1" t="b">
        <f t="shared" si="191"/>
        <v>0</v>
      </c>
      <c r="P91" s="1">
        <v>38.71931</v>
      </c>
      <c r="Q91" s="1" t="b">
        <f t="shared" ref="Q91" si="192">IF(P91&gt;P90,1)</f>
        <v>0</v>
      </c>
      <c r="R91" s="1">
        <v>50.929000000000002</v>
      </c>
      <c r="S91" s="1">
        <f t="shared" ref="S91" si="193">IF(R91&gt;R90,1)</f>
        <v>1</v>
      </c>
    </row>
    <row r="92" spans="1:19">
      <c r="A92" t="s">
        <v>69</v>
      </c>
      <c r="B92">
        <v>1</v>
      </c>
      <c r="C92" s="1">
        <v>3.8939339999999998</v>
      </c>
      <c r="F92" s="1">
        <v>3.9131200000000002</v>
      </c>
      <c r="H92" s="1">
        <v>7.1807860000000003</v>
      </c>
      <c r="J92" s="1">
        <v>7.0580639999999999</v>
      </c>
      <c r="L92" s="1">
        <v>12.57633</v>
      </c>
      <c r="N92" s="1">
        <v>12.151820000000001</v>
      </c>
      <c r="P92" s="1">
        <v>22.399460000000001</v>
      </c>
      <c r="R92" s="1">
        <v>20.910399999999999</v>
      </c>
    </row>
    <row r="93" spans="1:19">
      <c r="A93" t="s">
        <v>67</v>
      </c>
      <c r="B93">
        <v>1</v>
      </c>
      <c r="C93" s="1">
        <v>4.9214929999999999</v>
      </c>
      <c r="D93" s="1">
        <f>IF(C93&gt;C92,1)</f>
        <v>1</v>
      </c>
      <c r="E93" s="1">
        <f>AVERAGE(E2:E85)</f>
        <v>-0.10991449285714283</v>
      </c>
      <c r="F93" s="1">
        <v>4.9364999999999997</v>
      </c>
      <c r="G93" s="1">
        <f t="shared" ref="G93" si="194">IF(F93&gt;F92,1)</f>
        <v>1</v>
      </c>
      <c r="H93" s="1">
        <v>8.1446590000000008</v>
      </c>
      <c r="I93" s="1">
        <f t="shared" ref="I93:K93" si="195">IF(H93&gt;H92,1)</f>
        <v>1</v>
      </c>
      <c r="J93" s="1">
        <v>8.1327099999999994</v>
      </c>
      <c r="K93" s="1">
        <f t="shared" si="195"/>
        <v>1</v>
      </c>
      <c r="L93" s="1">
        <v>16.300799999999999</v>
      </c>
      <c r="M93" s="1">
        <f t="shared" ref="M93:O93" si="196">IF(L93&gt;L92,1)</f>
        <v>1</v>
      </c>
      <c r="N93" s="1">
        <v>15.94706</v>
      </c>
      <c r="O93" s="1">
        <f t="shared" si="196"/>
        <v>1</v>
      </c>
      <c r="P93" s="1">
        <v>28.86129</v>
      </c>
      <c r="Q93" s="1">
        <f t="shared" ref="Q93" si="197">IF(P93&gt;P92,1)</f>
        <v>1</v>
      </c>
      <c r="R93" s="1">
        <v>28.642569999999999</v>
      </c>
      <c r="S93" s="1">
        <f t="shared" ref="S93" si="198">IF(R93&gt;R92,1)</f>
        <v>1</v>
      </c>
    </row>
    <row r="94" spans="1:19">
      <c r="D94" s="1">
        <f>SUM(D2:D93)</f>
        <v>13</v>
      </c>
      <c r="G94" s="1">
        <f>SUM(G2:G93)</f>
        <v>14</v>
      </c>
      <c r="I94" s="1">
        <f>SUM(I2:I93)</f>
        <v>17</v>
      </c>
      <c r="K94" s="1">
        <f>SUM(K2:K93)</f>
        <v>15</v>
      </c>
      <c r="M94" s="1">
        <f>SUM(M2:M93)</f>
        <v>21</v>
      </c>
      <c r="O94" s="1">
        <f>SUM(O2:O93)</f>
        <v>22</v>
      </c>
      <c r="Q94" s="1">
        <f>SUM(Q2:Q93)</f>
        <v>19</v>
      </c>
      <c r="S94" s="1">
        <f>SUM(S2:S93)</f>
        <v>17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I19" sqref="A19:I19"/>
    </sheetView>
  </sheetViews>
  <sheetFormatPr baseColWidth="10" defaultRowHeight="15" x14ac:dyDescent="0"/>
  <cols>
    <col min="1" max="1" width="30" customWidth="1"/>
    <col min="2" max="2" width="7.5" customWidth="1"/>
    <col min="3" max="3" width="8.6640625" customWidth="1"/>
    <col min="4" max="4" width="7.83203125" bestFit="1" customWidth="1"/>
    <col min="5" max="5" width="8.6640625" bestFit="1" customWidth="1"/>
    <col min="6" max="6" width="7.83203125" bestFit="1" customWidth="1"/>
    <col min="7" max="7" width="8.6640625" bestFit="1" customWidth="1"/>
    <col min="8" max="8" width="7.83203125" bestFit="1" customWidth="1"/>
    <col min="9" max="9" width="8.6640625" bestFit="1" customWidth="1"/>
  </cols>
  <sheetData>
    <row r="1" spans="1:9">
      <c r="A1" s="5"/>
      <c r="B1" s="22" t="s">
        <v>84</v>
      </c>
      <c r="C1" s="23"/>
      <c r="D1" s="22" t="s">
        <v>85</v>
      </c>
      <c r="E1" s="23"/>
      <c r="F1" s="22" t="s">
        <v>86</v>
      </c>
      <c r="G1" s="23"/>
      <c r="H1" s="22" t="s">
        <v>87</v>
      </c>
      <c r="I1" s="23"/>
    </row>
    <row r="2" spans="1:9">
      <c r="A2" s="9" t="s">
        <v>78</v>
      </c>
      <c r="B2" s="5" t="s">
        <v>70</v>
      </c>
      <c r="C2" s="5" t="s">
        <v>72</v>
      </c>
      <c r="D2" s="5" t="s">
        <v>70</v>
      </c>
      <c r="E2" s="5" t="s">
        <v>72</v>
      </c>
      <c r="F2" s="5" t="s">
        <v>70</v>
      </c>
      <c r="G2" s="5" t="s">
        <v>72</v>
      </c>
      <c r="H2" s="5" t="s">
        <v>70</v>
      </c>
      <c r="I2" s="5" t="s">
        <v>72</v>
      </c>
    </row>
    <row r="3" spans="1:9">
      <c r="A3" s="5" t="s">
        <v>90</v>
      </c>
      <c r="B3" s="6">
        <v>5.0006570000000004</v>
      </c>
      <c r="C3" s="6">
        <v>4.6662020000000002</v>
      </c>
      <c r="D3" s="6">
        <v>8.9624520000000008</v>
      </c>
      <c r="E3" s="6">
        <v>9.102919</v>
      </c>
      <c r="F3" s="6">
        <v>18.075579999999999</v>
      </c>
      <c r="G3" s="6">
        <v>18.114909999999998</v>
      </c>
      <c r="H3" s="6">
        <v>41.779440000000001</v>
      </c>
      <c r="I3" s="6">
        <v>41.622190000000003</v>
      </c>
    </row>
    <row r="4" spans="1:9">
      <c r="A4" s="5" t="s">
        <v>91</v>
      </c>
      <c r="B4" s="6">
        <v>5.1435529999999998</v>
      </c>
      <c r="C4" s="6">
        <v>4.9622890000000002</v>
      </c>
      <c r="D4" s="6">
        <v>8.7777089999999998</v>
      </c>
      <c r="E4" s="6">
        <v>9.3929320000000001</v>
      </c>
      <c r="F4" s="6">
        <v>22.81681</v>
      </c>
      <c r="G4" s="6">
        <v>18.696059999999999</v>
      </c>
      <c r="H4" s="6">
        <v>55.651020000000003</v>
      </c>
      <c r="I4" s="6">
        <v>43.890500000000003</v>
      </c>
    </row>
    <row r="5" spans="1:9">
      <c r="A5" s="5" t="s">
        <v>92</v>
      </c>
      <c r="B5" s="6">
        <v>4.8175039999999996</v>
      </c>
      <c r="C5" s="6">
        <v>4.8298199999999998</v>
      </c>
      <c r="D5" s="6">
        <v>8.3177590000000006</v>
      </c>
      <c r="E5" s="6">
        <v>9.0856969999999997</v>
      </c>
      <c r="F5" s="6">
        <v>17.53098</v>
      </c>
      <c r="G5" s="6">
        <v>19.509499999999999</v>
      </c>
      <c r="H5" s="6">
        <v>33.162799999999997</v>
      </c>
      <c r="I5" s="6">
        <v>45.765569999999997</v>
      </c>
    </row>
    <row r="6" spans="1:9">
      <c r="A6" s="5" t="s">
        <v>93</v>
      </c>
      <c r="B6" s="6">
        <v>4.4322189999999999</v>
      </c>
      <c r="C6" s="6">
        <v>4.5913170000000001</v>
      </c>
      <c r="D6" s="6">
        <v>8.8020259999999997</v>
      </c>
      <c r="E6" s="6">
        <v>8.9859519999999993</v>
      </c>
      <c r="F6" s="6">
        <v>21.864709999999999</v>
      </c>
      <c r="G6" s="6">
        <v>17.83145</v>
      </c>
      <c r="H6" s="6">
        <v>54.049100000000003</v>
      </c>
      <c r="I6" s="6">
        <v>39.494549999999997</v>
      </c>
    </row>
    <row r="7" spans="1:9">
      <c r="A7" s="5" t="s">
        <v>94</v>
      </c>
      <c r="B7" s="6">
        <v>5.0864029999999998</v>
      </c>
      <c r="C7" s="6">
        <v>4.489725</v>
      </c>
      <c r="D7" s="6">
        <v>8.0872019999999996</v>
      </c>
      <c r="E7" s="6">
        <v>8.5686599999999995</v>
      </c>
      <c r="F7" s="6">
        <v>18.358059999999998</v>
      </c>
      <c r="G7" s="6">
        <v>14.941700000000001</v>
      </c>
      <c r="H7" s="6">
        <v>40.152479999999997</v>
      </c>
      <c r="I7" s="6">
        <v>44.660649999999997</v>
      </c>
    </row>
    <row r="8" spans="1:9">
      <c r="A8" s="5" t="s">
        <v>95</v>
      </c>
      <c r="B8" s="6">
        <v>4.5121359999999999</v>
      </c>
      <c r="C8" s="6">
        <v>4.0622439999999997</v>
      </c>
      <c r="D8" s="6">
        <v>8.6010679999999997</v>
      </c>
      <c r="E8" s="6">
        <v>7.0918330000000003</v>
      </c>
      <c r="F8" s="6">
        <v>17.000720000000001</v>
      </c>
      <c r="G8" s="6">
        <v>14.93262</v>
      </c>
      <c r="H8" s="6">
        <v>41.503579999999999</v>
      </c>
      <c r="I8" s="6">
        <v>25.173410000000001</v>
      </c>
    </row>
    <row r="9" spans="1:9" s="4" customFormat="1" ht="17" customHeight="1">
      <c r="A9" s="9" t="s">
        <v>89</v>
      </c>
      <c r="B9" s="24">
        <v>4</v>
      </c>
      <c r="C9" s="24"/>
      <c r="D9" s="24">
        <v>1</v>
      </c>
      <c r="E9" s="24"/>
      <c r="F9" s="24">
        <v>4</v>
      </c>
      <c r="G9" s="24"/>
      <c r="H9" s="24">
        <v>4</v>
      </c>
      <c r="I9" s="24"/>
    </row>
    <row r="10" spans="1:9" ht="17" customHeight="1"/>
    <row r="11" spans="1:9">
      <c r="A11">
        <v>302</v>
      </c>
      <c r="B11">
        <f>(B3/5-1)</f>
        <v>1.3140000000011476E-4</v>
      </c>
      <c r="C11">
        <f>(C3/5-1)</f>
        <v>-6.6759599999999919E-2</v>
      </c>
    </row>
    <row r="12" spans="1:9">
      <c r="A12">
        <v>5</v>
      </c>
      <c r="B12">
        <f t="shared" ref="B12:C15" si="0">(B4/5-1)</f>
        <v>2.871059999999992E-2</v>
      </c>
      <c r="C12">
        <f t="shared" si="0"/>
        <v>-7.5421999999999434E-3</v>
      </c>
    </row>
    <row r="13" spans="1:9">
      <c r="B13">
        <f t="shared" si="0"/>
        <v>-3.6499200000000065E-2</v>
      </c>
      <c r="C13">
        <f t="shared" si="0"/>
        <v>-3.4036000000000066E-2</v>
      </c>
    </row>
    <row r="14" spans="1:9">
      <c r="B14">
        <f t="shared" si="0"/>
        <v>-0.1135562</v>
      </c>
      <c r="C14">
        <f t="shared" si="0"/>
        <v>-8.1736599999999937E-2</v>
      </c>
    </row>
    <row r="15" spans="1:9">
      <c r="B15">
        <f>(B7/5-1)</f>
        <v>1.7280599999999868E-2</v>
      </c>
      <c r="C15">
        <f t="shared" si="0"/>
        <v>-0.10205500000000001</v>
      </c>
    </row>
    <row r="18" spans="1:9">
      <c r="A18" s="5"/>
      <c r="B18" s="22" t="s">
        <v>84</v>
      </c>
      <c r="C18" s="23"/>
      <c r="D18" s="22" t="s">
        <v>85</v>
      </c>
      <c r="E18" s="23"/>
      <c r="F18" s="22" t="s">
        <v>86</v>
      </c>
      <c r="G18" s="23"/>
      <c r="H18" s="22" t="s">
        <v>87</v>
      </c>
      <c r="I18" s="23"/>
    </row>
    <row r="19" spans="1:9">
      <c r="A19" s="9" t="s">
        <v>96</v>
      </c>
      <c r="B19" s="5" t="s">
        <v>70</v>
      </c>
      <c r="C19" s="5" t="s">
        <v>72</v>
      </c>
      <c r="D19" s="5" t="s">
        <v>70</v>
      </c>
      <c r="E19" s="5" t="s">
        <v>72</v>
      </c>
      <c r="F19" s="5" t="s">
        <v>70</v>
      </c>
      <c r="G19" s="5" t="s">
        <v>72</v>
      </c>
      <c r="H19" s="5" t="s">
        <v>70</v>
      </c>
      <c r="I19" s="5" t="s">
        <v>72</v>
      </c>
    </row>
    <row r="20" spans="1:9">
      <c r="A20" s="5" t="s">
        <v>90</v>
      </c>
      <c r="B20" s="6">
        <v>5.0006570000000004</v>
      </c>
      <c r="C20" s="6">
        <v>4.6662020000000002</v>
      </c>
      <c r="D20" s="6">
        <v>8.9624520000000008</v>
      </c>
      <c r="E20" s="6">
        <v>9.102919</v>
      </c>
      <c r="F20" s="6">
        <v>18.075579999999999</v>
      </c>
      <c r="G20" s="6">
        <v>18.114909999999998</v>
      </c>
      <c r="H20" s="6">
        <v>41.779440000000001</v>
      </c>
      <c r="I20" s="6">
        <v>41.622190000000003</v>
      </c>
    </row>
    <row r="21" spans="1:9">
      <c r="A21" s="5" t="s">
        <v>91</v>
      </c>
      <c r="B21" s="6">
        <v>5.1435529999999998</v>
      </c>
      <c r="C21" s="6">
        <v>4.9622890000000002</v>
      </c>
      <c r="D21" s="6">
        <v>8.7777089999999998</v>
      </c>
      <c r="E21" s="6">
        <v>9.3929320000000001</v>
      </c>
      <c r="F21" s="6">
        <v>22.81681</v>
      </c>
      <c r="G21" s="6">
        <v>18.696059999999999</v>
      </c>
      <c r="H21" s="6">
        <v>55.651020000000003</v>
      </c>
      <c r="I21" s="6">
        <v>43.890500000000003</v>
      </c>
    </row>
    <row r="22" spans="1:9">
      <c r="A22" s="5" t="s">
        <v>92</v>
      </c>
      <c r="B22" s="6">
        <v>4.8175039999999996</v>
      </c>
      <c r="C22" s="6">
        <v>4.8298199999999998</v>
      </c>
      <c r="D22" s="6">
        <v>8.3177590000000006</v>
      </c>
      <c r="E22" s="6">
        <v>9.0856969999999997</v>
      </c>
      <c r="F22" s="6">
        <v>17.53098</v>
      </c>
      <c r="G22" s="6">
        <v>19.509499999999999</v>
      </c>
      <c r="H22" s="6">
        <v>33.162799999999997</v>
      </c>
      <c r="I22" s="6">
        <v>45.765569999999997</v>
      </c>
    </row>
    <row r="23" spans="1:9">
      <c r="A23" s="5" t="s">
        <v>93</v>
      </c>
      <c r="B23" s="6">
        <v>4.4322189999999999</v>
      </c>
      <c r="C23" s="6">
        <v>4.5913170000000001</v>
      </c>
      <c r="D23" s="6">
        <v>8.8020259999999997</v>
      </c>
      <c r="E23" s="6">
        <v>8.9859519999999993</v>
      </c>
      <c r="F23" s="6">
        <v>21.864709999999999</v>
      </c>
      <c r="G23" s="6">
        <v>17.83145</v>
      </c>
      <c r="H23" s="6">
        <v>54.049100000000003</v>
      </c>
      <c r="I23" s="6">
        <v>39.494549999999997</v>
      </c>
    </row>
    <row r="24" spans="1:9">
      <c r="A24" s="5" t="s">
        <v>94</v>
      </c>
      <c r="B24" s="6">
        <v>5.0864029999999998</v>
      </c>
      <c r="C24" s="6">
        <v>4.489725</v>
      </c>
      <c r="D24" s="6">
        <v>8.0872019999999996</v>
      </c>
      <c r="E24" s="6">
        <v>8.5686599999999995</v>
      </c>
      <c r="F24" s="6">
        <v>18.358059999999998</v>
      </c>
      <c r="G24" s="6">
        <v>14.941700000000001</v>
      </c>
      <c r="H24" s="6">
        <v>40.152479999999997</v>
      </c>
      <c r="I24" s="6">
        <v>44.660649999999997</v>
      </c>
    </row>
    <row r="25" spans="1:9">
      <c r="A25" s="5" t="s">
        <v>95</v>
      </c>
      <c r="B25" s="6">
        <v>4.5121359999999999</v>
      </c>
      <c r="C25" s="6">
        <v>4.0622439999999997</v>
      </c>
      <c r="D25" s="6">
        <v>8.6010679999999997</v>
      </c>
      <c r="E25" s="6">
        <v>7.0918330000000003</v>
      </c>
      <c r="F25" s="6">
        <v>17.000720000000001</v>
      </c>
      <c r="G25" s="6">
        <v>14.93262</v>
      </c>
      <c r="H25" s="6">
        <v>41.503579999999999</v>
      </c>
      <c r="I25" s="6">
        <v>25.173410000000001</v>
      </c>
    </row>
    <row r="26" spans="1:9">
      <c r="A26" s="9" t="s">
        <v>89</v>
      </c>
      <c r="B26" s="24">
        <v>4</v>
      </c>
      <c r="C26" s="24"/>
      <c r="D26" s="24">
        <v>1</v>
      </c>
      <c r="E26" s="24"/>
      <c r="F26" s="24">
        <v>4</v>
      </c>
      <c r="G26" s="24"/>
      <c r="H26" s="24">
        <v>4</v>
      </c>
      <c r="I26" s="24"/>
    </row>
  </sheetData>
  <sortState ref="A2:J13">
    <sortCondition ref="A2:A13"/>
  </sortState>
  <mergeCells count="16">
    <mergeCell ref="B18:C18"/>
    <mergeCell ref="D18:E18"/>
    <mergeCell ref="F18:G18"/>
    <mergeCell ref="H18:I18"/>
    <mergeCell ref="B26:C26"/>
    <mergeCell ref="D26:E26"/>
    <mergeCell ref="F26:G26"/>
    <mergeCell ref="H26:I26"/>
    <mergeCell ref="H1:I1"/>
    <mergeCell ref="B9:C9"/>
    <mergeCell ref="D9:E9"/>
    <mergeCell ref="F9:G9"/>
    <mergeCell ref="H9:I9"/>
    <mergeCell ref="B1:C1"/>
    <mergeCell ref="D1:E1"/>
    <mergeCell ref="F1:G1"/>
  </mergeCells>
  <phoneticPr fontId="8" type="noConversion"/>
  <pageMargins left="0.75" right="0.75" top="1" bottom="1" header="0.5" footer="0.5"/>
  <pageSetup scale="44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88"/>
  <sheetViews>
    <sheetView workbookViewId="0">
      <selection activeCell="H51" sqref="A1:I51"/>
    </sheetView>
  </sheetViews>
  <sheetFormatPr baseColWidth="10" defaultRowHeight="15" x14ac:dyDescent="0"/>
  <cols>
    <col min="1" max="1" width="36.33203125" customWidth="1"/>
    <col min="2" max="2" width="7.83203125" bestFit="1" customWidth="1"/>
    <col min="3" max="3" width="8.6640625" bestFit="1" customWidth="1"/>
    <col min="4" max="4" width="7.83203125" bestFit="1" customWidth="1"/>
    <col min="5" max="5" width="8.6640625" bestFit="1" customWidth="1"/>
    <col min="6" max="6" width="7.83203125" bestFit="1" customWidth="1"/>
    <col min="7" max="7" width="8.6640625" bestFit="1" customWidth="1"/>
    <col min="8" max="8" width="7.83203125" bestFit="1" customWidth="1"/>
    <col min="9" max="9" width="8.6640625" bestFit="1" customWidth="1"/>
  </cols>
  <sheetData>
    <row r="1" spans="1:71">
      <c r="A1" s="5"/>
      <c r="B1" s="22" t="s">
        <v>84</v>
      </c>
      <c r="C1" s="23"/>
      <c r="D1" s="22" t="s">
        <v>85</v>
      </c>
      <c r="E1" s="23"/>
      <c r="F1" s="22" t="s">
        <v>86</v>
      </c>
      <c r="G1" s="23"/>
      <c r="H1" s="22" t="s">
        <v>87</v>
      </c>
      <c r="I1" s="23"/>
    </row>
    <row r="2" spans="1:71">
      <c r="A2" s="9" t="s">
        <v>78</v>
      </c>
      <c r="B2" s="5" t="s">
        <v>70</v>
      </c>
      <c r="C2" s="5" t="s">
        <v>72</v>
      </c>
      <c r="D2" s="5" t="s">
        <v>70</v>
      </c>
      <c r="E2" s="5" t="s">
        <v>72</v>
      </c>
      <c r="F2" s="5" t="s">
        <v>70</v>
      </c>
      <c r="G2" s="5" t="s">
        <v>72</v>
      </c>
      <c r="H2" s="5" t="s">
        <v>70</v>
      </c>
      <c r="I2" s="5" t="s">
        <v>72</v>
      </c>
    </row>
    <row r="3" spans="1:71">
      <c r="A3" s="5" t="s">
        <v>41</v>
      </c>
      <c r="B3" s="6">
        <v>4.4618919999999997</v>
      </c>
      <c r="C3" s="6">
        <v>5.0423080000000002</v>
      </c>
      <c r="D3" s="6">
        <v>7.0397069999999999</v>
      </c>
      <c r="E3" s="6">
        <v>9.1743389999999998</v>
      </c>
      <c r="F3" s="6">
        <v>14.624459999999999</v>
      </c>
      <c r="G3" s="6">
        <v>16.634080000000001</v>
      </c>
      <c r="H3" s="6">
        <v>33.943150000000003</v>
      </c>
      <c r="I3" s="6">
        <v>19.094750000000001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71">
      <c r="A4" s="5" t="s">
        <v>25</v>
      </c>
      <c r="B4" s="6">
        <v>4.5647929999999999</v>
      </c>
      <c r="C4" s="6">
        <v>3.9896630000000002</v>
      </c>
      <c r="D4" s="6">
        <v>8.1791619999999998</v>
      </c>
      <c r="E4" s="6">
        <v>7.92774</v>
      </c>
      <c r="F4" s="6">
        <v>15.389279999999999</v>
      </c>
      <c r="G4" s="6">
        <v>12.897489999999999</v>
      </c>
      <c r="H4" s="6">
        <v>42.847070000000002</v>
      </c>
      <c r="I4" s="6">
        <v>40.683929999999997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71">
      <c r="A5" s="5" t="s">
        <v>47</v>
      </c>
      <c r="B5" s="6">
        <v>4.3869800000000003</v>
      </c>
      <c r="C5" s="6">
        <v>4.4196020000000003</v>
      </c>
      <c r="D5" s="6">
        <v>8.7660529999999994</v>
      </c>
      <c r="E5" s="6">
        <v>7.1321979999999998</v>
      </c>
      <c r="F5" s="6">
        <v>14.25478</v>
      </c>
      <c r="G5" s="6">
        <v>14.89978</v>
      </c>
      <c r="H5" s="6">
        <v>42.435940000000002</v>
      </c>
      <c r="I5" s="6">
        <v>39.947310000000002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>
      <c r="A6" s="5" t="s">
        <v>51</v>
      </c>
      <c r="B6" s="6">
        <v>4.3634040000000001</v>
      </c>
      <c r="C6" s="6">
        <v>4.0206559999999998</v>
      </c>
      <c r="D6" s="6">
        <v>8.8690960000000008</v>
      </c>
      <c r="E6" s="6">
        <v>8.0401860000000003</v>
      </c>
      <c r="F6" s="6">
        <v>16.476500000000001</v>
      </c>
      <c r="G6" s="6">
        <v>15.37313</v>
      </c>
      <c r="H6" s="6">
        <v>30.584879999999998</v>
      </c>
      <c r="I6" s="6">
        <v>32.619129999999998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1:71">
      <c r="A7" s="5" t="s">
        <v>38</v>
      </c>
      <c r="B7" s="6">
        <v>4.4870989999999997</v>
      </c>
      <c r="C7" s="6">
        <v>4.3369479999999996</v>
      </c>
      <c r="D7" s="6">
        <v>8.6295929999999998</v>
      </c>
      <c r="E7" s="6">
        <v>8.004899</v>
      </c>
      <c r="F7" s="6">
        <v>12.976850000000001</v>
      </c>
      <c r="G7" s="6">
        <v>16.725529999999999</v>
      </c>
      <c r="H7" s="6">
        <v>32.797409999999999</v>
      </c>
      <c r="I7" s="6">
        <v>35.640439999999998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</row>
    <row r="8" spans="1:71">
      <c r="A8" s="5" t="s">
        <v>67</v>
      </c>
      <c r="B8" s="6">
        <v>4.9973150000000004</v>
      </c>
      <c r="C8" s="6">
        <v>4.9364999999999997</v>
      </c>
      <c r="D8" s="6">
        <v>8.8403639999999992</v>
      </c>
      <c r="E8" s="6">
        <v>8.1327099999999994</v>
      </c>
      <c r="F8" s="6">
        <v>21.07978</v>
      </c>
      <c r="G8" s="6">
        <v>15.94706</v>
      </c>
      <c r="H8" s="6">
        <v>59.15372</v>
      </c>
      <c r="I8" s="6">
        <v>28.642569999999999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</row>
    <row r="9" spans="1:71">
      <c r="A9" s="5" t="s">
        <v>54</v>
      </c>
      <c r="B9" s="6">
        <v>4.3339239999999997</v>
      </c>
      <c r="C9" s="6">
        <v>4.4343430000000001</v>
      </c>
      <c r="D9" s="6">
        <v>8.2480270000000004</v>
      </c>
      <c r="E9" s="6">
        <v>7.7604680000000004</v>
      </c>
      <c r="F9" s="6">
        <v>15.99878</v>
      </c>
      <c r="G9" s="6">
        <v>13.658770000000001</v>
      </c>
      <c r="H9" s="6">
        <v>63.91263</v>
      </c>
      <c r="I9" s="6">
        <v>23.994399999999999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</row>
    <row r="10" spans="1:71">
      <c r="A10" s="5" t="s">
        <v>27</v>
      </c>
      <c r="B10" s="6">
        <v>5.1247759999999998</v>
      </c>
      <c r="C10" s="6">
        <v>4.8229879999999996</v>
      </c>
      <c r="D10" s="6">
        <v>10.47523</v>
      </c>
      <c r="E10" s="6">
        <v>8.4039380000000001</v>
      </c>
      <c r="F10" s="6">
        <v>17.842849999999999</v>
      </c>
      <c r="G10" s="6">
        <v>18.023779999999999</v>
      </c>
      <c r="H10" s="6">
        <v>49.873800000000003</v>
      </c>
      <c r="I10" s="6">
        <v>47.542670000000001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</row>
    <row r="11" spans="1:71">
      <c r="A11" s="5" t="s">
        <v>28</v>
      </c>
      <c r="B11" s="6">
        <v>4.0857910000000004</v>
      </c>
      <c r="C11" s="6">
        <v>4.0198510000000001</v>
      </c>
      <c r="D11" s="6">
        <v>6.2820169999999997</v>
      </c>
      <c r="E11" s="6">
        <v>6.939152</v>
      </c>
      <c r="F11" s="6">
        <v>11.12388</v>
      </c>
      <c r="G11" s="6">
        <v>13.499779999999999</v>
      </c>
      <c r="H11" s="6">
        <v>27.892130000000002</v>
      </c>
      <c r="I11" s="6">
        <v>28.153379999999999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</row>
    <row r="12" spans="1:71">
      <c r="A12" s="5" t="s">
        <v>29</v>
      </c>
      <c r="B12" s="6">
        <v>4.0603600000000002</v>
      </c>
      <c r="C12" s="6">
        <v>3.953344</v>
      </c>
      <c r="D12" s="6">
        <v>6.7969090000000003</v>
      </c>
      <c r="E12" s="6">
        <v>7.2936050000000003</v>
      </c>
      <c r="F12" s="6">
        <v>14.361599999999999</v>
      </c>
      <c r="G12" s="6">
        <v>16.870519999999999</v>
      </c>
      <c r="H12" s="6">
        <v>30.412240000000001</v>
      </c>
      <c r="I12" s="6">
        <v>42.908670000000001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</row>
    <row r="13" spans="1:71">
      <c r="A13" s="5" t="s">
        <v>69</v>
      </c>
      <c r="B13" s="6">
        <v>4.0698410000000003</v>
      </c>
      <c r="C13" s="6">
        <v>3.9131200000000002</v>
      </c>
      <c r="D13" s="6">
        <v>9.1543270000000003</v>
      </c>
      <c r="E13" s="6">
        <v>7.0580639999999999</v>
      </c>
      <c r="F13" s="6">
        <v>16.043500000000002</v>
      </c>
      <c r="G13" s="6">
        <v>12.151820000000001</v>
      </c>
      <c r="H13" s="6">
        <v>50.929000000000002</v>
      </c>
      <c r="I13" s="6">
        <v>20.910399999999999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</row>
    <row r="14" spans="1:71">
      <c r="A14" s="5" t="s">
        <v>56</v>
      </c>
      <c r="B14" s="6">
        <v>3.8396819999999998</v>
      </c>
      <c r="C14" s="6">
        <v>4.5477800000000004</v>
      </c>
      <c r="D14" s="6">
        <v>7.4371020000000003</v>
      </c>
      <c r="E14" s="6">
        <v>9.5361589999999996</v>
      </c>
      <c r="F14" s="6">
        <v>16.630330000000001</v>
      </c>
      <c r="G14" s="6">
        <v>17.480070000000001</v>
      </c>
      <c r="H14" s="6">
        <v>73.717259999999996</v>
      </c>
      <c r="I14" s="6">
        <v>39.471499999999999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1">
      <c r="A15" s="5" t="s">
        <v>63</v>
      </c>
      <c r="B15" s="6">
        <v>5.3654299999999999</v>
      </c>
      <c r="C15" s="6">
        <v>4.1742610000000004</v>
      </c>
      <c r="D15" s="6">
        <v>10.768129999999999</v>
      </c>
      <c r="E15" s="6">
        <v>7.4076110000000002</v>
      </c>
      <c r="F15" s="6">
        <v>19.107610000000001</v>
      </c>
      <c r="G15" s="6">
        <v>14.912269999999999</v>
      </c>
      <c r="H15" s="6">
        <v>38.717239999999997</v>
      </c>
      <c r="I15" s="6">
        <v>34.010849999999998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1">
      <c r="A16" s="5" t="s">
        <v>30</v>
      </c>
      <c r="B16" s="6">
        <v>4.5730389999999996</v>
      </c>
      <c r="C16" s="6">
        <v>3.9526050000000001</v>
      </c>
      <c r="D16" s="6">
        <v>8.8200199999999995</v>
      </c>
      <c r="E16" s="6">
        <v>7.1804430000000004</v>
      </c>
      <c r="F16" s="6">
        <v>13.576840000000001</v>
      </c>
      <c r="G16" s="6">
        <v>12.842320000000001</v>
      </c>
      <c r="H16" s="6">
        <v>33.808799999999998</v>
      </c>
      <c r="I16" s="6">
        <v>27.724299999999999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1">
      <c r="A17" s="5" t="s">
        <v>16</v>
      </c>
      <c r="B17" s="6">
        <v>4.4834620000000003</v>
      </c>
      <c r="C17" s="6">
        <v>4.2417150000000001</v>
      </c>
      <c r="D17" s="6">
        <v>8.2195739999999997</v>
      </c>
      <c r="E17" s="6">
        <v>7.5701809999999998</v>
      </c>
      <c r="F17" s="6">
        <v>14.08404</v>
      </c>
      <c r="G17" s="6">
        <v>18.755749999999999</v>
      </c>
      <c r="H17" s="6">
        <v>36.231580000000001</v>
      </c>
      <c r="I17" s="6">
        <v>37.105789999999999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</row>
    <row r="18" spans="1:71">
      <c r="A18" s="5" t="s">
        <v>65</v>
      </c>
      <c r="B18" s="6">
        <v>4.4385389999999996</v>
      </c>
      <c r="C18" s="6">
        <v>4.5022710000000004</v>
      </c>
      <c r="D18" s="6">
        <v>8.4121240000000004</v>
      </c>
      <c r="E18" s="6">
        <v>8.4649990000000006</v>
      </c>
      <c r="F18" s="6">
        <v>16.322980000000001</v>
      </c>
      <c r="G18" s="6">
        <v>18.213339999999999</v>
      </c>
      <c r="H18" s="6">
        <v>47.03463</v>
      </c>
      <c r="I18" s="6">
        <v>45.274859999999997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</row>
    <row r="19" spans="1:71">
      <c r="A19" s="5" t="s">
        <v>60</v>
      </c>
      <c r="B19" s="6">
        <v>4.8699430000000001</v>
      </c>
      <c r="C19" s="6">
        <v>4.1784290000000004</v>
      </c>
      <c r="D19" s="6">
        <v>8.8718599999999999</v>
      </c>
      <c r="E19" s="6">
        <v>7.3792549999999997</v>
      </c>
      <c r="F19" s="6">
        <v>18.76624</v>
      </c>
      <c r="G19" s="6">
        <v>16.210439999999998</v>
      </c>
      <c r="H19" s="6">
        <v>42.207500000000003</v>
      </c>
      <c r="I19" s="6">
        <v>47.61956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</row>
    <row r="20" spans="1:71">
      <c r="A20" s="5" t="s">
        <v>35</v>
      </c>
      <c r="B20" s="6">
        <v>4.2050200000000002</v>
      </c>
      <c r="C20" s="6">
        <v>4.5460330000000004</v>
      </c>
      <c r="D20" s="6">
        <v>7.2808380000000001</v>
      </c>
      <c r="E20" s="6">
        <v>8.7100000000000009</v>
      </c>
      <c r="F20" s="6">
        <v>13.763579999999999</v>
      </c>
      <c r="G20" s="6">
        <v>18.58982</v>
      </c>
      <c r="H20" s="6">
        <v>41.964010000000002</v>
      </c>
      <c r="I20" s="6">
        <v>55.323779999999999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</row>
    <row r="21" spans="1:71">
      <c r="A21" s="5" t="s">
        <v>33</v>
      </c>
      <c r="B21" s="6">
        <v>4.7063569999999997</v>
      </c>
      <c r="C21" s="6">
        <v>4.0944190000000003</v>
      </c>
      <c r="D21" s="6">
        <v>7.3668820000000004</v>
      </c>
      <c r="E21" s="6">
        <v>7.1902200000000001</v>
      </c>
      <c r="F21" s="6">
        <v>14.709250000000001</v>
      </c>
      <c r="G21" s="6">
        <v>12.63599</v>
      </c>
      <c r="H21" s="6">
        <v>32.943980000000003</v>
      </c>
      <c r="I21" s="6">
        <v>23.918430000000001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</row>
    <row r="22" spans="1:71">
      <c r="A22" s="5" t="s">
        <v>50</v>
      </c>
      <c r="B22" s="6">
        <v>4.9570059999999998</v>
      </c>
      <c r="C22" s="6">
        <v>4.4067400000000001</v>
      </c>
      <c r="D22" s="6">
        <v>8.6910380000000007</v>
      </c>
      <c r="E22" s="6">
        <v>6.6610040000000001</v>
      </c>
      <c r="F22" s="6">
        <v>16.768350000000002</v>
      </c>
      <c r="G22" s="6">
        <v>12.441039999999999</v>
      </c>
      <c r="H22" s="6">
        <v>49.623550000000002</v>
      </c>
      <c r="I22" s="6">
        <v>31.53181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>
      <c r="A23" s="5" t="s">
        <v>37</v>
      </c>
      <c r="B23" s="6">
        <v>4.8044700000000002</v>
      </c>
      <c r="C23" s="6">
        <v>4.3048690000000001</v>
      </c>
      <c r="D23" s="6">
        <v>6.9872969999999999</v>
      </c>
      <c r="E23" s="6">
        <v>7.8072249999999999</v>
      </c>
      <c r="F23" s="6">
        <v>10.883620000000001</v>
      </c>
      <c r="G23" s="6">
        <v>17.03218</v>
      </c>
      <c r="H23" s="6">
        <v>37.45532</v>
      </c>
      <c r="I23" s="6">
        <v>35.160350000000001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</row>
    <row r="24" spans="1:71">
      <c r="A24" s="5" t="s">
        <v>55</v>
      </c>
      <c r="B24" s="6">
        <v>4.5417170000000002</v>
      </c>
      <c r="C24" s="6">
        <v>4.8114949999999999</v>
      </c>
      <c r="D24" s="6">
        <v>7.0647849999999996</v>
      </c>
      <c r="E24" s="6">
        <v>8.9393480000000007</v>
      </c>
      <c r="F24" s="6">
        <v>15.1273</v>
      </c>
      <c r="G24" s="6">
        <v>18.15888</v>
      </c>
      <c r="H24" s="6">
        <v>42.653440000000003</v>
      </c>
      <c r="I24" s="6">
        <v>42.369929999999997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</row>
    <row r="25" spans="1:71">
      <c r="A25" s="5" t="s">
        <v>68</v>
      </c>
      <c r="B25" s="6">
        <v>2.5716640000000002</v>
      </c>
      <c r="C25" s="6">
        <v>4.2146030000000003</v>
      </c>
      <c r="D25" s="6">
        <v>5.2781710000000004</v>
      </c>
      <c r="E25" s="6">
        <v>6.9399300000000004</v>
      </c>
      <c r="F25" s="6">
        <v>7.2284560000000004</v>
      </c>
      <c r="G25" s="6">
        <v>13.062760000000001</v>
      </c>
      <c r="H25" s="6">
        <v>27.23442</v>
      </c>
      <c r="I25" s="6">
        <v>34.292209999999997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</row>
    <row r="26" spans="1:71">
      <c r="A26" s="5" t="s">
        <v>43</v>
      </c>
      <c r="B26" s="6">
        <v>4.6353080000000002</v>
      </c>
      <c r="C26" s="6">
        <v>4.1282009999999998</v>
      </c>
      <c r="D26" s="6">
        <v>7.8513770000000003</v>
      </c>
      <c r="E26" s="6">
        <v>6.6061509999999997</v>
      </c>
      <c r="F26" s="6">
        <v>15.93817</v>
      </c>
      <c r="G26" s="6">
        <v>12.588839999999999</v>
      </c>
      <c r="H26" s="6">
        <v>45.426090000000002</v>
      </c>
      <c r="I26" s="6">
        <v>26.925280000000001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</row>
    <row r="27" spans="1:71">
      <c r="A27" s="5" t="s">
        <v>34</v>
      </c>
      <c r="B27" s="6">
        <v>4.2391810000000003</v>
      </c>
      <c r="C27" s="6">
        <v>4.2274450000000003</v>
      </c>
      <c r="D27" s="6">
        <v>7.3766870000000004</v>
      </c>
      <c r="E27" s="6">
        <v>7.0207100000000002</v>
      </c>
      <c r="F27" s="6">
        <v>13.04804</v>
      </c>
      <c r="G27" s="6">
        <v>18.232559999999999</v>
      </c>
      <c r="H27" s="6">
        <v>30.709350000000001</v>
      </c>
      <c r="I27" s="6">
        <v>33.875419999999998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</row>
    <row r="28" spans="1:71">
      <c r="A28" s="5" t="s">
        <v>52</v>
      </c>
      <c r="B28" s="6">
        <v>4.8292320000000002</v>
      </c>
      <c r="C28" s="6">
        <v>4.1588229999999999</v>
      </c>
      <c r="D28" s="6">
        <v>8.6384150000000002</v>
      </c>
      <c r="E28" s="6">
        <v>7.3660880000000004</v>
      </c>
      <c r="F28" s="6">
        <v>18.9422</v>
      </c>
      <c r="G28" s="6">
        <v>13.948270000000001</v>
      </c>
      <c r="H28" s="6">
        <v>38.147190000000002</v>
      </c>
      <c r="I28" s="6">
        <v>33.854309999999998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</row>
    <row r="29" spans="1:71">
      <c r="A29" s="5" t="s">
        <v>40</v>
      </c>
      <c r="B29" s="6">
        <v>4.8912760000000004</v>
      </c>
      <c r="C29" s="6">
        <v>4.5064710000000003</v>
      </c>
      <c r="D29" s="6">
        <v>8.9957650000000005</v>
      </c>
      <c r="E29" s="6">
        <v>7.5611300000000004</v>
      </c>
      <c r="F29" s="6">
        <v>18.47993</v>
      </c>
      <c r="G29" s="6">
        <v>15.752280000000001</v>
      </c>
      <c r="H29" s="6">
        <v>44.742019999999997</v>
      </c>
      <c r="I29" s="6">
        <v>33.576970000000003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</row>
    <row r="30" spans="1:71">
      <c r="A30" s="5" t="s">
        <v>42</v>
      </c>
      <c r="B30" s="6">
        <v>4.2293250000000002</v>
      </c>
      <c r="C30" s="6">
        <v>4.5003789999999997</v>
      </c>
      <c r="D30" s="6">
        <v>7.5646529999999998</v>
      </c>
      <c r="E30" s="6">
        <v>8.0458099999999995</v>
      </c>
      <c r="F30" s="6">
        <v>16.178000000000001</v>
      </c>
      <c r="G30" s="6">
        <v>17.806799999999999</v>
      </c>
      <c r="H30" s="6">
        <v>35.623089999999998</v>
      </c>
      <c r="I30" s="6">
        <v>31.70627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</row>
    <row r="31" spans="1:71">
      <c r="A31" s="5" t="s">
        <v>71</v>
      </c>
      <c r="B31" s="6">
        <v>4.8225540000000002</v>
      </c>
      <c r="C31" s="6">
        <v>4.2167079999999997</v>
      </c>
      <c r="D31" s="6">
        <v>9.7911389999999994</v>
      </c>
      <c r="E31" s="6">
        <v>7.9928759999999999</v>
      </c>
      <c r="F31" s="6">
        <v>20.741859999999999</v>
      </c>
      <c r="G31" s="6">
        <v>16.100490000000001</v>
      </c>
      <c r="H31" s="6">
        <v>49.063270000000003</v>
      </c>
      <c r="I31" s="6">
        <v>23.255600000000001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</row>
    <row r="32" spans="1:71">
      <c r="A32" s="5" t="s">
        <v>62</v>
      </c>
      <c r="B32" s="6">
        <v>5.0987280000000004</v>
      </c>
      <c r="C32" s="6">
        <v>4.1137269999999999</v>
      </c>
      <c r="D32" s="6">
        <v>9.8204530000000005</v>
      </c>
      <c r="E32" s="6">
        <v>7.9292600000000002</v>
      </c>
      <c r="F32" s="6">
        <v>16.721920000000001</v>
      </c>
      <c r="G32" s="6">
        <v>16.901869999999999</v>
      </c>
      <c r="H32" s="6">
        <v>33.92747</v>
      </c>
      <c r="I32" s="6">
        <v>45.26979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</row>
    <row r="33" spans="1:71">
      <c r="A33" s="5" t="s">
        <v>46</v>
      </c>
      <c r="B33" s="6">
        <v>4.6593299999999997</v>
      </c>
      <c r="C33" s="6">
        <v>4.2735640000000004</v>
      </c>
      <c r="D33" s="6">
        <v>8.2974080000000008</v>
      </c>
      <c r="E33" s="6">
        <v>7.472874</v>
      </c>
      <c r="F33" s="6">
        <v>15.53459</v>
      </c>
      <c r="G33" s="6">
        <v>14.692019999999999</v>
      </c>
      <c r="H33" s="6">
        <v>38.705069999999999</v>
      </c>
      <c r="I33" s="6">
        <v>36.935200000000002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</row>
    <row r="34" spans="1:71">
      <c r="A34" s="5" t="s">
        <v>31</v>
      </c>
      <c r="B34" s="6">
        <v>4.7168330000000003</v>
      </c>
      <c r="C34" s="6">
        <v>4.5593769999999996</v>
      </c>
      <c r="D34" s="6">
        <v>8.4325209999999995</v>
      </c>
      <c r="E34" s="6">
        <v>8.0049969999999995</v>
      </c>
      <c r="F34" s="6">
        <v>14.83511</v>
      </c>
      <c r="G34" s="6">
        <v>18.049659999999999</v>
      </c>
      <c r="H34" s="6">
        <v>38.412269999999999</v>
      </c>
      <c r="I34" s="6">
        <v>51.150129999999997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</row>
    <row r="35" spans="1:71">
      <c r="A35" s="5" t="s">
        <v>19</v>
      </c>
      <c r="B35" s="6">
        <v>5.5377559999999999</v>
      </c>
      <c r="C35" s="6">
        <v>4.9955420000000004</v>
      </c>
      <c r="D35" s="6">
        <v>10.10411</v>
      </c>
      <c r="E35" s="6">
        <v>10.03416</v>
      </c>
      <c r="F35" s="6">
        <v>23.016020000000001</v>
      </c>
      <c r="G35" s="6">
        <v>21.612369999999999</v>
      </c>
      <c r="H35" s="6">
        <v>59.488259999999997</v>
      </c>
      <c r="I35" s="6">
        <v>58.59402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</row>
    <row r="36" spans="1:71">
      <c r="A36" s="5" t="s">
        <v>49</v>
      </c>
      <c r="B36" s="6">
        <v>4.850657</v>
      </c>
      <c r="C36" s="6">
        <v>4.3469800000000003</v>
      </c>
      <c r="D36" s="6">
        <v>8.3437339999999995</v>
      </c>
      <c r="E36" s="6">
        <v>9.0805140000000009</v>
      </c>
      <c r="F36" s="6">
        <v>17.693940000000001</v>
      </c>
      <c r="G36" s="6">
        <v>17.421510000000001</v>
      </c>
      <c r="H36" s="6">
        <v>52.088090000000001</v>
      </c>
      <c r="I36" s="6">
        <v>42.890120000000003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</row>
    <row r="37" spans="1:71">
      <c r="A37" s="5" t="s">
        <v>48</v>
      </c>
      <c r="B37" s="6">
        <v>4.6792350000000003</v>
      </c>
      <c r="C37" s="6">
        <v>4.4584770000000002</v>
      </c>
      <c r="D37" s="6">
        <v>7.1159840000000001</v>
      </c>
      <c r="E37" s="6">
        <v>8.2643129999999996</v>
      </c>
      <c r="F37" s="6">
        <v>12.903729999999999</v>
      </c>
      <c r="G37" s="6">
        <v>19.415800000000001</v>
      </c>
      <c r="H37" s="6">
        <v>31.174939999999999</v>
      </c>
      <c r="I37" s="6">
        <v>46.379959999999997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</row>
    <row r="38" spans="1:71">
      <c r="A38" s="5" t="s">
        <v>45</v>
      </c>
      <c r="B38" s="6">
        <v>4.1442550000000002</v>
      </c>
      <c r="C38" s="6">
        <v>4.9695479999999996</v>
      </c>
      <c r="D38" s="6">
        <v>7.4004450000000004</v>
      </c>
      <c r="E38" s="6">
        <v>8.3495349999999995</v>
      </c>
      <c r="F38" s="6">
        <v>11.6959</v>
      </c>
      <c r="G38" s="6">
        <v>15.39132</v>
      </c>
      <c r="H38" s="6">
        <v>30.796309999999998</v>
      </c>
      <c r="I38" s="6">
        <v>33.183160000000001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</row>
    <row r="39" spans="1:71">
      <c r="A39" s="5" t="s">
        <v>26</v>
      </c>
      <c r="B39" s="6">
        <v>4.5853359999999999</v>
      </c>
      <c r="C39" s="6">
        <v>5.1199669999999999</v>
      </c>
      <c r="D39" s="6">
        <v>8.3856040000000007</v>
      </c>
      <c r="E39" s="6">
        <v>9.8031430000000004</v>
      </c>
      <c r="F39" s="6">
        <v>15.21677</v>
      </c>
      <c r="G39" s="6">
        <v>19.555969999999999</v>
      </c>
      <c r="H39" s="6">
        <v>40.602089999999997</v>
      </c>
      <c r="I39" s="6">
        <v>51.664520000000003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</row>
    <row r="40" spans="1:71">
      <c r="A40" s="5" t="s">
        <v>15</v>
      </c>
      <c r="B40" s="6">
        <v>4.97173</v>
      </c>
      <c r="C40" s="6">
        <v>4.6603389999999996</v>
      </c>
      <c r="D40" s="6">
        <v>9.7785220000000006</v>
      </c>
      <c r="E40" s="6">
        <v>8.0761249999999993</v>
      </c>
      <c r="F40" s="6">
        <v>17.86571</v>
      </c>
      <c r="G40" s="6">
        <v>14.479559999999999</v>
      </c>
      <c r="H40" s="6">
        <v>50.504759999999997</v>
      </c>
      <c r="I40" s="6">
        <v>33.631590000000003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>
      <c r="A41" s="5" t="s">
        <v>44</v>
      </c>
      <c r="B41" s="6">
        <v>4.7107950000000001</v>
      </c>
      <c r="C41" s="6">
        <v>4.0274830000000001</v>
      </c>
      <c r="D41" s="6">
        <v>9.5662389999999995</v>
      </c>
      <c r="E41" s="6">
        <v>6.9281160000000002</v>
      </c>
      <c r="F41" s="6">
        <v>17.099869999999999</v>
      </c>
      <c r="G41" s="6">
        <v>13.739990000000001</v>
      </c>
      <c r="H41" s="6">
        <v>34.375309999999999</v>
      </c>
      <c r="I41" s="6">
        <v>21.803090000000001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>
      <c r="A42" s="5" t="s">
        <v>61</v>
      </c>
      <c r="B42" s="6">
        <v>4.1984159999999999</v>
      </c>
      <c r="C42" s="6">
        <v>4.4723540000000002</v>
      </c>
      <c r="D42" s="6">
        <v>6.5862689999999997</v>
      </c>
      <c r="E42" s="6">
        <v>7.891451</v>
      </c>
      <c r="F42" s="6">
        <v>14.85393</v>
      </c>
      <c r="G42" s="6">
        <v>16.588190000000001</v>
      </c>
      <c r="H42" s="6">
        <v>43.3932</v>
      </c>
      <c r="I42" s="6">
        <v>43.775730000000003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</row>
    <row r="43" spans="1:71">
      <c r="A43" s="5" t="s">
        <v>53</v>
      </c>
      <c r="B43" s="6">
        <v>4.132403</v>
      </c>
      <c r="C43" s="6">
        <v>4.1424859999999999</v>
      </c>
      <c r="D43" s="6">
        <v>8.2474159999999994</v>
      </c>
      <c r="E43" s="6">
        <v>7.6068150000000001</v>
      </c>
      <c r="F43" s="6">
        <v>14.738110000000001</v>
      </c>
      <c r="G43" s="6">
        <v>14.379860000000001</v>
      </c>
      <c r="H43" s="6">
        <v>40.848559999999999</v>
      </c>
      <c r="I43" s="6">
        <v>31.856110000000001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5" t="s">
        <v>17</v>
      </c>
      <c r="B44" s="6">
        <v>4.6520289999999997</v>
      </c>
      <c r="C44" s="6">
        <v>4.4314900000000002</v>
      </c>
      <c r="D44" s="6">
        <v>8.4858449999999994</v>
      </c>
      <c r="E44" s="6">
        <v>7.4491430000000003</v>
      </c>
      <c r="F44" s="6">
        <v>17.823309999999999</v>
      </c>
      <c r="G44" s="6">
        <v>13.250400000000001</v>
      </c>
      <c r="H44" s="6">
        <v>47.142960000000002</v>
      </c>
      <c r="I44" s="6">
        <v>37.860349999999997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5" t="s">
        <v>59</v>
      </c>
      <c r="B45" s="6">
        <v>4.7191749999999999</v>
      </c>
      <c r="C45" s="6">
        <v>4.2176349999999996</v>
      </c>
      <c r="D45" s="6">
        <v>8.5974009999999996</v>
      </c>
      <c r="E45" s="6">
        <v>7.5820949999999998</v>
      </c>
      <c r="F45" s="6">
        <v>16.08642</v>
      </c>
      <c r="G45" s="6">
        <v>12.404070000000001</v>
      </c>
      <c r="H45" s="6">
        <v>42.883319999999998</v>
      </c>
      <c r="I45" s="6">
        <v>25.763860000000001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5" t="s">
        <v>58</v>
      </c>
      <c r="B46" s="6">
        <v>4.4628480000000001</v>
      </c>
      <c r="C46" s="6">
        <v>5.5355530000000002</v>
      </c>
      <c r="D46" s="6">
        <v>9.4457039999999992</v>
      </c>
      <c r="E46" s="6">
        <v>9.7641039999999997</v>
      </c>
      <c r="F46" s="6">
        <v>19.542310000000001</v>
      </c>
      <c r="G46" s="6">
        <v>16.293589999999998</v>
      </c>
      <c r="H46" s="6">
        <v>58.419130000000003</v>
      </c>
      <c r="I46" s="6">
        <v>48.256210000000003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5" t="s">
        <v>21</v>
      </c>
      <c r="B47" s="7" t="s">
        <v>73</v>
      </c>
      <c r="C47" s="7">
        <v>4.9242910000000002</v>
      </c>
      <c r="D47" s="7" t="s">
        <v>73</v>
      </c>
      <c r="E47" s="7">
        <v>10.253170000000001</v>
      </c>
      <c r="F47" s="7" t="s">
        <v>73</v>
      </c>
      <c r="G47" s="7">
        <v>17.07281</v>
      </c>
      <c r="H47" s="7" t="s">
        <v>73</v>
      </c>
      <c r="I47" s="7">
        <v>30.161809999999999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5" t="s">
        <v>22</v>
      </c>
      <c r="B48" s="7" t="s">
        <v>73</v>
      </c>
      <c r="C48" s="7">
        <v>4.7433649999999998</v>
      </c>
      <c r="D48" s="7" t="s">
        <v>73</v>
      </c>
      <c r="E48" s="7">
        <v>8.4238569999999999</v>
      </c>
      <c r="F48" s="7" t="s">
        <v>73</v>
      </c>
      <c r="G48" s="7">
        <v>17.360299999999999</v>
      </c>
      <c r="H48" s="7" t="s">
        <v>73</v>
      </c>
      <c r="I48" s="7">
        <v>31.716930000000001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5" t="s">
        <v>23</v>
      </c>
      <c r="B49" s="7" t="s">
        <v>73</v>
      </c>
      <c r="C49" s="7">
        <v>4.4899639999999996</v>
      </c>
      <c r="D49" s="7" t="s">
        <v>73</v>
      </c>
      <c r="E49" s="7">
        <v>8.9876570000000005</v>
      </c>
      <c r="F49" s="7" t="s">
        <v>73</v>
      </c>
      <c r="G49" s="7">
        <v>22.592009999999998</v>
      </c>
      <c r="H49" s="7" t="s">
        <v>73</v>
      </c>
      <c r="I49" s="7">
        <v>37.425249999999998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5" t="s">
        <v>24</v>
      </c>
      <c r="B50" s="7" t="s">
        <v>73</v>
      </c>
      <c r="C50" s="7">
        <v>5.1291029999999997</v>
      </c>
      <c r="D50" s="7" t="s">
        <v>73</v>
      </c>
      <c r="E50" s="7">
        <v>8.8558029999999999</v>
      </c>
      <c r="F50" s="7" t="s">
        <v>73</v>
      </c>
      <c r="G50" s="7">
        <v>23.078279999999999</v>
      </c>
      <c r="H50" s="7" t="s">
        <v>73</v>
      </c>
      <c r="I50" s="7">
        <v>27.938559999999999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</row>
    <row r="51" spans="1:71" s="4" customFormat="1" ht="17" customHeight="1">
      <c r="A51" s="9" t="s">
        <v>88</v>
      </c>
      <c r="B51" s="24">
        <v>30</v>
      </c>
      <c r="C51" s="24"/>
      <c r="D51" s="24">
        <v>29</v>
      </c>
      <c r="E51" s="24"/>
      <c r="F51" s="24">
        <v>22</v>
      </c>
      <c r="G51" s="24"/>
      <c r="H51" s="24">
        <v>27</v>
      </c>
      <c r="I51" s="24"/>
    </row>
    <row r="52" spans="1:71"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</row>
    <row r="57" spans="1:71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</row>
    <row r="58" spans="1:71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</row>
    <row r="63" spans="1:71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</row>
    <row r="64" spans="1:71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</row>
    <row r="65" spans="2:71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</row>
    <row r="66" spans="2:71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</row>
    <row r="67" spans="2:71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</row>
    <row r="68" spans="2:71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</row>
    <row r="69" spans="2:71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</row>
    <row r="70" spans="2:71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</row>
    <row r="71" spans="2:71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</row>
    <row r="72" spans="2:71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</row>
    <row r="73" spans="2:71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</row>
    <row r="74" spans="2:71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</row>
    <row r="75" spans="2:71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</row>
    <row r="76" spans="2:71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</row>
    <row r="77" spans="2:71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</row>
    <row r="78" spans="2:71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</row>
    <row r="79" spans="2:71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</row>
    <row r="80" spans="2:71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</row>
    <row r="81" spans="2:71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</row>
    <row r="82" spans="2:71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</row>
    <row r="83" spans="2:71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</row>
    <row r="84" spans="2:71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</row>
    <row r="85" spans="2:71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</row>
    <row r="86" spans="2:71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</row>
    <row r="87" spans="2:71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</row>
    <row r="88" spans="2:71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</row>
  </sheetData>
  <sortState ref="A2:J89">
    <sortCondition ref="A2:A89"/>
  </sortState>
  <mergeCells count="8">
    <mergeCell ref="H1:I1"/>
    <mergeCell ref="B51:C51"/>
    <mergeCell ref="D51:E51"/>
    <mergeCell ref="F51:G51"/>
    <mergeCell ref="H51:I51"/>
    <mergeCell ref="B1:C1"/>
    <mergeCell ref="D1:E1"/>
    <mergeCell ref="F1:G1"/>
  </mergeCells>
  <phoneticPr fontId="8" type="noConversion"/>
  <pageMargins left="0.75" right="0.75" top="1" bottom="1" header="0.5" footer="0.5"/>
  <pageSetup scale="25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>
      <selection activeCell="M8" sqref="M8"/>
    </sheetView>
  </sheetViews>
  <sheetFormatPr baseColWidth="10" defaultRowHeight="15" x14ac:dyDescent="0"/>
  <cols>
    <col min="1" max="1" width="38.6640625" customWidth="1"/>
    <col min="3" max="3" width="10.83203125" style="21"/>
  </cols>
  <sheetData>
    <row r="1" spans="1:17">
      <c r="A1" s="5"/>
      <c r="B1" s="22" t="s">
        <v>74</v>
      </c>
      <c r="C1" s="22"/>
      <c r="D1" s="25"/>
      <c r="E1" s="8"/>
      <c r="F1" s="22" t="s">
        <v>75</v>
      </c>
      <c r="G1" s="22"/>
      <c r="H1" s="25"/>
      <c r="I1" s="8"/>
      <c r="J1" s="22" t="s">
        <v>76</v>
      </c>
      <c r="K1" s="22"/>
      <c r="L1" s="25"/>
      <c r="M1" s="8"/>
      <c r="N1" s="22" t="s">
        <v>77</v>
      </c>
      <c r="O1" s="22"/>
      <c r="P1" s="25"/>
    </row>
    <row r="2" spans="1:17">
      <c r="A2" s="9" t="s">
        <v>78</v>
      </c>
      <c r="B2" s="5" t="s">
        <v>70</v>
      </c>
      <c r="C2" s="18"/>
      <c r="D2" s="5" t="s">
        <v>72</v>
      </c>
      <c r="E2" s="5"/>
      <c r="F2" s="5" t="s">
        <v>70</v>
      </c>
      <c r="G2" s="5"/>
      <c r="H2" s="5" t="s">
        <v>72</v>
      </c>
      <c r="I2" s="5"/>
      <c r="J2" s="5" t="s">
        <v>70</v>
      </c>
      <c r="K2" s="5"/>
      <c r="L2" s="5" t="s">
        <v>72</v>
      </c>
      <c r="M2" s="5"/>
      <c r="N2" s="5" t="s">
        <v>70</v>
      </c>
      <c r="O2" s="5"/>
      <c r="P2" s="5" t="s">
        <v>72</v>
      </c>
    </row>
    <row r="3" spans="1:17">
      <c r="A3" s="5" t="s">
        <v>12</v>
      </c>
      <c r="B3" s="6">
        <v>5.0006570000000004</v>
      </c>
      <c r="C3" s="19">
        <f>((B3/$B$11)-1)*SQRT($B$11*$B$12)</f>
        <v>5.1060356050507075E-3</v>
      </c>
      <c r="D3" s="6">
        <v>4.6662020000000002</v>
      </c>
      <c r="E3" s="6">
        <f>((D3/$B$11)-1)*SQRT($B$11*$B$12)</f>
        <v>-2.5941925005985165</v>
      </c>
      <c r="F3" s="6">
        <v>8.9624520000000008</v>
      </c>
      <c r="G3" s="6">
        <f>((F3/$F$11)-1)*SQRT($F$11*$F$12)</f>
        <v>-4.0317785616016142</v>
      </c>
      <c r="H3" s="6">
        <v>9.102919</v>
      </c>
      <c r="I3" s="6">
        <f>((H3/$F$11)-1)*SQRT($F$11*$F$12)</f>
        <v>-3.4859418010734329</v>
      </c>
      <c r="J3" s="6">
        <v>18.075579999999999</v>
      </c>
      <c r="K3" s="6">
        <f>((J3/$J$11)-1)*SQRT($J$11*$J$12)</f>
        <v>-3.7513851946074572</v>
      </c>
      <c r="L3" s="6">
        <v>18.114909999999998</v>
      </c>
      <c r="M3" s="6">
        <f>((L3/$J$11)-1)*SQRT($J$11*$J$12)</f>
        <v>-3.6747169102911905</v>
      </c>
      <c r="N3" s="6">
        <v>41.779440000000001</v>
      </c>
      <c r="O3" s="6">
        <f>((N3/$N$11)-1)*SQRT($N$11*$N$12)</f>
        <v>-6.4728754168786526</v>
      </c>
      <c r="P3" s="6">
        <v>41.622190000000003</v>
      </c>
      <c r="Q3" s="6">
        <f>((P3/$N$11)-1)*SQRT($N$11*$N$12)</f>
        <v>-6.5966941906974865</v>
      </c>
    </row>
    <row r="4" spans="1:17">
      <c r="A4" s="5" t="s">
        <v>14</v>
      </c>
      <c r="B4" s="6">
        <v>5.1435529999999998</v>
      </c>
      <c r="C4" s="19">
        <f t="shared" ref="C4:C7" si="0">((B4/$B$11)-1)*SQRT($B$11*$B$12)</f>
        <v>1.1156571220870655</v>
      </c>
      <c r="D4" s="6">
        <v>4.9622890000000002</v>
      </c>
      <c r="E4" s="6">
        <f t="shared" ref="E4:E8" si="1">((D4/$B$11)-1)*SQRT($B$11*$B$12)</f>
        <v>-0.29308022633469955</v>
      </c>
      <c r="F4" s="6">
        <v>8.7777089999999998</v>
      </c>
      <c r="G4" s="6">
        <f t="shared" ref="G4:I8" si="2">((F4/$F$11)-1)*SQRT($F$11*$F$12)</f>
        <v>-4.7496661839631527</v>
      </c>
      <c r="H4" s="6">
        <v>9.3929320000000001</v>
      </c>
      <c r="I4" s="6">
        <f t="shared" si="2"/>
        <v>-2.3589884495313647</v>
      </c>
      <c r="J4" s="6">
        <v>22.81681</v>
      </c>
      <c r="K4" s="6">
        <f t="shared" ref="K4:M8" si="3">((J4/$J$11)-1)*SQRT($J$11*$J$12)</f>
        <v>5.4909735556802639</v>
      </c>
      <c r="L4" s="6">
        <v>18.696059999999999</v>
      </c>
      <c r="M4" s="6">
        <f t="shared" si="3"/>
        <v>-2.5418470035940421</v>
      </c>
      <c r="N4" s="6">
        <v>55.651020000000003</v>
      </c>
      <c r="O4" s="6">
        <f t="shared" ref="O4:Q8" si="4">((N4/$N$11)-1)*SQRT($N$11*$N$12)</f>
        <v>4.4496175976198273</v>
      </c>
      <c r="P4" s="6">
        <v>43.890500000000003</v>
      </c>
      <c r="Q4" s="6">
        <f t="shared" si="4"/>
        <v>-4.8106251106275124</v>
      </c>
    </row>
    <row r="5" spans="1:17">
      <c r="A5" s="5" t="s">
        <v>64</v>
      </c>
      <c r="B5" s="6">
        <v>4.8175039999999996</v>
      </c>
      <c r="C5" s="19">
        <f t="shared" si="0"/>
        <v>-1.418312136649196</v>
      </c>
      <c r="D5" s="6">
        <v>4.8298199999999998</v>
      </c>
      <c r="E5" s="6">
        <f t="shared" si="1"/>
        <v>-1.3225953413497293</v>
      </c>
      <c r="F5" s="6">
        <v>8.3177590000000006</v>
      </c>
      <c r="G5" s="6">
        <f t="shared" si="2"/>
        <v>-6.5369729393216165</v>
      </c>
      <c r="H5" s="6">
        <v>9.0856969999999997</v>
      </c>
      <c r="I5" s="6">
        <f t="shared" si="2"/>
        <v>-3.5528642859974151</v>
      </c>
      <c r="J5" s="6">
        <v>17.53098</v>
      </c>
      <c r="K5" s="6">
        <f t="shared" si="3"/>
        <v>-4.8130060346440446</v>
      </c>
      <c r="L5" s="6">
        <v>19.509499999999999</v>
      </c>
      <c r="M5" s="6">
        <f t="shared" si="3"/>
        <v>-0.95616052522576001</v>
      </c>
      <c r="N5" s="6">
        <v>33.162799999999997</v>
      </c>
      <c r="O5" s="6">
        <f t="shared" si="4"/>
        <v>-13.257624537631168</v>
      </c>
      <c r="P5" s="6">
        <v>45.765569999999997</v>
      </c>
      <c r="Q5" s="6">
        <f t="shared" si="4"/>
        <v>-3.3341935161951879</v>
      </c>
    </row>
    <row r="6" spans="1:17">
      <c r="A6" s="5" t="s">
        <v>11</v>
      </c>
      <c r="B6" s="6">
        <v>4.4322189999999999</v>
      </c>
      <c r="C6" s="20">
        <f t="shared" si="0"/>
        <v>-4.4126484046708727</v>
      </c>
      <c r="D6" s="6">
        <v>4.5913170000000001</v>
      </c>
      <c r="E6" s="6">
        <f t="shared" si="1"/>
        <v>-3.1761795269058055</v>
      </c>
      <c r="F6" s="6">
        <v>8.8020259999999997</v>
      </c>
      <c r="G6" s="6">
        <f t="shared" si="2"/>
        <v>-4.6551734382950354</v>
      </c>
      <c r="H6" s="6">
        <v>8.9859519999999993</v>
      </c>
      <c r="I6" s="6">
        <f t="shared" si="2"/>
        <v>-3.9404605732313098</v>
      </c>
      <c r="J6" s="6">
        <v>21.864709999999999</v>
      </c>
      <c r="K6" s="6">
        <f t="shared" si="3"/>
        <v>3.6349889765417456</v>
      </c>
      <c r="L6" s="6">
        <v>17.83145</v>
      </c>
      <c r="M6" s="6">
        <f t="shared" si="3"/>
        <v>-4.2272821752870957</v>
      </c>
      <c r="N6" s="6">
        <v>54.049100000000003</v>
      </c>
      <c r="O6" s="6">
        <f t="shared" si="4"/>
        <v>3.1882645282661266</v>
      </c>
      <c r="P6" s="6">
        <v>39.494549999999997</v>
      </c>
      <c r="Q6" s="6">
        <f t="shared" si="4"/>
        <v>-8.2719996020037421</v>
      </c>
    </row>
    <row r="7" spans="1:17">
      <c r="A7" s="5" t="s">
        <v>13</v>
      </c>
      <c r="B7" s="6">
        <v>5.0864029999999998</v>
      </c>
      <c r="C7" s="19">
        <f t="shared" si="0"/>
        <v>0.67150197014125967</v>
      </c>
      <c r="D7" s="6">
        <v>4.489725</v>
      </c>
      <c r="E7" s="6">
        <f t="shared" si="1"/>
        <v>-3.9657265119710416</v>
      </c>
      <c r="F7" s="6">
        <v>8.0872019999999996</v>
      </c>
      <c r="G7" s="16">
        <f>((F7/$F$11)-1)*SQRT($F$11*$F$12)</f>
        <v>-7.4328878944149563</v>
      </c>
      <c r="H7" s="6">
        <v>8.5686599999999995</v>
      </c>
      <c r="I7" s="6">
        <f t="shared" si="2"/>
        <v>-5.5620038074025127</v>
      </c>
      <c r="J7" s="6">
        <v>18.358059999999998</v>
      </c>
      <c r="K7" s="6">
        <f t="shared" si="3"/>
        <v>-3.2007303013031292</v>
      </c>
      <c r="L7" s="6">
        <v>14.941700000000001</v>
      </c>
      <c r="M7" s="17">
        <f>((L7/$J$11)-1)*SQRT($J$11*$J$12)</f>
        <v>-9.8604419668694359</v>
      </c>
      <c r="N7" s="6">
        <v>40.152479999999997</v>
      </c>
      <c r="O7" s="6">
        <f t="shared" si="4"/>
        <v>-7.7539450019488818</v>
      </c>
      <c r="P7" s="6">
        <v>44.660649999999997</v>
      </c>
      <c r="Q7" s="6">
        <f t="shared" si="4"/>
        <v>-4.2042083942104993</v>
      </c>
    </row>
    <row r="8" spans="1:17">
      <c r="A8" s="5" t="s">
        <v>10</v>
      </c>
      <c r="B8" s="6">
        <v>4.5121359999999999</v>
      </c>
      <c r="C8" s="19">
        <f>((B8/$B$11)-1)*SQRT($B$11*$B$12)</f>
        <v>-3.7915539641100198</v>
      </c>
      <c r="D8" s="6">
        <v>4.0622439999999997</v>
      </c>
      <c r="E8" s="15">
        <f t="shared" si="1"/>
        <v>-7.2879992767819637</v>
      </c>
      <c r="F8" s="6">
        <v>8.6010679999999997</v>
      </c>
      <c r="G8" s="6">
        <f t="shared" si="2"/>
        <v>-5.4360704726320854</v>
      </c>
      <c r="H8" s="6">
        <v>7.0918330000000003</v>
      </c>
      <c r="I8" s="16">
        <f t="shared" si="2"/>
        <v>-11.300764267443324</v>
      </c>
      <c r="J8" s="6">
        <v>17.000720000000001</v>
      </c>
      <c r="K8" s="6">
        <f t="shared" si="3"/>
        <v>-5.846673068499725</v>
      </c>
      <c r="L8" s="6">
        <v>14.93262</v>
      </c>
      <c r="M8" s="17">
        <f t="shared" si="3"/>
        <v>-9.8781421453996074</v>
      </c>
      <c r="N8" s="6">
        <v>41.503579999999999</v>
      </c>
      <c r="O8" s="6">
        <f t="shared" si="4"/>
        <v>-6.6900877980911417</v>
      </c>
      <c r="P8" s="6">
        <v>25.173410000000001</v>
      </c>
      <c r="Q8" s="15">
        <f t="shared" si="4"/>
        <v>-19.548476514486286</v>
      </c>
    </row>
    <row r="9" spans="1:17">
      <c r="A9" s="10" t="s">
        <v>79</v>
      </c>
      <c r="B9" s="26">
        <v>4</v>
      </c>
      <c r="C9" s="26"/>
      <c r="D9" s="26"/>
      <c r="E9" s="11"/>
      <c r="F9" s="26">
        <v>1</v>
      </c>
      <c r="G9" s="26"/>
      <c r="H9" s="26"/>
      <c r="I9" s="11"/>
      <c r="J9" s="26">
        <v>4</v>
      </c>
      <c r="K9" s="26"/>
      <c r="L9" s="26"/>
      <c r="M9" s="11"/>
      <c r="N9" s="26">
        <v>4</v>
      </c>
      <c r="O9" s="26"/>
      <c r="P9" s="26"/>
    </row>
    <row r="11" spans="1:17">
      <c r="A11" s="13" t="s">
        <v>82</v>
      </c>
      <c r="B11" s="6">
        <v>5</v>
      </c>
      <c r="F11" s="6">
        <v>10</v>
      </c>
      <c r="J11" s="6">
        <v>20</v>
      </c>
      <c r="N11" s="6">
        <v>50</v>
      </c>
    </row>
    <row r="12" spans="1:17">
      <c r="A12" s="13" t="s">
        <v>83</v>
      </c>
      <c r="B12" s="6">
        <v>302</v>
      </c>
      <c r="F12" s="6">
        <v>151</v>
      </c>
      <c r="J12" s="6">
        <v>76</v>
      </c>
      <c r="N12" s="6">
        <v>31</v>
      </c>
    </row>
    <row r="13" spans="1:17">
      <c r="A13" s="14" t="s">
        <v>81</v>
      </c>
      <c r="B13">
        <f>2*(B11-1)</f>
        <v>8</v>
      </c>
      <c r="F13">
        <f>2*(F11-1)</f>
        <v>18</v>
      </c>
      <c r="J13">
        <f>2*(J11-1)</f>
        <v>38</v>
      </c>
      <c r="N13">
        <f>2*(N11-1)</f>
        <v>98</v>
      </c>
    </row>
    <row r="14" spans="1:17">
      <c r="A14" s="14" t="s">
        <v>80</v>
      </c>
      <c r="B14">
        <f>SQRT(B13)</f>
        <v>2.8284271247461903</v>
      </c>
      <c r="F14">
        <f>SQRT(F13)</f>
        <v>4.2426406871192848</v>
      </c>
      <c r="J14">
        <f>SQRT(J13)</f>
        <v>6.164414002968976</v>
      </c>
      <c r="N14">
        <f>SQRT(N13)</f>
        <v>9.8994949366116654</v>
      </c>
    </row>
    <row r="15" spans="1:17">
      <c r="A15" s="12">
        <v>0.1</v>
      </c>
      <c r="B15">
        <f>1.65*B14</f>
        <v>4.6669047558312133</v>
      </c>
      <c r="F15">
        <f>1.65*F14</f>
        <v>7.0003571337468191</v>
      </c>
      <c r="J15">
        <f>1.65*J14</f>
        <v>10.17128310489881</v>
      </c>
      <c r="N15">
        <f>1.65*N14</f>
        <v>16.334166645409248</v>
      </c>
    </row>
    <row r="16" spans="1:17">
      <c r="A16" s="12">
        <v>0.05</v>
      </c>
      <c r="B16">
        <f>1.96*B14</f>
        <v>5.5437171645025325</v>
      </c>
      <c r="F16">
        <f>1.96*F14</f>
        <v>8.3155757467537974</v>
      </c>
      <c r="J16">
        <f>1.96*J14</f>
        <v>12.082251445819193</v>
      </c>
      <c r="N16">
        <f>1.96*N14</f>
        <v>19.403010075758864</v>
      </c>
    </row>
    <row r="17" spans="1:14">
      <c r="A17" s="12">
        <v>0.01</v>
      </c>
      <c r="B17">
        <f>3*B14</f>
        <v>8.4852813742385713</v>
      </c>
      <c r="F17">
        <f>3*F14</f>
        <v>12.727922061357855</v>
      </c>
      <c r="J17">
        <f>3*J14</f>
        <v>18.493242008906929</v>
      </c>
      <c r="N17">
        <f>3*N14</f>
        <v>29.698484809834994</v>
      </c>
    </row>
  </sheetData>
  <mergeCells count="8">
    <mergeCell ref="B1:D1"/>
    <mergeCell ref="F1:H1"/>
    <mergeCell ref="J1:L1"/>
    <mergeCell ref="N1:P1"/>
    <mergeCell ref="B9:D9"/>
    <mergeCell ref="F9:H9"/>
    <mergeCell ref="J9:L9"/>
    <mergeCell ref="N9:P9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big6</vt:lpstr>
      <vt:lpstr>non-big6</vt:lpstr>
      <vt:lpstr>big6_tables</vt:lpstr>
      <vt:lpstr>nonbig6_tables</vt:lpstr>
      <vt:lpstr>big_6_sig</vt:lpstr>
    </vt:vector>
  </TitlesOfParts>
  <Company>Harvard Econ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cp:lastPrinted>2016-08-06T06:45:03Z</cp:lastPrinted>
  <dcterms:created xsi:type="dcterms:W3CDTF">2016-08-06T02:31:23Z</dcterms:created>
  <dcterms:modified xsi:type="dcterms:W3CDTF">2016-08-08T23:58:53Z</dcterms:modified>
</cp:coreProperties>
</file>