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45" windowWidth="5355" windowHeight="2205" tabRatio="787"/>
  </bookViews>
  <sheets>
    <sheet name="S&amp;S 2006 wealth data" sheetId="6" r:id="rId1"/>
    <sheet name="Fig 1 figure" sheetId="26" r:id="rId2"/>
    <sheet name="Fig 1 calcs" sheetId="18" r:id="rId3"/>
    <sheet name="CPI figure" sheetId="10" r:id="rId4"/>
    <sheet name="CPI data" sheetId="31" r:id="rId5"/>
    <sheet name="Life Expectancy calcs" sheetId="16" r:id="rId6"/>
    <sheet name="SSA avg mort by age" sheetId="12" r:id="rId7"/>
  </sheets>
  <externalReferences>
    <externalReference r:id="rId8"/>
    <externalReference r:id="rId9"/>
  </externalReferences>
  <calcPr calcId="145621"/>
</workbook>
</file>

<file path=xl/calcChain.xml><?xml version="1.0" encoding="utf-8"?>
<calcChain xmlns="http://schemas.openxmlformats.org/spreadsheetml/2006/main">
  <c r="B39" i="6" l="1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C33" i="6"/>
  <c r="B33" i="6"/>
  <c r="B45" i="6" s="1"/>
  <c r="AJ32" i="6"/>
  <c r="AB32" i="6"/>
  <c r="T32" i="6"/>
  <c r="L32" i="6"/>
  <c r="D32" i="6"/>
  <c r="B32" i="6"/>
  <c r="B44" i="6" s="1"/>
  <c r="AJ31" i="6"/>
  <c r="X31" i="6"/>
  <c r="L31" i="6"/>
  <c r="B31" i="6"/>
  <c r="B43" i="6" s="1"/>
  <c r="AJ30" i="6"/>
  <c r="T30" i="6"/>
  <c r="L30" i="6"/>
  <c r="B30" i="6"/>
  <c r="B42" i="6" s="1"/>
  <c r="U29" i="6"/>
  <c r="B29" i="6"/>
  <c r="B41" i="6" s="1"/>
  <c r="AC28" i="6"/>
  <c r="AB28" i="6"/>
  <c r="T28" i="6"/>
  <c r="L28" i="6"/>
  <c r="E28" i="6"/>
  <c r="B28" i="6"/>
  <c r="B40" i="6" s="1"/>
  <c r="AJ27" i="6"/>
  <c r="T27" i="6"/>
  <c r="M27" i="6"/>
  <c r="D27" i="6"/>
  <c r="U26" i="6"/>
  <c r="B26" i="6"/>
  <c r="B38" i="6" s="1"/>
  <c r="AC25" i="6"/>
  <c r="X25" i="6"/>
  <c r="M25" i="6"/>
  <c r="L25" i="6"/>
  <c r="D25" i="6"/>
  <c r="B25" i="6"/>
  <c r="B37" i="6" s="1"/>
  <c r="AJ24" i="6"/>
  <c r="AI24" i="6"/>
  <c r="AC24" i="6"/>
  <c r="T24" i="6"/>
  <c r="S24" i="6"/>
  <c r="O24" i="6"/>
  <c r="M24" i="6"/>
  <c r="L24" i="6"/>
  <c r="B24" i="6"/>
  <c r="B36" i="6" s="1"/>
  <c r="AJ22" i="6"/>
  <c r="AJ29" i="6" s="1"/>
  <c r="AI22" i="6"/>
  <c r="AH22" i="6"/>
  <c r="AH33" i="6" s="1"/>
  <c r="AG22" i="6"/>
  <c r="AG30" i="6" s="1"/>
  <c r="AF22" i="6"/>
  <c r="AF25" i="6" s="1"/>
  <c r="AE22" i="6"/>
  <c r="AD22" i="6"/>
  <c r="AD30" i="6" s="1"/>
  <c r="AC22" i="6"/>
  <c r="AC31" i="6" s="1"/>
  <c r="AB22" i="6"/>
  <c r="AB29" i="6" s="1"/>
  <c r="AA22" i="6"/>
  <c r="AA30" i="6" s="1"/>
  <c r="Z22" i="6"/>
  <c r="Z25" i="6" s="1"/>
  <c r="Y22" i="6"/>
  <c r="Y30" i="6" s="1"/>
  <c r="X22" i="6"/>
  <c r="W22" i="6"/>
  <c r="W27" i="6" s="1"/>
  <c r="V22" i="6"/>
  <c r="V29" i="6" s="1"/>
  <c r="U22" i="6"/>
  <c r="U31" i="6" s="1"/>
  <c r="T22" i="6"/>
  <c r="T29" i="6" s="1"/>
  <c r="S22" i="6"/>
  <c r="R22" i="6"/>
  <c r="R25" i="6" s="1"/>
  <c r="Q22" i="6"/>
  <c r="Q30" i="6" s="1"/>
  <c r="P22" i="6"/>
  <c r="P31" i="6" s="1"/>
  <c r="O22" i="6"/>
  <c r="N22" i="6"/>
  <c r="N29" i="6" s="1"/>
  <c r="M22" i="6"/>
  <c r="M31" i="6" s="1"/>
  <c r="L22" i="6"/>
  <c r="L29" i="6" s="1"/>
  <c r="K22" i="6"/>
  <c r="J22" i="6"/>
  <c r="J33" i="6" s="1"/>
  <c r="I22" i="6"/>
  <c r="I30" i="6" s="1"/>
  <c r="H22" i="6"/>
  <c r="H25" i="6" s="1"/>
  <c r="G22" i="6"/>
  <c r="G24" i="6" s="1"/>
  <c r="F22" i="6"/>
  <c r="F30" i="6" s="1"/>
  <c r="E22" i="6"/>
  <c r="E31" i="6" s="1"/>
  <c r="D22" i="6"/>
  <c r="D29" i="6" s="1"/>
  <c r="C22" i="6"/>
  <c r="C30" i="6" s="1"/>
  <c r="M18" i="6"/>
  <c r="L18" i="6"/>
  <c r="K18" i="6"/>
  <c r="I18" i="6"/>
  <c r="M17" i="6"/>
  <c r="L17" i="6"/>
  <c r="K17" i="6"/>
  <c r="I17" i="6"/>
  <c r="M16" i="6"/>
  <c r="L16" i="6"/>
  <c r="K16" i="6"/>
  <c r="I16" i="6"/>
  <c r="M15" i="6"/>
  <c r="L15" i="6"/>
  <c r="K15" i="6"/>
  <c r="I15" i="6"/>
  <c r="M14" i="6"/>
  <c r="L14" i="6"/>
  <c r="K14" i="6"/>
  <c r="I14" i="6"/>
  <c r="M13" i="6"/>
  <c r="L13" i="6"/>
  <c r="K13" i="6"/>
  <c r="I13" i="6"/>
  <c r="M12" i="6"/>
  <c r="L12" i="6"/>
  <c r="K12" i="6"/>
  <c r="I12" i="6"/>
  <c r="M11" i="6"/>
  <c r="L11" i="6"/>
  <c r="K11" i="6"/>
  <c r="I11" i="6"/>
  <c r="M10" i="6"/>
  <c r="L10" i="6"/>
  <c r="K10" i="6"/>
  <c r="I10" i="6"/>
  <c r="M9" i="6"/>
  <c r="L9" i="6"/>
  <c r="K9" i="6"/>
  <c r="I9" i="6"/>
  <c r="Q29" i="6" l="1"/>
  <c r="Y33" i="6"/>
  <c r="Q25" i="6"/>
  <c r="AH25" i="6"/>
  <c r="Y26" i="6"/>
  <c r="U27" i="6"/>
  <c r="AG28" i="6"/>
  <c r="Y29" i="6"/>
  <c r="Q31" i="6"/>
  <c r="U32" i="6"/>
  <c r="E33" i="6"/>
  <c r="AG33" i="6"/>
  <c r="P24" i="6"/>
  <c r="T25" i="6"/>
  <c r="AJ25" i="6"/>
  <c r="AC26" i="6"/>
  <c r="AB27" i="6"/>
  <c r="M28" i="6"/>
  <c r="AJ28" i="6"/>
  <c r="AC29" i="6"/>
  <c r="AB30" i="6"/>
  <c r="T31" i="6"/>
  <c r="E32" i="6"/>
  <c r="Y32" i="6"/>
  <c r="I33" i="6"/>
  <c r="Q26" i="6"/>
  <c r="I31" i="6"/>
  <c r="Q32" i="6"/>
  <c r="I32" i="6"/>
  <c r="M33" i="6"/>
  <c r="C24" i="6"/>
  <c r="E25" i="6"/>
  <c r="E26" i="6"/>
  <c r="E29" i="6"/>
  <c r="Y31" i="6"/>
  <c r="AC32" i="6"/>
  <c r="Q33" i="6"/>
  <c r="U25" i="6"/>
  <c r="AC27" i="6"/>
  <c r="D24" i="6"/>
  <c r="U24" i="6"/>
  <c r="I25" i="6"/>
  <c r="Y25" i="6"/>
  <c r="I26" i="6"/>
  <c r="E27" i="6"/>
  <c r="U28" i="6"/>
  <c r="I29" i="6"/>
  <c r="D31" i="6"/>
  <c r="AB31" i="6"/>
  <c r="M32" i="6"/>
  <c r="AF32" i="6"/>
  <c r="R33" i="6"/>
  <c r="AG25" i="6"/>
  <c r="I28" i="6"/>
  <c r="AG26" i="6"/>
  <c r="Q28" i="6"/>
  <c r="AG29" i="6"/>
  <c r="E24" i="6"/>
  <c r="AB24" i="6"/>
  <c r="J25" i="6"/>
  <c r="AB25" i="6"/>
  <c r="M26" i="6"/>
  <c r="L27" i="6"/>
  <c r="D28" i="6"/>
  <c r="Y28" i="6"/>
  <c r="M29" i="6"/>
  <c r="D30" i="6"/>
  <c r="H31" i="6"/>
  <c r="AG31" i="6"/>
  <c r="P32" i="6"/>
  <c r="AG32" i="6"/>
  <c r="U33" i="6"/>
  <c r="AE28" i="6"/>
  <c r="AE25" i="6"/>
  <c r="AE30" i="6"/>
  <c r="AE33" i="6"/>
  <c r="AE32" i="6"/>
  <c r="AE29" i="6"/>
  <c r="AE26" i="6"/>
  <c r="AE31" i="6"/>
  <c r="C32" i="6"/>
  <c r="C29" i="6"/>
  <c r="C26" i="6"/>
  <c r="C28" i="6"/>
  <c r="C25" i="6"/>
  <c r="C33" i="6"/>
  <c r="C27" i="6"/>
  <c r="K32" i="6"/>
  <c r="K29" i="6"/>
  <c r="K26" i="6"/>
  <c r="K28" i="6"/>
  <c r="K25" i="6"/>
  <c r="K33" i="6"/>
  <c r="K27" i="6"/>
  <c r="S32" i="6"/>
  <c r="S29" i="6"/>
  <c r="S26" i="6"/>
  <c r="S28" i="6"/>
  <c r="S25" i="6"/>
  <c r="S33" i="6"/>
  <c r="S27" i="6"/>
  <c r="AA32" i="6"/>
  <c r="AA29" i="6"/>
  <c r="AA26" i="6"/>
  <c r="AA28" i="6"/>
  <c r="AA25" i="6"/>
  <c r="AA33" i="6"/>
  <c r="AA27" i="6"/>
  <c r="AI32" i="6"/>
  <c r="AI29" i="6"/>
  <c r="AI26" i="6"/>
  <c r="AI28" i="6"/>
  <c r="AI25" i="6"/>
  <c r="AI33" i="6"/>
  <c r="AI27" i="6"/>
  <c r="K24" i="6"/>
  <c r="W24" i="6"/>
  <c r="AD26" i="6"/>
  <c r="AD29" i="6"/>
  <c r="N30" i="6"/>
  <c r="AF31" i="6"/>
  <c r="AA24" i="6"/>
  <c r="S30" i="6"/>
  <c r="N26" i="6"/>
  <c r="C31" i="6"/>
  <c r="S31" i="6"/>
  <c r="AI31" i="6"/>
  <c r="N31" i="6"/>
  <c r="N28" i="6"/>
  <c r="N25" i="6"/>
  <c r="N33" i="6"/>
  <c r="N27" i="6"/>
  <c r="N24" i="6"/>
  <c r="N32" i="6"/>
  <c r="O28" i="6"/>
  <c r="O25" i="6"/>
  <c r="O30" i="6"/>
  <c r="O33" i="6"/>
  <c r="O32" i="6"/>
  <c r="O29" i="6"/>
  <c r="O26" i="6"/>
  <c r="O31" i="6"/>
  <c r="H33" i="6"/>
  <c r="H27" i="6"/>
  <c r="H30" i="6"/>
  <c r="H29" i="6"/>
  <c r="H26" i="6"/>
  <c r="H28" i="6"/>
  <c r="P33" i="6"/>
  <c r="P30" i="6"/>
  <c r="P27" i="6"/>
  <c r="P29" i="6"/>
  <c r="P26" i="6"/>
  <c r="P28" i="6"/>
  <c r="X33" i="6"/>
  <c r="X27" i="6"/>
  <c r="X24" i="6"/>
  <c r="X30" i="6"/>
  <c r="X29" i="6"/>
  <c r="X26" i="6"/>
  <c r="X28" i="6"/>
  <c r="AF33" i="6"/>
  <c r="AF30" i="6"/>
  <c r="AF27" i="6"/>
  <c r="AF24" i="6"/>
  <c r="AF29" i="6"/>
  <c r="AF26" i="6"/>
  <c r="AF28" i="6"/>
  <c r="V26" i="6"/>
  <c r="AE27" i="6"/>
  <c r="F31" i="6"/>
  <c r="F28" i="6"/>
  <c r="F25" i="6"/>
  <c r="F33" i="6"/>
  <c r="F27" i="6"/>
  <c r="F24" i="6"/>
  <c r="F32" i="6"/>
  <c r="V31" i="6"/>
  <c r="V28" i="6"/>
  <c r="V25" i="6"/>
  <c r="V33" i="6"/>
  <c r="V27" i="6"/>
  <c r="V24" i="6"/>
  <c r="V32" i="6"/>
  <c r="W28" i="6"/>
  <c r="W25" i="6"/>
  <c r="W33" i="6"/>
  <c r="W30" i="6"/>
  <c r="W32" i="6"/>
  <c r="W29" i="6"/>
  <c r="W26" i="6"/>
  <c r="W31" i="6"/>
  <c r="K30" i="6"/>
  <c r="K31" i="6"/>
  <c r="AA31" i="6"/>
  <c r="AD31" i="6"/>
  <c r="AD28" i="6"/>
  <c r="AD25" i="6"/>
  <c r="AD33" i="6"/>
  <c r="AD27" i="6"/>
  <c r="AD24" i="6"/>
  <c r="AD32" i="6"/>
  <c r="V30" i="6"/>
  <c r="G28" i="6"/>
  <c r="G25" i="6"/>
  <c r="G33" i="6"/>
  <c r="G30" i="6"/>
  <c r="G32" i="6"/>
  <c r="G29" i="6"/>
  <c r="G26" i="6"/>
  <c r="G31" i="6"/>
  <c r="AE24" i="6"/>
  <c r="G27" i="6"/>
  <c r="J27" i="6"/>
  <c r="J24" i="6"/>
  <c r="J26" i="6"/>
  <c r="J32" i="6"/>
  <c r="J29" i="6"/>
  <c r="J31" i="6"/>
  <c r="J28" i="6"/>
  <c r="J30" i="6"/>
  <c r="R27" i="6"/>
  <c r="R24" i="6"/>
  <c r="R29" i="6"/>
  <c r="R32" i="6"/>
  <c r="R26" i="6"/>
  <c r="R31" i="6"/>
  <c r="R28" i="6"/>
  <c r="R30" i="6"/>
  <c r="Z27" i="6"/>
  <c r="Z24" i="6"/>
  <c r="Z26" i="6"/>
  <c r="Z32" i="6"/>
  <c r="Z29" i="6"/>
  <c r="Z31" i="6"/>
  <c r="Z28" i="6"/>
  <c r="Z30" i="6"/>
  <c r="AH27" i="6"/>
  <c r="AH24" i="6"/>
  <c r="AH29" i="6"/>
  <c r="AH32" i="6"/>
  <c r="AH26" i="6"/>
  <c r="AH31" i="6"/>
  <c r="AH28" i="6"/>
  <c r="AH30" i="6"/>
  <c r="H24" i="6"/>
  <c r="P25" i="6"/>
  <c r="F26" i="6"/>
  <c r="O27" i="6"/>
  <c r="F29" i="6"/>
  <c r="AI30" i="6"/>
  <c r="H32" i="6"/>
  <c r="X32" i="6"/>
  <c r="Z33" i="6"/>
  <c r="E30" i="6"/>
  <c r="M30" i="6"/>
  <c r="U30" i="6"/>
  <c r="AC30" i="6"/>
  <c r="D33" i="6"/>
  <c r="L33" i="6"/>
  <c r="T33" i="6"/>
  <c r="AB33" i="6"/>
  <c r="AJ33" i="6"/>
  <c r="I24" i="6"/>
  <c r="Q24" i="6"/>
  <c r="Y24" i="6"/>
  <c r="AG24" i="6"/>
  <c r="I27" i="6"/>
  <c r="Q27" i="6"/>
  <c r="Y27" i="6"/>
  <c r="AG27" i="6"/>
  <c r="D26" i="6"/>
  <c r="L26" i="6"/>
  <c r="T26" i="6"/>
  <c r="AB26" i="6"/>
  <c r="AJ26" i="6"/>
  <c r="N15" i="6" l="1"/>
  <c r="N11" i="6"/>
  <c r="N14" i="6"/>
  <c r="N9" i="6"/>
  <c r="N17" i="6"/>
  <c r="N12" i="6"/>
  <c r="N13" i="6"/>
  <c r="N16" i="6"/>
  <c r="N18" i="6"/>
  <c r="N10" i="6"/>
  <c r="O14" i="6" l="1"/>
  <c r="O11" i="6"/>
  <c r="O18" i="6"/>
  <c r="O15" i="6"/>
  <c r="O10" i="6"/>
  <c r="O12" i="6"/>
  <c r="O16" i="6"/>
  <c r="O17" i="6"/>
  <c r="O9" i="6"/>
  <c r="O13" i="6"/>
  <c r="P10" i="6" l="1"/>
  <c r="P15" i="6"/>
  <c r="P18" i="6"/>
  <c r="P13" i="6"/>
  <c r="P11" i="6"/>
  <c r="P14" i="6"/>
  <c r="P17" i="6"/>
  <c r="P9" i="6"/>
  <c r="P16" i="6"/>
  <c r="P12" i="6"/>
  <c r="P23" i="18" l="1"/>
  <c r="O23" i="18"/>
  <c r="O22" i="18"/>
  <c r="O7" i="18"/>
  <c r="N42" i="18"/>
  <c r="N61" i="18"/>
  <c r="N7" i="18"/>
  <c r="L35" i="31"/>
  <c r="E31" i="31" l="1"/>
  <c r="E28" i="31"/>
  <c r="E23" i="31"/>
  <c r="H20" i="31"/>
  <c r="M19" i="31"/>
  <c r="H3" i="31"/>
  <c r="G3" i="31"/>
  <c r="E26" i="31" l="1"/>
  <c r="E24" i="31"/>
  <c r="E33" i="31"/>
  <c r="I3" i="31"/>
  <c r="E29" i="31"/>
  <c r="E27" i="31"/>
  <c r="E32" i="31"/>
  <c r="E22" i="31"/>
  <c r="E25" i="31"/>
  <c r="E30" i="31"/>
  <c r="E21" i="31"/>
  <c r="G4" i="31"/>
  <c r="C36" i="31"/>
  <c r="H4" i="31"/>
  <c r="M20" i="31"/>
  <c r="H21" i="31"/>
  <c r="E20" i="31"/>
  <c r="I55" i="18"/>
  <c r="K31" i="18"/>
  <c r="H5" i="31" l="1"/>
  <c r="I4" i="31"/>
  <c r="H22" i="31"/>
  <c r="M21" i="31"/>
  <c r="G5" i="31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7" i="18"/>
  <c r="I5" i="31" l="1"/>
  <c r="H6" i="31"/>
  <c r="G6" i="31"/>
  <c r="M22" i="31"/>
  <c r="H23" i="31"/>
  <c r="L24" i="18"/>
  <c r="L23" i="18"/>
  <c r="K23" i="18"/>
  <c r="L22" i="18"/>
  <c r="K22" i="18"/>
  <c r="J23" i="18"/>
  <c r="H7" i="31" l="1"/>
  <c r="I6" i="31"/>
  <c r="M23" i="31"/>
  <c r="H24" i="31"/>
  <c r="G7" i="31"/>
  <c r="I7" i="31" l="1"/>
  <c r="H8" i="31"/>
  <c r="G8" i="31"/>
  <c r="M24" i="31"/>
  <c r="H25" i="31"/>
  <c r="H9" i="31" l="1"/>
  <c r="I8" i="31"/>
  <c r="H26" i="31"/>
  <c r="M25" i="31"/>
  <c r="G9" i="31"/>
  <c r="I9" i="31" l="1"/>
  <c r="H10" i="31"/>
  <c r="G10" i="31"/>
  <c r="M26" i="31"/>
  <c r="H27" i="31"/>
  <c r="N5" i="16"/>
  <c r="H11" i="31" l="1"/>
  <c r="I10" i="31"/>
  <c r="M27" i="31"/>
  <c r="H28" i="31"/>
  <c r="G11" i="31"/>
  <c r="I11" i="31" l="1"/>
  <c r="H12" i="31"/>
  <c r="G12" i="31"/>
  <c r="H29" i="31"/>
  <c r="M28" i="31"/>
  <c r="C7" i="18"/>
  <c r="H13" i="31" l="1"/>
  <c r="I12" i="31"/>
  <c r="G13" i="31"/>
  <c r="H30" i="31"/>
  <c r="M29" i="31"/>
  <c r="D7" i="18"/>
  <c r="B7" i="18"/>
  <c r="C8" i="18"/>
  <c r="M5" i="16"/>
  <c r="M15" i="16"/>
  <c r="N760" i="16"/>
  <c r="N759" i="16"/>
  <c r="N758" i="16"/>
  <c r="N757" i="16"/>
  <c r="N756" i="16"/>
  <c r="N755" i="16"/>
  <c r="N754" i="16"/>
  <c r="N753" i="16"/>
  <c r="N752" i="16"/>
  <c r="N751" i="16"/>
  <c r="N750" i="16"/>
  <c r="N749" i="16"/>
  <c r="N748" i="16"/>
  <c r="N747" i="16"/>
  <c r="N746" i="16"/>
  <c r="N745" i="16"/>
  <c r="N744" i="16"/>
  <c r="N743" i="16"/>
  <c r="N742" i="16"/>
  <c r="N741" i="16"/>
  <c r="N740" i="16"/>
  <c r="N739" i="16"/>
  <c r="N738" i="16"/>
  <c r="N737" i="16"/>
  <c r="N736" i="16"/>
  <c r="N735" i="16"/>
  <c r="N734" i="16"/>
  <c r="N733" i="16"/>
  <c r="N732" i="16"/>
  <c r="N731" i="16"/>
  <c r="N730" i="16"/>
  <c r="N729" i="16"/>
  <c r="N728" i="16"/>
  <c r="N727" i="16"/>
  <c r="N726" i="16"/>
  <c r="N725" i="16"/>
  <c r="N724" i="16"/>
  <c r="N723" i="16"/>
  <c r="N722" i="16"/>
  <c r="N721" i="16"/>
  <c r="N720" i="16"/>
  <c r="N719" i="16"/>
  <c r="N718" i="16"/>
  <c r="N717" i="16"/>
  <c r="N716" i="16"/>
  <c r="N715" i="16"/>
  <c r="N714" i="16"/>
  <c r="N713" i="16"/>
  <c r="N712" i="16"/>
  <c r="N711" i="16"/>
  <c r="N710" i="16"/>
  <c r="N709" i="16"/>
  <c r="N708" i="16"/>
  <c r="N707" i="16"/>
  <c r="N706" i="16"/>
  <c r="N705" i="16"/>
  <c r="N704" i="16"/>
  <c r="N703" i="16"/>
  <c r="N702" i="16"/>
  <c r="N701" i="16"/>
  <c r="N700" i="16"/>
  <c r="N699" i="16"/>
  <c r="N698" i="16"/>
  <c r="N697" i="16"/>
  <c r="N696" i="16"/>
  <c r="N695" i="16"/>
  <c r="N694" i="16"/>
  <c r="N693" i="16"/>
  <c r="N692" i="16"/>
  <c r="N691" i="16"/>
  <c r="N690" i="16"/>
  <c r="N689" i="16"/>
  <c r="N688" i="16"/>
  <c r="N687" i="16"/>
  <c r="N686" i="16"/>
  <c r="N685" i="16"/>
  <c r="N684" i="16"/>
  <c r="N683" i="16"/>
  <c r="N682" i="16"/>
  <c r="N681" i="16"/>
  <c r="N680" i="16"/>
  <c r="N679" i="16"/>
  <c r="N678" i="16"/>
  <c r="N677" i="16"/>
  <c r="N676" i="16"/>
  <c r="N675" i="16"/>
  <c r="N674" i="16"/>
  <c r="N673" i="16"/>
  <c r="N672" i="16"/>
  <c r="N671" i="16"/>
  <c r="N670" i="16"/>
  <c r="N669" i="16"/>
  <c r="N668" i="16"/>
  <c r="N667" i="16"/>
  <c r="N666" i="16"/>
  <c r="N665" i="16"/>
  <c r="N664" i="16"/>
  <c r="N663" i="16"/>
  <c r="N662" i="16"/>
  <c r="N661" i="16"/>
  <c r="N660" i="16"/>
  <c r="N659" i="16"/>
  <c r="N658" i="16"/>
  <c r="N657" i="16"/>
  <c r="N656" i="16"/>
  <c r="N655" i="16"/>
  <c r="N654" i="16"/>
  <c r="N653" i="16"/>
  <c r="N652" i="16"/>
  <c r="N651" i="16"/>
  <c r="N650" i="16"/>
  <c r="N649" i="16"/>
  <c r="N648" i="16"/>
  <c r="N647" i="16"/>
  <c r="N646" i="16"/>
  <c r="N645" i="16"/>
  <c r="N644" i="16"/>
  <c r="N643" i="16"/>
  <c r="N642" i="16"/>
  <c r="N641" i="16"/>
  <c r="N638" i="16"/>
  <c r="N637" i="16"/>
  <c r="N636" i="16"/>
  <c r="N635" i="16"/>
  <c r="N634" i="16"/>
  <c r="N633" i="16"/>
  <c r="N632" i="16"/>
  <c r="N631" i="16"/>
  <c r="N630" i="16"/>
  <c r="N629" i="16"/>
  <c r="N628" i="16"/>
  <c r="N627" i="16"/>
  <c r="N626" i="16"/>
  <c r="N625" i="16"/>
  <c r="N624" i="16"/>
  <c r="N623" i="16"/>
  <c r="N622" i="16"/>
  <c r="N621" i="16"/>
  <c r="N620" i="16"/>
  <c r="N619" i="16"/>
  <c r="N618" i="16"/>
  <c r="N617" i="16"/>
  <c r="N616" i="16"/>
  <c r="N615" i="16"/>
  <c r="N614" i="16"/>
  <c r="N613" i="16"/>
  <c r="N612" i="16"/>
  <c r="N611" i="16"/>
  <c r="N610" i="16"/>
  <c r="N609" i="16"/>
  <c r="N608" i="16"/>
  <c r="N607" i="16"/>
  <c r="N606" i="16"/>
  <c r="N605" i="16"/>
  <c r="N604" i="16"/>
  <c r="N603" i="16"/>
  <c r="N602" i="16"/>
  <c r="N601" i="16"/>
  <c r="N600" i="16"/>
  <c r="N599" i="16"/>
  <c r="N598" i="16"/>
  <c r="N597" i="16"/>
  <c r="N596" i="16"/>
  <c r="N595" i="16"/>
  <c r="N594" i="16"/>
  <c r="N593" i="16"/>
  <c r="N592" i="16"/>
  <c r="N591" i="16"/>
  <c r="N590" i="16"/>
  <c r="N589" i="16"/>
  <c r="N588" i="16"/>
  <c r="N587" i="16"/>
  <c r="N586" i="16"/>
  <c r="N585" i="16"/>
  <c r="N584" i="16"/>
  <c r="N583" i="16"/>
  <c r="N582" i="16"/>
  <c r="N581" i="16"/>
  <c r="N580" i="16"/>
  <c r="N579" i="16"/>
  <c r="N578" i="16"/>
  <c r="N577" i="16"/>
  <c r="N576" i="16"/>
  <c r="N575" i="16"/>
  <c r="N574" i="16"/>
  <c r="N573" i="16"/>
  <c r="N572" i="16"/>
  <c r="N571" i="16"/>
  <c r="N570" i="16"/>
  <c r="N569" i="16"/>
  <c r="N568" i="16"/>
  <c r="N567" i="16"/>
  <c r="N566" i="16"/>
  <c r="N565" i="16"/>
  <c r="N564" i="16"/>
  <c r="N563" i="16"/>
  <c r="N562" i="16"/>
  <c r="N561" i="16"/>
  <c r="N560" i="16"/>
  <c r="N559" i="16"/>
  <c r="N558" i="16"/>
  <c r="N557" i="16"/>
  <c r="N556" i="16"/>
  <c r="N555" i="16"/>
  <c r="N554" i="16"/>
  <c r="N553" i="16"/>
  <c r="N552" i="16"/>
  <c r="N551" i="16"/>
  <c r="N550" i="16"/>
  <c r="N549" i="16"/>
  <c r="N548" i="16"/>
  <c r="N547" i="16"/>
  <c r="N546" i="16"/>
  <c r="N545" i="16"/>
  <c r="N544" i="16"/>
  <c r="N543" i="16"/>
  <c r="N542" i="16"/>
  <c r="N541" i="16"/>
  <c r="N540" i="16"/>
  <c r="N539" i="16"/>
  <c r="N538" i="16"/>
  <c r="N537" i="16"/>
  <c r="N536" i="16"/>
  <c r="N535" i="16"/>
  <c r="N534" i="16"/>
  <c r="N533" i="16"/>
  <c r="N532" i="16"/>
  <c r="N531" i="16"/>
  <c r="N530" i="16"/>
  <c r="N529" i="16"/>
  <c r="N528" i="16"/>
  <c r="N527" i="16"/>
  <c r="N526" i="16"/>
  <c r="N525" i="16"/>
  <c r="N524" i="16"/>
  <c r="N523" i="16"/>
  <c r="N522" i="16"/>
  <c r="N521" i="16"/>
  <c r="N520" i="16"/>
  <c r="N519" i="16"/>
  <c r="N516" i="16"/>
  <c r="N515" i="16"/>
  <c r="N514" i="16"/>
  <c r="N513" i="16"/>
  <c r="N512" i="16"/>
  <c r="N511" i="16"/>
  <c r="N510" i="16"/>
  <c r="N509" i="16"/>
  <c r="N508" i="16"/>
  <c r="N507" i="16"/>
  <c r="N506" i="16"/>
  <c r="N505" i="16"/>
  <c r="N504" i="16"/>
  <c r="N503" i="16"/>
  <c r="N502" i="16"/>
  <c r="N501" i="16"/>
  <c r="N500" i="16"/>
  <c r="N499" i="16"/>
  <c r="N498" i="16"/>
  <c r="N497" i="16"/>
  <c r="N496" i="16"/>
  <c r="N495" i="16"/>
  <c r="N494" i="16"/>
  <c r="N493" i="16"/>
  <c r="N492" i="16"/>
  <c r="N491" i="16"/>
  <c r="N490" i="16"/>
  <c r="N489" i="16"/>
  <c r="N488" i="16"/>
  <c r="N487" i="16"/>
  <c r="N486" i="16"/>
  <c r="N485" i="16"/>
  <c r="N484" i="16"/>
  <c r="N483" i="16"/>
  <c r="N482" i="16"/>
  <c r="N481" i="16"/>
  <c r="N480" i="16"/>
  <c r="N479" i="16"/>
  <c r="N478" i="16"/>
  <c r="N477" i="16"/>
  <c r="N476" i="16"/>
  <c r="N475" i="16"/>
  <c r="N474" i="16"/>
  <c r="N473" i="16"/>
  <c r="N472" i="16"/>
  <c r="N471" i="16"/>
  <c r="N470" i="16"/>
  <c r="N469" i="16"/>
  <c r="N468" i="16"/>
  <c r="N467" i="16"/>
  <c r="N466" i="16"/>
  <c r="N465" i="16"/>
  <c r="N464" i="16"/>
  <c r="N463" i="16"/>
  <c r="N462" i="16"/>
  <c r="N461" i="16"/>
  <c r="N460" i="16"/>
  <c r="N459" i="16"/>
  <c r="N458" i="16"/>
  <c r="N457" i="16"/>
  <c r="N456" i="16"/>
  <c r="N455" i="16"/>
  <c r="N454" i="16"/>
  <c r="N453" i="16"/>
  <c r="N452" i="16"/>
  <c r="N451" i="16"/>
  <c r="N450" i="16"/>
  <c r="N449" i="16"/>
  <c r="N448" i="16"/>
  <c r="N447" i="16"/>
  <c r="N446" i="16"/>
  <c r="N445" i="16"/>
  <c r="N444" i="16"/>
  <c r="N443" i="16"/>
  <c r="N442" i="16"/>
  <c r="N441" i="16"/>
  <c r="N440" i="16"/>
  <c r="N439" i="16"/>
  <c r="N438" i="16"/>
  <c r="N437" i="16"/>
  <c r="N436" i="16"/>
  <c r="N435" i="16"/>
  <c r="N434" i="16"/>
  <c r="N433" i="16"/>
  <c r="N432" i="16"/>
  <c r="N431" i="16"/>
  <c r="N430" i="16"/>
  <c r="N429" i="16"/>
  <c r="N428" i="16"/>
  <c r="N427" i="16"/>
  <c r="N426" i="16"/>
  <c r="N425" i="16"/>
  <c r="N424" i="16"/>
  <c r="N423" i="16"/>
  <c r="N422" i="16"/>
  <c r="N421" i="16"/>
  <c r="N420" i="16"/>
  <c r="N419" i="16"/>
  <c r="N418" i="16"/>
  <c r="N417" i="16"/>
  <c r="N416" i="16"/>
  <c r="N415" i="16"/>
  <c r="N414" i="16"/>
  <c r="N413" i="16"/>
  <c r="N412" i="16"/>
  <c r="N411" i="16"/>
  <c r="N410" i="16"/>
  <c r="N409" i="16"/>
  <c r="N408" i="16"/>
  <c r="N407" i="16"/>
  <c r="N406" i="16"/>
  <c r="N405" i="16"/>
  <c r="N404" i="16"/>
  <c r="N403" i="16"/>
  <c r="N402" i="16"/>
  <c r="N401" i="16"/>
  <c r="N400" i="16"/>
  <c r="N399" i="16"/>
  <c r="N398" i="16"/>
  <c r="N397" i="16"/>
  <c r="N394" i="16"/>
  <c r="N393" i="16"/>
  <c r="N392" i="16"/>
  <c r="N391" i="16"/>
  <c r="N390" i="16"/>
  <c r="N389" i="16"/>
  <c r="N388" i="16"/>
  <c r="N387" i="16"/>
  <c r="N386" i="16"/>
  <c r="N385" i="16"/>
  <c r="N384" i="16"/>
  <c r="N383" i="16"/>
  <c r="N382" i="16"/>
  <c r="N381" i="16"/>
  <c r="N380" i="16"/>
  <c r="N379" i="16"/>
  <c r="N378" i="16"/>
  <c r="N377" i="16"/>
  <c r="N376" i="16"/>
  <c r="N375" i="16"/>
  <c r="N374" i="16"/>
  <c r="N373" i="16"/>
  <c r="N372" i="16"/>
  <c r="N371" i="16"/>
  <c r="N370" i="16"/>
  <c r="N369" i="16"/>
  <c r="N368" i="16"/>
  <c r="N367" i="16"/>
  <c r="N366" i="16"/>
  <c r="N365" i="16"/>
  <c r="N364" i="16"/>
  <c r="N363" i="16"/>
  <c r="N362" i="16"/>
  <c r="N361" i="16"/>
  <c r="N360" i="16"/>
  <c r="N359" i="16"/>
  <c r="N358" i="16"/>
  <c r="N357" i="16"/>
  <c r="N356" i="16"/>
  <c r="N355" i="16"/>
  <c r="N354" i="16"/>
  <c r="N353" i="16"/>
  <c r="N352" i="16"/>
  <c r="N351" i="16"/>
  <c r="N350" i="16"/>
  <c r="N349" i="16"/>
  <c r="N348" i="16"/>
  <c r="N347" i="16"/>
  <c r="N346" i="16"/>
  <c r="N345" i="16"/>
  <c r="N344" i="16"/>
  <c r="N343" i="16"/>
  <c r="N342" i="16"/>
  <c r="N341" i="16"/>
  <c r="N340" i="16"/>
  <c r="N339" i="16"/>
  <c r="N338" i="16"/>
  <c r="N337" i="16"/>
  <c r="N336" i="16"/>
  <c r="N335" i="16"/>
  <c r="N334" i="16"/>
  <c r="N333" i="16"/>
  <c r="N332" i="16"/>
  <c r="N331" i="16"/>
  <c r="N330" i="16"/>
  <c r="N329" i="16"/>
  <c r="N328" i="16"/>
  <c r="N327" i="16"/>
  <c r="N326" i="16"/>
  <c r="N325" i="16"/>
  <c r="N324" i="16"/>
  <c r="N323" i="16"/>
  <c r="N322" i="16"/>
  <c r="N321" i="16"/>
  <c r="N320" i="16"/>
  <c r="N319" i="16"/>
  <c r="N318" i="16"/>
  <c r="N317" i="16"/>
  <c r="N316" i="16"/>
  <c r="N315" i="16"/>
  <c r="N314" i="16"/>
  <c r="N313" i="16"/>
  <c r="N312" i="16"/>
  <c r="N311" i="16"/>
  <c r="N310" i="16"/>
  <c r="N309" i="16"/>
  <c r="N308" i="16"/>
  <c r="N307" i="16"/>
  <c r="N306" i="16"/>
  <c r="N305" i="16"/>
  <c r="N304" i="16"/>
  <c r="N303" i="16"/>
  <c r="N302" i="16"/>
  <c r="N301" i="16"/>
  <c r="N300" i="16"/>
  <c r="N299" i="16"/>
  <c r="N298" i="16"/>
  <c r="N297" i="16"/>
  <c r="N296" i="16"/>
  <c r="N295" i="16"/>
  <c r="N294" i="16"/>
  <c r="N293" i="16"/>
  <c r="N292" i="16"/>
  <c r="N291" i="16"/>
  <c r="N290" i="16"/>
  <c r="N289" i="16"/>
  <c r="N288" i="16"/>
  <c r="N287" i="16"/>
  <c r="N286" i="16"/>
  <c r="N285" i="16"/>
  <c r="N284" i="16"/>
  <c r="N283" i="16"/>
  <c r="N282" i="16"/>
  <c r="N281" i="16"/>
  <c r="N280" i="16"/>
  <c r="N279" i="16"/>
  <c r="N278" i="16"/>
  <c r="N277" i="16"/>
  <c r="N276" i="16"/>
  <c r="N275" i="16"/>
  <c r="N272" i="16"/>
  <c r="A272" i="16"/>
  <c r="N271" i="16"/>
  <c r="A271" i="16"/>
  <c r="N270" i="16"/>
  <c r="A270" i="16"/>
  <c r="N269" i="16"/>
  <c r="A269" i="16"/>
  <c r="N268" i="16"/>
  <c r="A268" i="16"/>
  <c r="N267" i="16"/>
  <c r="A267" i="16"/>
  <c r="N266" i="16"/>
  <c r="A266" i="16"/>
  <c r="N265" i="16"/>
  <c r="A265" i="16"/>
  <c r="N264" i="16"/>
  <c r="A264" i="16"/>
  <c r="N263" i="16"/>
  <c r="A263" i="16"/>
  <c r="N262" i="16"/>
  <c r="A262" i="16"/>
  <c r="N261" i="16"/>
  <c r="A261" i="16"/>
  <c r="N260" i="16"/>
  <c r="A260" i="16"/>
  <c r="N259" i="16"/>
  <c r="A259" i="16"/>
  <c r="N258" i="16"/>
  <c r="A258" i="16"/>
  <c r="N257" i="16"/>
  <c r="A257" i="16"/>
  <c r="N256" i="16"/>
  <c r="A256" i="16"/>
  <c r="N255" i="16"/>
  <c r="A255" i="16"/>
  <c r="N254" i="16"/>
  <c r="A254" i="16"/>
  <c r="N253" i="16"/>
  <c r="A253" i="16"/>
  <c r="N252" i="16"/>
  <c r="A252" i="16"/>
  <c r="N251" i="16"/>
  <c r="A251" i="16"/>
  <c r="N250" i="16"/>
  <c r="A250" i="16"/>
  <c r="N249" i="16"/>
  <c r="A249" i="16"/>
  <c r="N248" i="16"/>
  <c r="A248" i="16"/>
  <c r="N247" i="16"/>
  <c r="A247" i="16"/>
  <c r="N246" i="16"/>
  <c r="A246" i="16"/>
  <c r="N245" i="16"/>
  <c r="A245" i="16"/>
  <c r="N244" i="16"/>
  <c r="A244" i="16"/>
  <c r="N243" i="16"/>
  <c r="A243" i="16"/>
  <c r="N242" i="16"/>
  <c r="A242" i="16"/>
  <c r="N241" i="16"/>
  <c r="A241" i="16"/>
  <c r="N240" i="16"/>
  <c r="A240" i="16"/>
  <c r="N239" i="16"/>
  <c r="A239" i="16"/>
  <c r="N238" i="16"/>
  <c r="A238" i="16"/>
  <c r="N237" i="16"/>
  <c r="A237" i="16"/>
  <c r="N236" i="16"/>
  <c r="A236" i="16"/>
  <c r="N235" i="16"/>
  <c r="A235" i="16"/>
  <c r="N234" i="16"/>
  <c r="A234" i="16"/>
  <c r="N233" i="16"/>
  <c r="A233" i="16"/>
  <c r="N232" i="16"/>
  <c r="A232" i="16"/>
  <c r="N231" i="16"/>
  <c r="A231" i="16"/>
  <c r="N230" i="16"/>
  <c r="A230" i="16"/>
  <c r="N229" i="16"/>
  <c r="A229" i="16"/>
  <c r="N228" i="16"/>
  <c r="A228" i="16"/>
  <c r="N227" i="16"/>
  <c r="A227" i="16"/>
  <c r="N226" i="16"/>
  <c r="A226" i="16"/>
  <c r="N225" i="16"/>
  <c r="A225" i="16"/>
  <c r="N224" i="16"/>
  <c r="A224" i="16"/>
  <c r="N223" i="16"/>
  <c r="A223" i="16"/>
  <c r="N222" i="16"/>
  <c r="A222" i="16"/>
  <c r="N221" i="16"/>
  <c r="A221" i="16"/>
  <c r="N220" i="16"/>
  <c r="A220" i="16"/>
  <c r="N219" i="16"/>
  <c r="A219" i="16"/>
  <c r="N218" i="16"/>
  <c r="A218" i="16"/>
  <c r="N217" i="16"/>
  <c r="A217" i="16"/>
  <c r="N216" i="16"/>
  <c r="A216" i="16"/>
  <c r="N215" i="16"/>
  <c r="A215" i="16"/>
  <c r="N214" i="16"/>
  <c r="A214" i="16"/>
  <c r="N213" i="16"/>
  <c r="A213" i="16"/>
  <c r="N212" i="16"/>
  <c r="A212" i="16"/>
  <c r="N211" i="16"/>
  <c r="A211" i="16"/>
  <c r="N210" i="16"/>
  <c r="A210" i="16"/>
  <c r="N209" i="16"/>
  <c r="A209" i="16"/>
  <c r="N208" i="16"/>
  <c r="N207" i="16"/>
  <c r="N206" i="16"/>
  <c r="N205" i="16"/>
  <c r="N204" i="16"/>
  <c r="N203" i="16"/>
  <c r="N202" i="16"/>
  <c r="N201" i="16"/>
  <c r="N200" i="16"/>
  <c r="N199" i="16"/>
  <c r="N198" i="16"/>
  <c r="N197" i="16"/>
  <c r="N196" i="16"/>
  <c r="N195" i="16"/>
  <c r="N194" i="16"/>
  <c r="N193" i="16"/>
  <c r="N192" i="16"/>
  <c r="N191" i="16"/>
  <c r="N190" i="16"/>
  <c r="N189" i="16"/>
  <c r="N188" i="16"/>
  <c r="N187" i="16"/>
  <c r="N186" i="16"/>
  <c r="N185" i="16"/>
  <c r="N184" i="16"/>
  <c r="N183" i="16"/>
  <c r="N182" i="16"/>
  <c r="N181" i="16"/>
  <c r="N180" i="16"/>
  <c r="N179" i="16"/>
  <c r="N178" i="16"/>
  <c r="N177" i="16"/>
  <c r="N176" i="16"/>
  <c r="N175" i="16"/>
  <c r="N174" i="16"/>
  <c r="N173" i="16"/>
  <c r="N172" i="16"/>
  <c r="N171" i="16"/>
  <c r="N170" i="16"/>
  <c r="N169" i="16"/>
  <c r="N168" i="16"/>
  <c r="N167" i="16"/>
  <c r="N166" i="16"/>
  <c r="N165" i="16"/>
  <c r="N164" i="16"/>
  <c r="N163" i="16"/>
  <c r="N162" i="16"/>
  <c r="N161" i="16"/>
  <c r="N160" i="16"/>
  <c r="N159" i="16"/>
  <c r="N158" i="16"/>
  <c r="N157" i="16"/>
  <c r="N156" i="16"/>
  <c r="N155" i="16"/>
  <c r="N154" i="16"/>
  <c r="N153" i="16"/>
  <c r="X152" i="16"/>
  <c r="W152" i="16"/>
  <c r="V152" i="16"/>
  <c r="U152" i="16"/>
  <c r="T152" i="16"/>
  <c r="S152" i="16"/>
  <c r="R152" i="16"/>
  <c r="Q152" i="16"/>
  <c r="P152" i="16"/>
  <c r="O152" i="16"/>
  <c r="K152" i="16"/>
  <c r="J152" i="16"/>
  <c r="I152" i="16"/>
  <c r="H152" i="16"/>
  <c r="G152" i="16"/>
  <c r="F152" i="16"/>
  <c r="E152" i="16"/>
  <c r="D152" i="16"/>
  <c r="C152" i="16"/>
  <c r="B152" i="16"/>
  <c r="O151" i="16"/>
  <c r="B151" i="16"/>
  <c r="Y148" i="16"/>
  <c r="W148" i="16" s="1"/>
  <c r="X148" i="16"/>
  <c r="L148" i="16"/>
  <c r="Y147" i="16"/>
  <c r="X147" i="16" s="1"/>
  <c r="L147" i="16"/>
  <c r="Y146" i="16"/>
  <c r="P146" i="16" s="1"/>
  <c r="L146" i="16"/>
  <c r="C146" i="16" s="1"/>
  <c r="Y145" i="16"/>
  <c r="P145" i="16" s="1"/>
  <c r="L145" i="16"/>
  <c r="D145" i="16" s="1"/>
  <c r="Y144" i="16"/>
  <c r="X144" i="16" s="1"/>
  <c r="L144" i="16"/>
  <c r="H144" i="16" s="1"/>
  <c r="Y143" i="16"/>
  <c r="X143" i="16" s="1"/>
  <c r="L143" i="16"/>
  <c r="C143" i="16" s="1"/>
  <c r="Y142" i="16"/>
  <c r="X142" i="16" s="1"/>
  <c r="L142" i="16"/>
  <c r="Y141" i="16"/>
  <c r="R141" i="16" s="1"/>
  <c r="L141" i="16"/>
  <c r="I141" i="16" s="1"/>
  <c r="Y140" i="16"/>
  <c r="L140" i="16"/>
  <c r="Y139" i="16"/>
  <c r="L139" i="16"/>
  <c r="K139" i="16" s="1"/>
  <c r="Y138" i="16"/>
  <c r="W138" i="16" s="1"/>
  <c r="L138" i="16"/>
  <c r="Y137" i="16"/>
  <c r="S137" i="16" s="1"/>
  <c r="L137" i="16"/>
  <c r="H137" i="16" s="1"/>
  <c r="Y136" i="16"/>
  <c r="X136" i="16" s="1"/>
  <c r="L136" i="16"/>
  <c r="Y135" i="16"/>
  <c r="P135" i="16" s="1"/>
  <c r="L135" i="16"/>
  <c r="Y134" i="16"/>
  <c r="Q134" i="16" s="1"/>
  <c r="X134" i="16"/>
  <c r="L134" i="16"/>
  <c r="Y133" i="16"/>
  <c r="X133" i="16" s="1"/>
  <c r="L133" i="16"/>
  <c r="E56" i="18" s="1"/>
  <c r="Y132" i="16"/>
  <c r="X132" i="16" s="1"/>
  <c r="L132" i="16"/>
  <c r="E55" i="18" s="1"/>
  <c r="Y131" i="16"/>
  <c r="O131" i="16" s="1"/>
  <c r="L131" i="16"/>
  <c r="Y130" i="16"/>
  <c r="V130" i="16" s="1"/>
  <c r="L130" i="16"/>
  <c r="Y129" i="16"/>
  <c r="L129" i="16"/>
  <c r="Y128" i="16"/>
  <c r="Q128" i="16" s="1"/>
  <c r="L128" i="16"/>
  <c r="E51" i="18" s="1"/>
  <c r="Y127" i="16"/>
  <c r="P127" i="16" s="1"/>
  <c r="L127" i="16"/>
  <c r="E50" i="18" s="1"/>
  <c r="Y126" i="16"/>
  <c r="X126" i="16" s="1"/>
  <c r="L126" i="16"/>
  <c r="Y125" i="16"/>
  <c r="X125" i="16" s="1"/>
  <c r="L125" i="16"/>
  <c r="Y124" i="16"/>
  <c r="O124" i="16" s="1"/>
  <c r="L124" i="16"/>
  <c r="E47" i="18" s="1"/>
  <c r="Y123" i="16"/>
  <c r="X123" i="16" s="1"/>
  <c r="P123" i="16"/>
  <c r="L123" i="16"/>
  <c r="E46" i="18" s="1"/>
  <c r="Y122" i="16"/>
  <c r="L122" i="16"/>
  <c r="Y121" i="16"/>
  <c r="X121" i="16" s="1"/>
  <c r="L121" i="16"/>
  <c r="Y120" i="16"/>
  <c r="W120" i="16" s="1"/>
  <c r="L120" i="16"/>
  <c r="Y119" i="16"/>
  <c r="R119" i="16" s="1"/>
  <c r="R20" i="16" s="1"/>
  <c r="L119" i="16"/>
  <c r="Y118" i="16"/>
  <c r="Q118" i="16" s="1"/>
  <c r="L118" i="16"/>
  <c r="Y117" i="16"/>
  <c r="L117" i="16"/>
  <c r="Y116" i="16"/>
  <c r="W116" i="16" s="1"/>
  <c r="L116" i="16"/>
  <c r="Y115" i="16"/>
  <c r="P115" i="16" s="1"/>
  <c r="L115" i="16"/>
  <c r="Y114" i="16"/>
  <c r="X114" i="16" s="1"/>
  <c r="L114" i="16"/>
  <c r="E37" i="18" s="1"/>
  <c r="Y113" i="16"/>
  <c r="L113" i="16"/>
  <c r="Y112" i="16"/>
  <c r="X112" i="16"/>
  <c r="L112" i="16"/>
  <c r="E35" i="18" s="1"/>
  <c r="Y111" i="16"/>
  <c r="W111" i="16" s="1"/>
  <c r="L111" i="16"/>
  <c r="Y110" i="16"/>
  <c r="U110" i="16" s="1"/>
  <c r="L110" i="16"/>
  <c r="Y109" i="16"/>
  <c r="X109" i="16" s="1"/>
  <c r="X19" i="16" s="1"/>
  <c r="L109" i="16"/>
  <c r="E32" i="18" s="1"/>
  <c r="Y108" i="16"/>
  <c r="L108" i="16"/>
  <c r="E31" i="18" s="1"/>
  <c r="Y107" i="16"/>
  <c r="R107" i="16" s="1"/>
  <c r="L107" i="16"/>
  <c r="E30" i="18" s="1"/>
  <c r="Y106" i="16"/>
  <c r="Q106" i="16" s="1"/>
  <c r="L106" i="16"/>
  <c r="Y105" i="16"/>
  <c r="X105" i="16" s="1"/>
  <c r="L105" i="16"/>
  <c r="Y104" i="16"/>
  <c r="L104" i="16"/>
  <c r="E27" i="18" s="1"/>
  <c r="Y103" i="16"/>
  <c r="R103" i="16" s="1"/>
  <c r="L103" i="16"/>
  <c r="K103" i="16" s="1"/>
  <c r="Y102" i="16"/>
  <c r="W102" i="16" s="1"/>
  <c r="L102" i="16"/>
  <c r="Y101" i="16"/>
  <c r="P101" i="16" s="1"/>
  <c r="L101" i="16"/>
  <c r="E24" i="18" s="1"/>
  <c r="Y100" i="16"/>
  <c r="W100" i="16" s="1"/>
  <c r="L100" i="16"/>
  <c r="Y99" i="16"/>
  <c r="T99" i="16" s="1"/>
  <c r="T18" i="16" s="1"/>
  <c r="L99" i="16"/>
  <c r="Y98" i="16"/>
  <c r="U98" i="16" s="1"/>
  <c r="U17" i="16" s="1"/>
  <c r="X98" i="16"/>
  <c r="X17" i="16" s="1"/>
  <c r="L98" i="16"/>
  <c r="Y97" i="16"/>
  <c r="R97" i="16" s="1"/>
  <c r="L97" i="16"/>
  <c r="Y96" i="16"/>
  <c r="V96" i="16" s="1"/>
  <c r="L96" i="16"/>
  <c r="Y95" i="16"/>
  <c r="S95" i="16" s="1"/>
  <c r="L95" i="16"/>
  <c r="Y94" i="16"/>
  <c r="W94" i="16" s="1"/>
  <c r="L94" i="16"/>
  <c r="E17" i="18" s="1"/>
  <c r="K94" i="16"/>
  <c r="Y93" i="16"/>
  <c r="V93" i="16" s="1"/>
  <c r="L93" i="16"/>
  <c r="Y92" i="16"/>
  <c r="O92" i="16" s="1"/>
  <c r="L92" i="16"/>
  <c r="E15" i="18" s="1"/>
  <c r="Y91" i="16"/>
  <c r="S91" i="16" s="1"/>
  <c r="Q91" i="16"/>
  <c r="L91" i="16"/>
  <c r="Y90" i="16"/>
  <c r="L90" i="16"/>
  <c r="K90" i="16" s="1"/>
  <c r="Y89" i="16"/>
  <c r="L89" i="16"/>
  <c r="Y88" i="16"/>
  <c r="W88" i="16"/>
  <c r="L88" i="16"/>
  <c r="E11" i="18" s="1"/>
  <c r="Y87" i="16"/>
  <c r="P87" i="16" s="1"/>
  <c r="L87" i="16"/>
  <c r="F87" i="16" s="1"/>
  <c r="Y86" i="16"/>
  <c r="L86" i="16"/>
  <c r="Y85" i="16"/>
  <c r="L85" i="16"/>
  <c r="E8" i="18" s="1"/>
  <c r="Y84" i="16"/>
  <c r="Q84" i="16" s="1"/>
  <c r="L84" i="16"/>
  <c r="Y83" i="16"/>
  <c r="S83" i="16" s="1"/>
  <c r="L83" i="16"/>
  <c r="C83" i="16" s="1"/>
  <c r="Y82" i="16"/>
  <c r="P82" i="16" s="1"/>
  <c r="L82" i="16"/>
  <c r="I82" i="16" s="1"/>
  <c r="Y81" i="16"/>
  <c r="T81" i="16" s="1"/>
  <c r="P81" i="16"/>
  <c r="L81" i="16"/>
  <c r="Y80" i="16"/>
  <c r="X80" i="16" s="1"/>
  <c r="L80" i="16"/>
  <c r="Y79" i="16"/>
  <c r="R79" i="16" s="1"/>
  <c r="L79" i="16"/>
  <c r="B79" i="16" s="1"/>
  <c r="Y78" i="16"/>
  <c r="R78" i="16" s="1"/>
  <c r="P78" i="16"/>
  <c r="L78" i="16"/>
  <c r="G78" i="16" s="1"/>
  <c r="Y77" i="16"/>
  <c r="O77" i="16" s="1"/>
  <c r="L77" i="16"/>
  <c r="I77" i="16" s="1"/>
  <c r="Y76" i="16"/>
  <c r="W76" i="16" s="1"/>
  <c r="L76" i="16"/>
  <c r="Y75" i="16"/>
  <c r="S75" i="16" s="1"/>
  <c r="L75" i="16"/>
  <c r="Y74" i="16"/>
  <c r="P74" i="16" s="1"/>
  <c r="V74" i="16"/>
  <c r="L74" i="16"/>
  <c r="D74" i="16" s="1"/>
  <c r="Y73" i="16"/>
  <c r="V73" i="16" s="1"/>
  <c r="L73" i="16"/>
  <c r="G73" i="16" s="1"/>
  <c r="Y72" i="16"/>
  <c r="X72" i="16" s="1"/>
  <c r="L72" i="16"/>
  <c r="Y71" i="16"/>
  <c r="R71" i="16" s="1"/>
  <c r="T71" i="16"/>
  <c r="L71" i="16"/>
  <c r="H71" i="16" s="1"/>
  <c r="Y70" i="16"/>
  <c r="X70" i="16" s="1"/>
  <c r="L70" i="16"/>
  <c r="K70" i="16" s="1"/>
  <c r="Y69" i="16"/>
  <c r="Q69" i="16" s="1"/>
  <c r="L69" i="16"/>
  <c r="Y68" i="16"/>
  <c r="P68" i="16" s="1"/>
  <c r="X68" i="16"/>
  <c r="L68" i="16"/>
  <c r="Y67" i="16"/>
  <c r="Q67" i="16" s="1"/>
  <c r="L67" i="16"/>
  <c r="K67" i="16" s="1"/>
  <c r="Y66" i="16"/>
  <c r="O66" i="16" s="1"/>
  <c r="L66" i="16"/>
  <c r="K66" i="16" s="1"/>
  <c r="Y65" i="16"/>
  <c r="X65" i="16" s="1"/>
  <c r="L65" i="16"/>
  <c r="K65" i="16" s="1"/>
  <c r="Y64" i="16"/>
  <c r="P64" i="16" s="1"/>
  <c r="L64" i="16"/>
  <c r="C64" i="16" s="1"/>
  <c r="Y63" i="16"/>
  <c r="L63" i="16"/>
  <c r="H63" i="16" s="1"/>
  <c r="Y62" i="16"/>
  <c r="P62" i="16" s="1"/>
  <c r="L62" i="16"/>
  <c r="I62" i="16" s="1"/>
  <c r="Y61" i="16"/>
  <c r="U61" i="16" s="1"/>
  <c r="L61" i="16"/>
  <c r="D61" i="16" s="1"/>
  <c r="Y60" i="16"/>
  <c r="V60" i="16" s="1"/>
  <c r="L60" i="16"/>
  <c r="Y59" i="16"/>
  <c r="L59" i="16"/>
  <c r="C59" i="16" s="1"/>
  <c r="Y58" i="16"/>
  <c r="W58" i="16" s="1"/>
  <c r="L58" i="16"/>
  <c r="I58" i="16" s="1"/>
  <c r="Y57" i="16"/>
  <c r="V57" i="16" s="1"/>
  <c r="L57" i="16"/>
  <c r="Y56" i="16"/>
  <c r="P56" i="16" s="1"/>
  <c r="L56" i="16"/>
  <c r="Y55" i="16"/>
  <c r="T55" i="16" s="1"/>
  <c r="L55" i="16"/>
  <c r="E55" i="16" s="1"/>
  <c r="Y54" i="16"/>
  <c r="P54" i="16" s="1"/>
  <c r="L54" i="16"/>
  <c r="E54" i="16" s="1"/>
  <c r="H54" i="16"/>
  <c r="G54" i="16"/>
  <c r="Y53" i="16"/>
  <c r="V53" i="16" s="1"/>
  <c r="L53" i="16"/>
  <c r="F53" i="16" s="1"/>
  <c r="Y52" i="16"/>
  <c r="S52" i="16" s="1"/>
  <c r="L52" i="16"/>
  <c r="I52" i="16" s="1"/>
  <c r="Y51" i="16"/>
  <c r="S51" i="16" s="1"/>
  <c r="L51" i="16"/>
  <c r="K51" i="16" s="1"/>
  <c r="Y50" i="16"/>
  <c r="O50" i="16" s="1"/>
  <c r="L50" i="16"/>
  <c r="I50" i="16" s="1"/>
  <c r="Y49" i="16"/>
  <c r="L49" i="16"/>
  <c r="C49" i="16" s="1"/>
  <c r="Y48" i="16"/>
  <c r="V48" i="16" s="1"/>
  <c r="L48" i="16"/>
  <c r="B48" i="16" s="1"/>
  <c r="Y47" i="16"/>
  <c r="L47" i="16"/>
  <c r="K47" i="16" s="1"/>
  <c r="Y46" i="16"/>
  <c r="W46" i="16" s="1"/>
  <c r="L46" i="16"/>
  <c r="Y45" i="16"/>
  <c r="Q45" i="16" s="1"/>
  <c r="L45" i="16"/>
  <c r="E45" i="16" s="1"/>
  <c r="Y44" i="16"/>
  <c r="S44" i="16" s="1"/>
  <c r="L44" i="16"/>
  <c r="C44" i="16" s="1"/>
  <c r="Y43" i="16"/>
  <c r="S43" i="16" s="1"/>
  <c r="L43" i="16"/>
  <c r="H43" i="16" s="1"/>
  <c r="Y42" i="16"/>
  <c r="P42" i="16" s="1"/>
  <c r="L42" i="16"/>
  <c r="D42" i="16" s="1"/>
  <c r="Y41" i="16"/>
  <c r="U41" i="16" s="1"/>
  <c r="L41" i="16"/>
  <c r="E41" i="16" s="1"/>
  <c r="Y40" i="16"/>
  <c r="P40" i="16" s="1"/>
  <c r="L40" i="16"/>
  <c r="Y39" i="16"/>
  <c r="T39" i="16" s="1"/>
  <c r="L39" i="16"/>
  <c r="I39" i="16" s="1"/>
  <c r="Y38" i="16"/>
  <c r="X38" i="16" s="1"/>
  <c r="L38" i="16"/>
  <c r="K38" i="16" s="1"/>
  <c r="Y37" i="16"/>
  <c r="V37" i="16" s="1"/>
  <c r="L37" i="16"/>
  <c r="Y36" i="16"/>
  <c r="R36" i="16" s="1"/>
  <c r="L36" i="16"/>
  <c r="K36" i="16" s="1"/>
  <c r="Y35" i="16"/>
  <c r="T35" i="16" s="1"/>
  <c r="L35" i="16"/>
  <c r="E35" i="16" s="1"/>
  <c r="Y34" i="16"/>
  <c r="O34" i="16" s="1"/>
  <c r="L34" i="16"/>
  <c r="Y33" i="16"/>
  <c r="X33" i="16" s="1"/>
  <c r="W33" i="16"/>
  <c r="L33" i="16"/>
  <c r="K33" i="16" s="1"/>
  <c r="Y32" i="16"/>
  <c r="V32" i="16" s="1"/>
  <c r="L32" i="16"/>
  <c r="C32" i="16" s="1"/>
  <c r="Y31" i="16"/>
  <c r="L31" i="16"/>
  <c r="D31" i="16" s="1"/>
  <c r="Y30" i="16"/>
  <c r="P30" i="16" s="1"/>
  <c r="L30" i="16"/>
  <c r="Y29" i="16"/>
  <c r="Q29" i="16" s="1"/>
  <c r="Q275" i="16" s="1"/>
  <c r="V29" i="16"/>
  <c r="L29" i="16"/>
  <c r="W27" i="16"/>
  <c r="J27" i="16"/>
  <c r="N13" i="16"/>
  <c r="N12" i="16"/>
  <c r="N11" i="16"/>
  <c r="N10" i="16"/>
  <c r="N9" i="16"/>
  <c r="N8" i="16"/>
  <c r="N7" i="16"/>
  <c r="R81" i="16" l="1"/>
  <c r="U29" i="16"/>
  <c r="U154" i="16" s="1"/>
  <c r="K43" i="16"/>
  <c r="X46" i="16"/>
  <c r="D54" i="16"/>
  <c r="V56" i="16"/>
  <c r="G59" i="16"/>
  <c r="G62" i="16"/>
  <c r="V65" i="16"/>
  <c r="S81" i="16"/>
  <c r="W115" i="16"/>
  <c r="E70" i="16"/>
  <c r="E58" i="16"/>
  <c r="B87" i="16"/>
  <c r="X110" i="16"/>
  <c r="W34" i="16"/>
  <c r="I38" i="16"/>
  <c r="F58" i="16"/>
  <c r="E104" i="16"/>
  <c r="X107" i="16"/>
  <c r="T121" i="16"/>
  <c r="P128" i="16"/>
  <c r="D64" i="16"/>
  <c r="H62" i="16"/>
  <c r="I64" i="16"/>
  <c r="R100" i="16"/>
  <c r="I32" i="16"/>
  <c r="Q48" i="16"/>
  <c r="J64" i="16"/>
  <c r="T103" i="16"/>
  <c r="X106" i="16"/>
  <c r="S141" i="16"/>
  <c r="D85" i="16"/>
  <c r="W96" i="16"/>
  <c r="K44" i="16"/>
  <c r="U56" i="16"/>
  <c r="J85" i="16"/>
  <c r="B94" i="16"/>
  <c r="X96" i="16"/>
  <c r="P102" i="16"/>
  <c r="F103" i="16"/>
  <c r="E113" i="16"/>
  <c r="E36" i="18"/>
  <c r="F120" i="16"/>
  <c r="E43" i="18"/>
  <c r="J130" i="16"/>
  <c r="E53" i="18"/>
  <c r="F136" i="16"/>
  <c r="E59" i="18"/>
  <c r="O33" i="16"/>
  <c r="O42" i="16"/>
  <c r="D86" i="16"/>
  <c r="E9" i="18"/>
  <c r="W91" i="16"/>
  <c r="I94" i="16"/>
  <c r="K95" i="16"/>
  <c r="E18" i="18"/>
  <c r="J98" i="16"/>
  <c r="E21" i="18"/>
  <c r="J103" i="16"/>
  <c r="I105" i="16"/>
  <c r="E28" i="18"/>
  <c r="K117" i="16"/>
  <c r="E40" i="18"/>
  <c r="U130" i="16"/>
  <c r="W147" i="16"/>
  <c r="D32" i="16"/>
  <c r="U33" i="16"/>
  <c r="Q42" i="16"/>
  <c r="K48" i="16"/>
  <c r="F54" i="16"/>
  <c r="Q56" i="16"/>
  <c r="Q65" i="16"/>
  <c r="I89" i="16"/>
  <c r="I17" i="16" s="1"/>
  <c r="E12" i="18"/>
  <c r="X91" i="16"/>
  <c r="J94" i="16"/>
  <c r="D108" i="16"/>
  <c r="D111" i="16"/>
  <c r="E34" i="18"/>
  <c r="G121" i="16"/>
  <c r="E44" i="18"/>
  <c r="H128" i="16"/>
  <c r="X130" i="16"/>
  <c r="E84" i="16"/>
  <c r="E7" i="18"/>
  <c r="F7" i="18" s="1"/>
  <c r="C103" i="16"/>
  <c r="E26" i="18"/>
  <c r="K134" i="16"/>
  <c r="E57" i="18"/>
  <c r="E137" i="16"/>
  <c r="E60" i="18"/>
  <c r="E125" i="16"/>
  <c r="E48" i="18"/>
  <c r="J131" i="16"/>
  <c r="E54" i="18"/>
  <c r="H96" i="16"/>
  <c r="E19" i="18"/>
  <c r="K34" i="16"/>
  <c r="C34" i="16"/>
  <c r="H87" i="16"/>
  <c r="E10" i="18"/>
  <c r="P94" i="16"/>
  <c r="J122" i="16"/>
  <c r="E45" i="18"/>
  <c r="K119" i="16"/>
  <c r="E42" i="18"/>
  <c r="J126" i="16"/>
  <c r="E49" i="18"/>
  <c r="D129" i="16"/>
  <c r="D21" i="16" s="1"/>
  <c r="E52" i="18"/>
  <c r="J135" i="16"/>
  <c r="E58" i="18"/>
  <c r="C106" i="16"/>
  <c r="E29" i="18"/>
  <c r="B118" i="16"/>
  <c r="E41" i="18"/>
  <c r="C115" i="16"/>
  <c r="E38" i="18"/>
  <c r="B90" i="16"/>
  <c r="E13" i="18"/>
  <c r="J99" i="16"/>
  <c r="J18" i="16" s="1"/>
  <c r="E22" i="18"/>
  <c r="J102" i="16"/>
  <c r="E25" i="18"/>
  <c r="I138" i="16"/>
  <c r="E61" i="18"/>
  <c r="E33" i="16"/>
  <c r="J93" i="16"/>
  <c r="E16" i="18"/>
  <c r="R94" i="16"/>
  <c r="I42" i="16"/>
  <c r="J44" i="16"/>
  <c r="D70" i="16"/>
  <c r="K91" i="16"/>
  <c r="E14" i="18"/>
  <c r="S94" i="16"/>
  <c r="H97" i="16"/>
  <c r="E20" i="18"/>
  <c r="E100" i="16"/>
  <c r="E23" i="18"/>
  <c r="W107" i="16"/>
  <c r="H110" i="16"/>
  <c r="E33" i="18"/>
  <c r="F113" i="16"/>
  <c r="H116" i="16"/>
  <c r="E39" i="18"/>
  <c r="I13" i="31"/>
  <c r="H14" i="31"/>
  <c r="M30" i="31"/>
  <c r="H31" i="31"/>
  <c r="G14" i="31"/>
  <c r="D8" i="18"/>
  <c r="B8" i="18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C9" i="18"/>
  <c r="O95" i="16"/>
  <c r="W45" i="16"/>
  <c r="D48" i="16"/>
  <c r="W95" i="16"/>
  <c r="S99" i="16"/>
  <c r="S18" i="16" s="1"/>
  <c r="X45" i="16"/>
  <c r="J48" i="16"/>
  <c r="D58" i="16"/>
  <c r="X77" i="16"/>
  <c r="V91" i="16"/>
  <c r="X95" i="16"/>
  <c r="U99" i="16"/>
  <c r="U18" i="16" s="1"/>
  <c r="T114" i="16"/>
  <c r="P130" i="16"/>
  <c r="G70" i="16"/>
  <c r="Q95" i="16"/>
  <c r="P95" i="16"/>
  <c r="I34" i="16"/>
  <c r="Q40" i="16"/>
  <c r="K49" i="16"/>
  <c r="H70" i="16"/>
  <c r="T95" i="16"/>
  <c r="P105" i="16"/>
  <c r="F70" i="16"/>
  <c r="T40" i="16"/>
  <c r="I66" i="16"/>
  <c r="I70" i="16"/>
  <c r="V95" i="16"/>
  <c r="I97" i="16"/>
  <c r="R99" i="16"/>
  <c r="R18" i="16" s="1"/>
  <c r="Q105" i="16"/>
  <c r="G34" i="16"/>
  <c r="C35" i="16"/>
  <c r="E49" i="16"/>
  <c r="C51" i="16"/>
  <c r="T83" i="16"/>
  <c r="I102" i="16"/>
  <c r="R106" i="16"/>
  <c r="I117" i="16"/>
  <c r="W124" i="16"/>
  <c r="I125" i="16"/>
  <c r="H34" i="16"/>
  <c r="K35" i="16"/>
  <c r="H38" i="16"/>
  <c r="U45" i="16"/>
  <c r="F49" i="16"/>
  <c r="G51" i="16"/>
  <c r="Q55" i="16"/>
  <c r="B59" i="16"/>
  <c r="I71" i="16"/>
  <c r="T79" i="16"/>
  <c r="U83" i="16"/>
  <c r="Q94" i="16"/>
  <c r="K102" i="16"/>
  <c r="D103" i="16"/>
  <c r="V106" i="16"/>
  <c r="P114" i="16"/>
  <c r="J117" i="16"/>
  <c r="X124" i="16"/>
  <c r="J125" i="16"/>
  <c r="W131" i="16"/>
  <c r="C134" i="16"/>
  <c r="B139" i="16"/>
  <c r="P32" i="16"/>
  <c r="X34" i="16"/>
  <c r="K39" i="16"/>
  <c r="K41" i="16"/>
  <c r="J43" i="16"/>
  <c r="P44" i="16"/>
  <c r="H58" i="16"/>
  <c r="Q83" i="16"/>
  <c r="U94" i="16"/>
  <c r="U102" i="16"/>
  <c r="F117" i="16"/>
  <c r="F125" i="16"/>
  <c r="Q126" i="16"/>
  <c r="P142" i="16"/>
  <c r="B117" i="16"/>
  <c r="T94" i="16"/>
  <c r="S102" i="16"/>
  <c r="W60" i="16"/>
  <c r="R83" i="16"/>
  <c r="V94" i="16"/>
  <c r="V102" i="16"/>
  <c r="G117" i="16"/>
  <c r="R124" i="16"/>
  <c r="G125" i="16"/>
  <c r="U126" i="16"/>
  <c r="P138" i="16"/>
  <c r="B141" i="16"/>
  <c r="Q142" i="16"/>
  <c r="B125" i="16"/>
  <c r="D117" i="16"/>
  <c r="D125" i="16"/>
  <c r="K31" i="16"/>
  <c r="F34" i="16"/>
  <c r="B35" i="16"/>
  <c r="B51" i="16"/>
  <c r="C55" i="16"/>
  <c r="U64" i="16"/>
  <c r="X66" i="16"/>
  <c r="O76" i="16"/>
  <c r="J79" i="16"/>
  <c r="X87" i="16"/>
  <c r="X94" i="16"/>
  <c r="X102" i="16"/>
  <c r="H117" i="16"/>
  <c r="B119" i="16"/>
  <c r="B20" i="16" s="1"/>
  <c r="V124" i="16"/>
  <c r="H125" i="16"/>
  <c r="V126" i="16"/>
  <c r="X138" i="16"/>
  <c r="J141" i="16"/>
  <c r="B138" i="16"/>
  <c r="O53" i="16"/>
  <c r="Q138" i="16"/>
  <c r="I31" i="16"/>
  <c r="I35" i="16"/>
  <c r="W36" i="16"/>
  <c r="F38" i="16"/>
  <c r="R39" i="16"/>
  <c r="C41" i="16"/>
  <c r="I47" i="16"/>
  <c r="O48" i="16"/>
  <c r="W48" i="16"/>
  <c r="V52" i="16"/>
  <c r="W53" i="16"/>
  <c r="J55" i="16"/>
  <c r="V61" i="16"/>
  <c r="S64" i="16"/>
  <c r="G66" i="16"/>
  <c r="W70" i="16"/>
  <c r="R75" i="16"/>
  <c r="Q82" i="16"/>
  <c r="U87" i="16"/>
  <c r="F95" i="16"/>
  <c r="G100" i="16"/>
  <c r="R109" i="16"/>
  <c r="R19" i="16" s="1"/>
  <c r="P131" i="16"/>
  <c r="R135" i="16"/>
  <c r="F137" i="16"/>
  <c r="T137" i="16"/>
  <c r="J138" i="16"/>
  <c r="U138" i="16"/>
  <c r="R143" i="16"/>
  <c r="J31" i="16"/>
  <c r="J35" i="16"/>
  <c r="X36" i="16"/>
  <c r="G38" i="16"/>
  <c r="J47" i="16"/>
  <c r="P48" i="16"/>
  <c r="X48" i="16"/>
  <c r="X52" i="16"/>
  <c r="X53" i="16"/>
  <c r="B55" i="16"/>
  <c r="K55" i="16"/>
  <c r="W61" i="16"/>
  <c r="T64" i="16"/>
  <c r="H66" i="16"/>
  <c r="J73" i="16"/>
  <c r="R82" i="16"/>
  <c r="W87" i="16"/>
  <c r="T91" i="16"/>
  <c r="U95" i="16"/>
  <c r="Q99" i="16"/>
  <c r="Q18" i="16" s="1"/>
  <c r="H100" i="16"/>
  <c r="H102" i="16"/>
  <c r="T102" i="16"/>
  <c r="E103" i="16"/>
  <c r="P106" i="16"/>
  <c r="S109" i="16"/>
  <c r="S19" i="16" s="1"/>
  <c r="Q131" i="16"/>
  <c r="X135" i="16"/>
  <c r="G137" i="16"/>
  <c r="X137" i="16"/>
  <c r="K138" i="16"/>
  <c r="V138" i="16"/>
  <c r="R48" i="16"/>
  <c r="D55" i="16"/>
  <c r="D35" i="16"/>
  <c r="P137" i="16"/>
  <c r="F31" i="16"/>
  <c r="F35" i="16"/>
  <c r="B47" i="16"/>
  <c r="T48" i="16"/>
  <c r="I51" i="16"/>
  <c r="Q53" i="16"/>
  <c r="G55" i="16"/>
  <c r="I59" i="16"/>
  <c r="P76" i="16"/>
  <c r="P80" i="16"/>
  <c r="H113" i="16"/>
  <c r="Q137" i="16"/>
  <c r="R138" i="16"/>
  <c r="G31" i="16"/>
  <c r="G35" i="16"/>
  <c r="O36" i="16"/>
  <c r="D38" i="16"/>
  <c r="G47" i="16"/>
  <c r="U48" i="16"/>
  <c r="J51" i="16"/>
  <c r="T52" i="16"/>
  <c r="U53" i="16"/>
  <c r="H55" i="16"/>
  <c r="J59" i="16"/>
  <c r="J67" i="16"/>
  <c r="V76" i="16"/>
  <c r="Q80" i="16"/>
  <c r="O87" i="16"/>
  <c r="O91" i="16"/>
  <c r="R95" i="16"/>
  <c r="F96" i="16"/>
  <c r="C99" i="16"/>
  <c r="C18" i="16" s="1"/>
  <c r="D100" i="16"/>
  <c r="Q102" i="16"/>
  <c r="B103" i="16"/>
  <c r="P109" i="16"/>
  <c r="P19" i="16" s="1"/>
  <c r="I113" i="16"/>
  <c r="V114" i="16"/>
  <c r="Q119" i="16"/>
  <c r="Q20" i="16" s="1"/>
  <c r="B137" i="16"/>
  <c r="R137" i="16"/>
  <c r="H138" i="16"/>
  <c r="S138" i="16"/>
  <c r="E139" i="16"/>
  <c r="B31" i="16"/>
  <c r="S48" i="16"/>
  <c r="P52" i="16"/>
  <c r="F55" i="16"/>
  <c r="C138" i="16"/>
  <c r="Q52" i="16"/>
  <c r="U114" i="16"/>
  <c r="D138" i="16"/>
  <c r="D139" i="16"/>
  <c r="H31" i="16"/>
  <c r="H35" i="16"/>
  <c r="P36" i="16"/>
  <c r="E38" i="16"/>
  <c r="H47" i="16"/>
  <c r="U52" i="16"/>
  <c r="I55" i="16"/>
  <c r="K59" i="16"/>
  <c r="R64" i="16"/>
  <c r="W69" i="16"/>
  <c r="W80" i="16"/>
  <c r="Q87" i="16"/>
  <c r="P91" i="16"/>
  <c r="F100" i="16"/>
  <c r="T101" i="16"/>
  <c r="R102" i="16"/>
  <c r="K106" i="16"/>
  <c r="Q109" i="16"/>
  <c r="Q19" i="16" s="1"/>
  <c r="J113" i="16"/>
  <c r="Q135" i="16"/>
  <c r="D137" i="16"/>
  <c r="T138" i="16"/>
  <c r="F139" i="16"/>
  <c r="G46" i="16"/>
  <c r="I46" i="16"/>
  <c r="G109" i="16"/>
  <c r="G19" i="16" s="1"/>
  <c r="F109" i="16"/>
  <c r="F19" i="16" s="1"/>
  <c r="F33" i="16"/>
  <c r="D33" i="16"/>
  <c r="F67" i="16"/>
  <c r="D67" i="16"/>
  <c r="H67" i="16"/>
  <c r="U75" i="16"/>
  <c r="T75" i="16"/>
  <c r="X89" i="16"/>
  <c r="T89" i="16"/>
  <c r="V89" i="16"/>
  <c r="D96" i="16"/>
  <c r="E96" i="16"/>
  <c r="G96" i="16"/>
  <c r="W98" i="16"/>
  <c r="W17" i="16" s="1"/>
  <c r="W22" i="16" s="1"/>
  <c r="T98" i="16"/>
  <c r="T17" i="16" s="1"/>
  <c r="S98" i="16"/>
  <c r="S17" i="16" s="1"/>
  <c r="R98" i="16"/>
  <c r="R17" i="16" s="1"/>
  <c r="V98" i="16"/>
  <c r="V17" i="16" s="1"/>
  <c r="U22" i="16" s="1"/>
  <c r="X100" i="16"/>
  <c r="Q100" i="16"/>
  <c r="P100" i="16"/>
  <c r="V100" i="16"/>
  <c r="R139" i="16"/>
  <c r="Q139" i="16"/>
  <c r="T139" i="16"/>
  <c r="S139" i="16"/>
  <c r="T147" i="16"/>
  <c r="S147" i="16"/>
  <c r="R147" i="16"/>
  <c r="V147" i="16"/>
  <c r="U147" i="16"/>
  <c r="D29" i="16"/>
  <c r="D275" i="16" s="1"/>
  <c r="K29" i="16"/>
  <c r="K154" i="16" s="1"/>
  <c r="K30" i="16"/>
  <c r="F30" i="16"/>
  <c r="B39" i="16"/>
  <c r="J40" i="16"/>
  <c r="B40" i="16"/>
  <c r="D40" i="16"/>
  <c r="S40" i="16"/>
  <c r="R40" i="16"/>
  <c r="U40" i="16"/>
  <c r="F43" i="16"/>
  <c r="I56" i="16"/>
  <c r="K56" i="16"/>
  <c r="J56" i="16"/>
  <c r="C60" i="16"/>
  <c r="K60" i="16"/>
  <c r="G63" i="16"/>
  <c r="E65" i="16"/>
  <c r="G67" i="16"/>
  <c r="C71" i="16"/>
  <c r="J72" i="16"/>
  <c r="K72" i="16"/>
  <c r="D72" i="16"/>
  <c r="B74" i="16"/>
  <c r="E75" i="16"/>
  <c r="I75" i="16"/>
  <c r="H75" i="16"/>
  <c r="K75" i="16"/>
  <c r="T77" i="16"/>
  <c r="H82" i="16"/>
  <c r="D84" i="16"/>
  <c r="J86" i="16"/>
  <c r="P90" i="16"/>
  <c r="X90" i="16"/>
  <c r="V90" i="16"/>
  <c r="R90" i="16"/>
  <c r="P98" i="16"/>
  <c r="P17" i="16" s="1"/>
  <c r="E101" i="16"/>
  <c r="G101" i="16"/>
  <c r="F101" i="16"/>
  <c r="D101" i="16"/>
  <c r="I101" i="16"/>
  <c r="D110" i="16"/>
  <c r="B145" i="16"/>
  <c r="P147" i="16"/>
  <c r="C33" i="16"/>
  <c r="T33" i="16"/>
  <c r="Q33" i="16"/>
  <c r="P33" i="16"/>
  <c r="V33" i="16"/>
  <c r="O40" i="16"/>
  <c r="I44" i="16"/>
  <c r="B44" i="16"/>
  <c r="D44" i="16"/>
  <c r="X50" i="16"/>
  <c r="F51" i="16"/>
  <c r="D51" i="16"/>
  <c r="H51" i="16"/>
  <c r="X61" i="16"/>
  <c r="P61" i="16"/>
  <c r="I67" i="16"/>
  <c r="R68" i="16"/>
  <c r="O68" i="16"/>
  <c r="Q75" i="16"/>
  <c r="W77" i="16"/>
  <c r="S79" i="16"/>
  <c r="K86" i="16"/>
  <c r="V88" i="16"/>
  <c r="O88" i="16"/>
  <c r="X88" i="16"/>
  <c r="B97" i="16"/>
  <c r="Q98" i="16"/>
  <c r="Q17" i="16" s="1"/>
  <c r="B109" i="16"/>
  <c r="B19" i="16" s="1"/>
  <c r="I110" i="16"/>
  <c r="B114" i="16"/>
  <c r="D114" i="16"/>
  <c r="O115" i="16"/>
  <c r="H120" i="16"/>
  <c r="T122" i="16"/>
  <c r="U122" i="16"/>
  <c r="P122" i="16"/>
  <c r="X122" i="16"/>
  <c r="V122" i="16"/>
  <c r="S129" i="16"/>
  <c r="S21" i="16" s="1"/>
  <c r="R129" i="16"/>
  <c r="R21" i="16" s="1"/>
  <c r="X129" i="16"/>
  <c r="X21" i="16" s="1"/>
  <c r="T129" i="16"/>
  <c r="T21" i="16" s="1"/>
  <c r="W142" i="16"/>
  <c r="T142" i="16"/>
  <c r="S142" i="16"/>
  <c r="R142" i="16"/>
  <c r="V142" i="16"/>
  <c r="U142" i="16"/>
  <c r="Q147" i="16"/>
  <c r="K74" i="16"/>
  <c r="F74" i="16"/>
  <c r="K84" i="16"/>
  <c r="H84" i="16"/>
  <c r="G84" i="16"/>
  <c r="F84" i="16"/>
  <c r="X141" i="16"/>
  <c r="Q141" i="16"/>
  <c r="P141" i="16"/>
  <c r="G30" i="16"/>
  <c r="J32" i="16"/>
  <c r="O37" i="16"/>
  <c r="W37" i="16"/>
  <c r="W38" i="16"/>
  <c r="V40" i="16"/>
  <c r="V41" i="16"/>
  <c r="R42" i="16"/>
  <c r="D45" i="16"/>
  <c r="C45" i="16"/>
  <c r="F45" i="16"/>
  <c r="R55" i="16"/>
  <c r="S56" i="16"/>
  <c r="X56" i="16"/>
  <c r="W56" i="16"/>
  <c r="O56" i="16"/>
  <c r="K61" i="16"/>
  <c r="F61" i="16"/>
  <c r="W65" i="16"/>
  <c r="R73" i="16"/>
  <c r="B75" i="16"/>
  <c r="B101" i="16"/>
  <c r="K121" i="16"/>
  <c r="F121" i="16"/>
  <c r="D121" i="16"/>
  <c r="B121" i="16"/>
  <c r="H121" i="16"/>
  <c r="X131" i="16"/>
  <c r="T131" i="16"/>
  <c r="R131" i="16"/>
  <c r="S131" i="16"/>
  <c r="V131" i="16"/>
  <c r="U131" i="16"/>
  <c r="U135" i="16"/>
  <c r="T135" i="16"/>
  <c r="S135" i="16"/>
  <c r="W135" i="16"/>
  <c r="O135" i="16"/>
  <c r="V135" i="16"/>
  <c r="K142" i="16"/>
  <c r="D142" i="16"/>
  <c r="B142" i="16"/>
  <c r="C142" i="16"/>
  <c r="I142" i="16"/>
  <c r="H142" i="16"/>
  <c r="F65" i="16"/>
  <c r="C65" i="16"/>
  <c r="K82" i="16"/>
  <c r="C82" i="16"/>
  <c r="F82" i="16"/>
  <c r="C107" i="16"/>
  <c r="B107" i="16"/>
  <c r="E145" i="16"/>
  <c r="H145" i="16"/>
  <c r="G145" i="16"/>
  <c r="F145" i="16"/>
  <c r="J145" i="16"/>
  <c r="I145" i="16"/>
  <c r="G39" i="16"/>
  <c r="H39" i="16"/>
  <c r="F39" i="16"/>
  <c r="J39" i="16"/>
  <c r="S60" i="16"/>
  <c r="O60" i="16"/>
  <c r="S77" i="16"/>
  <c r="R77" i="16"/>
  <c r="V77" i="16"/>
  <c r="S101" i="16"/>
  <c r="Q101" i="16"/>
  <c r="R101" i="16"/>
  <c r="X101" i="16"/>
  <c r="D43" i="16"/>
  <c r="C43" i="16"/>
  <c r="G43" i="16"/>
  <c r="J52" i="16"/>
  <c r="D52" i="16"/>
  <c r="K52" i="16"/>
  <c r="G77" i="16"/>
  <c r="J77" i="16"/>
  <c r="H30" i="16"/>
  <c r="W40" i="16"/>
  <c r="W41" i="16"/>
  <c r="S55" i="16"/>
  <c r="D57" i="16"/>
  <c r="K57" i="16"/>
  <c r="X58" i="16"/>
  <c r="F59" i="16"/>
  <c r="D59" i="16"/>
  <c r="H59" i="16"/>
  <c r="V64" i="16"/>
  <c r="X64" i="16"/>
  <c r="O64" i="16"/>
  <c r="W64" i="16"/>
  <c r="Q64" i="16"/>
  <c r="B67" i="16"/>
  <c r="K68" i="16"/>
  <c r="C68" i="16"/>
  <c r="B72" i="16"/>
  <c r="C75" i="16"/>
  <c r="P77" i="16"/>
  <c r="D82" i="16"/>
  <c r="T87" i="16"/>
  <c r="S87" i="16"/>
  <c r="R87" i="16"/>
  <c r="V87" i="16"/>
  <c r="E95" i="16"/>
  <c r="J95" i="16"/>
  <c r="H101" i="16"/>
  <c r="V104" i="16"/>
  <c r="R104" i="16"/>
  <c r="R31" i="16"/>
  <c r="T31" i="16"/>
  <c r="D63" i="16"/>
  <c r="J63" i="16"/>
  <c r="I63" i="16"/>
  <c r="O72" i="16"/>
  <c r="W72" i="16"/>
  <c r="G71" i="16"/>
  <c r="K71" i="16"/>
  <c r="J71" i="16"/>
  <c r="U103" i="16"/>
  <c r="S103" i="16"/>
  <c r="X29" i="16"/>
  <c r="X275" i="16" s="1"/>
  <c r="W29" i="16"/>
  <c r="W154" i="16" s="1"/>
  <c r="F29" i="16"/>
  <c r="F275" i="16" s="1"/>
  <c r="I30" i="16"/>
  <c r="C40" i="16"/>
  <c r="X40" i="16"/>
  <c r="X41" i="16"/>
  <c r="B43" i="16"/>
  <c r="O49" i="16"/>
  <c r="X49" i="16"/>
  <c r="W49" i="16"/>
  <c r="B63" i="16"/>
  <c r="D65" i="16"/>
  <c r="R65" i="16"/>
  <c r="P65" i="16"/>
  <c r="O65" i="16"/>
  <c r="U65" i="16"/>
  <c r="C67" i="16"/>
  <c r="B71" i="16"/>
  <c r="C72" i="16"/>
  <c r="Q73" i="16"/>
  <c r="P73" i="16"/>
  <c r="T73" i="16"/>
  <c r="J75" i="16"/>
  <c r="Q77" i="16"/>
  <c r="G82" i="16"/>
  <c r="K83" i="16"/>
  <c r="C84" i="16"/>
  <c r="X85" i="16"/>
  <c r="O85" i="16"/>
  <c r="W85" i="16"/>
  <c r="Q90" i="16"/>
  <c r="C98" i="16"/>
  <c r="I98" i="16"/>
  <c r="H98" i="16"/>
  <c r="K98" i="16"/>
  <c r="F99" i="16"/>
  <c r="F18" i="16" s="1"/>
  <c r="D99" i="16"/>
  <c r="D18" i="16" s="1"/>
  <c r="E99" i="16"/>
  <c r="E18" i="16" s="1"/>
  <c r="K99" i="16"/>
  <c r="K18" i="16" s="1"/>
  <c r="J101" i="16"/>
  <c r="R111" i="16"/>
  <c r="X111" i="16"/>
  <c r="O147" i="16"/>
  <c r="U91" i="16"/>
  <c r="G113" i="16"/>
  <c r="C139" i="16"/>
  <c r="R123" i="16"/>
  <c r="R91" i="16"/>
  <c r="B113" i="16"/>
  <c r="V123" i="16"/>
  <c r="B135" i="16"/>
  <c r="O136" i="16"/>
  <c r="I137" i="16"/>
  <c r="R146" i="16"/>
  <c r="Q146" i="16"/>
  <c r="D113" i="16"/>
  <c r="W123" i="16"/>
  <c r="K135" i="16"/>
  <c r="P136" i="16"/>
  <c r="S146" i="16"/>
  <c r="S63" i="16"/>
  <c r="Q63" i="16"/>
  <c r="W86" i="16"/>
  <c r="S86" i="16"/>
  <c r="R86" i="16"/>
  <c r="T86" i="16"/>
  <c r="V86" i="16"/>
  <c r="Q32" i="16"/>
  <c r="E91" i="16"/>
  <c r="D91" i="16"/>
  <c r="F91" i="16"/>
  <c r="C91" i="16"/>
  <c r="W118" i="16"/>
  <c r="S118" i="16"/>
  <c r="R118" i="16"/>
  <c r="T118" i="16"/>
  <c r="X118" i="16"/>
  <c r="V118" i="16"/>
  <c r="U118" i="16"/>
  <c r="Q132" i="16"/>
  <c r="P132" i="16"/>
  <c r="O132" i="16"/>
  <c r="R132" i="16"/>
  <c r="V132" i="16"/>
  <c r="H136" i="16"/>
  <c r="D136" i="16"/>
  <c r="E136" i="16"/>
  <c r="O57" i="16"/>
  <c r="Q68" i="16"/>
  <c r="Q36" i="16"/>
  <c r="D50" i="16"/>
  <c r="Q60" i="16"/>
  <c r="K62" i="16"/>
  <c r="F62" i="16"/>
  <c r="E131" i="16"/>
  <c r="D131" i="16"/>
  <c r="C131" i="16"/>
  <c r="F131" i="16"/>
  <c r="K131" i="16"/>
  <c r="U143" i="16"/>
  <c r="T143" i="16"/>
  <c r="S143" i="16"/>
  <c r="V143" i="16"/>
  <c r="Q143" i="16"/>
  <c r="P143" i="16"/>
  <c r="O143" i="16"/>
  <c r="W143" i="16"/>
  <c r="T29" i="16"/>
  <c r="T275" i="16" s="1"/>
  <c r="Y154" i="16"/>
  <c r="Y276" i="16" s="1"/>
  <c r="U32" i="16"/>
  <c r="P37" i="16"/>
  <c r="O41" i="16"/>
  <c r="E42" i="16"/>
  <c r="E46" i="16"/>
  <c r="P49" i="16"/>
  <c r="C53" i="16"/>
  <c r="C57" i="16"/>
  <c r="O29" i="16"/>
  <c r="O154" i="16" s="1"/>
  <c r="W32" i="16"/>
  <c r="D34" i="16"/>
  <c r="U36" i="16"/>
  <c r="F42" i="16"/>
  <c r="W42" i="16"/>
  <c r="X42" i="16"/>
  <c r="W44" i="16"/>
  <c r="P45" i="16"/>
  <c r="C47" i="16"/>
  <c r="H50" i="16"/>
  <c r="B52" i="16"/>
  <c r="D53" i="16"/>
  <c r="R56" i="16"/>
  <c r="W57" i="16"/>
  <c r="T60" i="16"/>
  <c r="D62" i="16"/>
  <c r="C63" i="16"/>
  <c r="R66" i="16"/>
  <c r="P29" i="16"/>
  <c r="P275" i="16" s="1"/>
  <c r="E30" i="16"/>
  <c r="C31" i="16"/>
  <c r="O32" i="16"/>
  <c r="X32" i="16"/>
  <c r="E34" i="16"/>
  <c r="R34" i="16"/>
  <c r="C36" i="16"/>
  <c r="V36" i="16"/>
  <c r="U37" i="16"/>
  <c r="D39" i="16"/>
  <c r="Q41" i="16"/>
  <c r="H42" i="16"/>
  <c r="E43" i="16"/>
  <c r="I43" i="16"/>
  <c r="O44" i="16"/>
  <c r="X44" i="16"/>
  <c r="F47" i="16"/>
  <c r="V49" i="16"/>
  <c r="C52" i="16"/>
  <c r="T53" i="16"/>
  <c r="P53" i="16"/>
  <c r="D56" i="16"/>
  <c r="T56" i="16"/>
  <c r="F57" i="16"/>
  <c r="X57" i="16"/>
  <c r="I60" i="16"/>
  <c r="U60" i="16"/>
  <c r="O61" i="16"/>
  <c r="E62" i="16"/>
  <c r="F63" i="16"/>
  <c r="T63" i="16"/>
  <c r="F66" i="16"/>
  <c r="W66" i="16"/>
  <c r="W68" i="16"/>
  <c r="V69" i="16"/>
  <c r="F71" i="16"/>
  <c r="V72" i="16"/>
  <c r="I73" i="16"/>
  <c r="U73" i="16"/>
  <c r="S73" i="16"/>
  <c r="U85" i="16"/>
  <c r="T85" i="16"/>
  <c r="P85" i="16"/>
  <c r="V85" i="16"/>
  <c r="X86" i="16"/>
  <c r="J91" i="16"/>
  <c r="W92" i="16"/>
  <c r="U115" i="16"/>
  <c r="T115" i="16"/>
  <c r="V115" i="16"/>
  <c r="S115" i="16"/>
  <c r="R115" i="16"/>
  <c r="Q115" i="16"/>
  <c r="X115" i="16"/>
  <c r="P118" i="16"/>
  <c r="G120" i="16"/>
  <c r="G124" i="16"/>
  <c r="F124" i="16"/>
  <c r="H124" i="16"/>
  <c r="E124" i="16"/>
  <c r="R127" i="16"/>
  <c r="W132" i="16"/>
  <c r="K50" i="16"/>
  <c r="F50" i="16"/>
  <c r="H88" i="16"/>
  <c r="B88" i="16"/>
  <c r="J88" i="16"/>
  <c r="Q44" i="16"/>
  <c r="K46" i="16"/>
  <c r="H46" i="16"/>
  <c r="R32" i="16"/>
  <c r="R44" i="16"/>
  <c r="K69" i="16"/>
  <c r="D69" i="16"/>
  <c r="F133" i="16"/>
  <c r="D133" i="16"/>
  <c r="B133" i="16"/>
  <c r="G133" i="16"/>
  <c r="J133" i="16"/>
  <c r="I133" i="16"/>
  <c r="H133" i="16"/>
  <c r="S32" i="16"/>
  <c r="P57" i="16"/>
  <c r="S68" i="16"/>
  <c r="H86" i="16"/>
  <c r="F86" i="16"/>
  <c r="I86" i="16"/>
  <c r="B86" i="16"/>
  <c r="S36" i="16"/>
  <c r="U44" i="16"/>
  <c r="D46" i="16"/>
  <c r="E50" i="16"/>
  <c r="W52" i="16"/>
  <c r="O52" i="16"/>
  <c r="I54" i="16"/>
  <c r="Q57" i="16"/>
  <c r="R60" i="16"/>
  <c r="K63" i="16"/>
  <c r="P66" i="16"/>
  <c r="T67" i="16"/>
  <c r="T68" i="16"/>
  <c r="P69" i="16"/>
  <c r="E73" i="16"/>
  <c r="P86" i="16"/>
  <c r="K87" i="16"/>
  <c r="D87" i="16"/>
  <c r="C87" i="16"/>
  <c r="E87" i="16"/>
  <c r="W90" i="16"/>
  <c r="T90" i="16"/>
  <c r="S90" i="16"/>
  <c r="U90" i="16"/>
  <c r="E97" i="16"/>
  <c r="F97" i="16"/>
  <c r="D97" i="16"/>
  <c r="G97" i="16"/>
  <c r="J97" i="16"/>
  <c r="B127" i="16"/>
  <c r="J127" i="16"/>
  <c r="F127" i="16"/>
  <c r="K127" i="16"/>
  <c r="E127" i="16"/>
  <c r="R133" i="16"/>
  <c r="Q133" i="16"/>
  <c r="P133" i="16"/>
  <c r="S133" i="16"/>
  <c r="T133" i="16"/>
  <c r="Q154" i="16"/>
  <c r="Q397" i="16" s="1"/>
  <c r="K42" i="16"/>
  <c r="G42" i="16"/>
  <c r="I106" i="16"/>
  <c r="H106" i="16"/>
  <c r="J106" i="16"/>
  <c r="B106" i="16"/>
  <c r="D106" i="16"/>
  <c r="W134" i="16"/>
  <c r="T134" i="16"/>
  <c r="S134" i="16"/>
  <c r="R134" i="16"/>
  <c r="U134" i="16"/>
  <c r="P134" i="16"/>
  <c r="V134" i="16"/>
  <c r="S37" i="16"/>
  <c r="X37" i="16"/>
  <c r="T49" i="16"/>
  <c r="Q49" i="16"/>
  <c r="W79" i="16"/>
  <c r="O79" i="16"/>
  <c r="V79" i="16"/>
  <c r="X79" i="16"/>
  <c r="P79" i="16"/>
  <c r="U79" i="16"/>
  <c r="F128" i="16"/>
  <c r="E128" i="16"/>
  <c r="G128" i="16"/>
  <c r="D128" i="16"/>
  <c r="T44" i="16"/>
  <c r="R45" i="16"/>
  <c r="V45" i="16"/>
  <c r="B73" i="16"/>
  <c r="E105" i="16"/>
  <c r="G105" i="16"/>
  <c r="F105" i="16"/>
  <c r="H105" i="16"/>
  <c r="D105" i="16"/>
  <c r="B105" i="16"/>
  <c r="J105" i="16"/>
  <c r="T36" i="16"/>
  <c r="O45" i="16"/>
  <c r="G50" i="16"/>
  <c r="B60" i="16"/>
  <c r="T61" i="16"/>
  <c r="Q61" i="16"/>
  <c r="D66" i="16"/>
  <c r="Q66" i="16"/>
  <c r="U68" i="16"/>
  <c r="F73" i="16"/>
  <c r="W81" i="16"/>
  <c r="V81" i="16"/>
  <c r="X81" i="16"/>
  <c r="O81" i="16"/>
  <c r="Q86" i="16"/>
  <c r="B91" i="16"/>
  <c r="D92" i="16"/>
  <c r="J92" i="16"/>
  <c r="K109" i="16"/>
  <c r="K19" i="16" s="1"/>
  <c r="I109" i="16"/>
  <c r="I19" i="16" s="1"/>
  <c r="H109" i="16"/>
  <c r="H19" i="16" s="1"/>
  <c r="J109" i="16"/>
  <c r="J19" i="16" s="1"/>
  <c r="D109" i="16"/>
  <c r="D19" i="16" s="1"/>
  <c r="H130" i="16"/>
  <c r="I130" i="16"/>
  <c r="K130" i="16"/>
  <c r="K147" i="16"/>
  <c r="B147" i="16"/>
  <c r="R57" i="16"/>
  <c r="U57" i="16"/>
  <c r="T127" i="16"/>
  <c r="S127" i="16"/>
  <c r="U127" i="16"/>
  <c r="X127" i="16"/>
  <c r="W127" i="16"/>
  <c r="V127" i="16"/>
  <c r="O127" i="16"/>
  <c r="S31" i="16"/>
  <c r="Q31" i="16"/>
  <c r="T69" i="16"/>
  <c r="X69" i="16"/>
  <c r="W110" i="16"/>
  <c r="R110" i="16"/>
  <c r="Q110" i="16"/>
  <c r="S110" i="16"/>
  <c r="T110" i="16"/>
  <c r="P110" i="16"/>
  <c r="V110" i="16"/>
  <c r="X60" i="16"/>
  <c r="P60" i="16"/>
  <c r="Q72" i="16"/>
  <c r="U72" i="16"/>
  <c r="K107" i="16"/>
  <c r="E107" i="16"/>
  <c r="D107" i="16"/>
  <c r="F107" i="16"/>
  <c r="P113" i="16"/>
  <c r="Q113" i="16"/>
  <c r="K37" i="16"/>
  <c r="D37" i="16"/>
  <c r="O69" i="16"/>
  <c r="T32" i="16"/>
  <c r="P34" i="16"/>
  <c r="V44" i="16"/>
  <c r="E47" i="16"/>
  <c r="D47" i="16"/>
  <c r="D30" i="16"/>
  <c r="Q34" i="16"/>
  <c r="Q37" i="16"/>
  <c r="C39" i="16"/>
  <c r="P41" i="16"/>
  <c r="F46" i="16"/>
  <c r="U49" i="16"/>
  <c r="R52" i="16"/>
  <c r="B56" i="16"/>
  <c r="E57" i="16"/>
  <c r="K58" i="16"/>
  <c r="G58" i="16"/>
  <c r="R63" i="16"/>
  <c r="E66" i="16"/>
  <c r="V68" i="16"/>
  <c r="U69" i="16"/>
  <c r="D71" i="16"/>
  <c r="P72" i="16"/>
  <c r="H73" i="16"/>
  <c r="E77" i="16"/>
  <c r="B77" i="16"/>
  <c r="H77" i="16"/>
  <c r="Q79" i="16"/>
  <c r="U86" i="16"/>
  <c r="H91" i="16"/>
  <c r="T97" i="16"/>
  <c r="S97" i="16"/>
  <c r="X97" i="16"/>
  <c r="H104" i="16"/>
  <c r="D104" i="16"/>
  <c r="F104" i="16"/>
  <c r="T107" i="16"/>
  <c r="S107" i="16"/>
  <c r="U107" i="16"/>
  <c r="Q107" i="16"/>
  <c r="P107" i="16"/>
  <c r="O107" i="16"/>
  <c r="V107" i="16"/>
  <c r="U111" i="16"/>
  <c r="T111" i="16"/>
  <c r="V111" i="16"/>
  <c r="Q111" i="16"/>
  <c r="P111" i="16"/>
  <c r="O111" i="16"/>
  <c r="S111" i="16"/>
  <c r="C118" i="16"/>
  <c r="K118" i="16"/>
  <c r="W119" i="16"/>
  <c r="W20" i="16" s="1"/>
  <c r="O119" i="16"/>
  <c r="O20" i="16" s="1"/>
  <c r="V119" i="16"/>
  <c r="V20" i="16" s="1"/>
  <c r="X119" i="16"/>
  <c r="X20" i="16" s="1"/>
  <c r="P119" i="16"/>
  <c r="P20" i="16" s="1"/>
  <c r="U119" i="16"/>
  <c r="U20" i="16" s="1"/>
  <c r="T119" i="16"/>
  <c r="T20" i="16" s="1"/>
  <c r="S119" i="16"/>
  <c r="S20" i="16" s="1"/>
  <c r="Q127" i="16"/>
  <c r="E129" i="16"/>
  <c r="E21" i="16" s="1"/>
  <c r="I129" i="16"/>
  <c r="I21" i="16" s="1"/>
  <c r="H129" i="16"/>
  <c r="H21" i="16" s="1"/>
  <c r="G129" i="16"/>
  <c r="G21" i="16" s="1"/>
  <c r="J129" i="16"/>
  <c r="J21" i="16" s="1"/>
  <c r="B129" i="16"/>
  <c r="B21" i="16" s="1"/>
  <c r="F129" i="16"/>
  <c r="F21" i="16" s="1"/>
  <c r="D132" i="16"/>
  <c r="E132" i="16"/>
  <c r="H132" i="16"/>
  <c r="G132" i="16"/>
  <c r="F132" i="16"/>
  <c r="W75" i="16"/>
  <c r="O75" i="16"/>
  <c r="V75" i="16"/>
  <c r="X75" i="16"/>
  <c r="P75" i="16"/>
  <c r="W83" i="16"/>
  <c r="O83" i="16"/>
  <c r="V83" i="16"/>
  <c r="X83" i="16"/>
  <c r="P83" i="16"/>
  <c r="I90" i="16"/>
  <c r="H90" i="16"/>
  <c r="J90" i="16"/>
  <c r="Q103" i="16"/>
  <c r="T106" i="16"/>
  <c r="S106" i="16"/>
  <c r="U106" i="16"/>
  <c r="W114" i="16"/>
  <c r="R114" i="16"/>
  <c r="Q114" i="16"/>
  <c r="S114" i="16"/>
  <c r="Q123" i="16"/>
  <c r="P126" i="16"/>
  <c r="W139" i="16"/>
  <c r="O139" i="16"/>
  <c r="V139" i="16"/>
  <c r="U139" i="16"/>
  <c r="X139" i="16"/>
  <c r="P139" i="16"/>
  <c r="Q96" i="16"/>
  <c r="P96" i="16"/>
  <c r="R96" i="16"/>
  <c r="X104" i="16"/>
  <c r="P104" i="16"/>
  <c r="O104" i="16"/>
  <c r="Q104" i="16"/>
  <c r="K110" i="16"/>
  <c r="B110" i="16"/>
  <c r="C110" i="16"/>
  <c r="W122" i="16"/>
  <c r="R122" i="16"/>
  <c r="Q122" i="16"/>
  <c r="S122" i="16"/>
  <c r="W146" i="16"/>
  <c r="V146" i="16"/>
  <c r="U146" i="16"/>
  <c r="T146" i="16"/>
  <c r="X146" i="16"/>
  <c r="W103" i="16"/>
  <c r="O103" i="16"/>
  <c r="V103" i="16"/>
  <c r="X103" i="16"/>
  <c r="P103" i="16"/>
  <c r="S105" i="16"/>
  <c r="R105" i="16"/>
  <c r="T105" i="16"/>
  <c r="J123" i="16"/>
  <c r="F123" i="16"/>
  <c r="K123" i="16"/>
  <c r="T123" i="16"/>
  <c r="S123" i="16"/>
  <c r="U123" i="16"/>
  <c r="W126" i="16"/>
  <c r="S126" i="16"/>
  <c r="R126" i="16"/>
  <c r="T126" i="16"/>
  <c r="W128" i="16"/>
  <c r="V128" i="16"/>
  <c r="R128" i="16"/>
  <c r="X128" i="16"/>
  <c r="I134" i="16"/>
  <c r="H134" i="16"/>
  <c r="D134" i="16"/>
  <c r="J134" i="16"/>
  <c r="W99" i="16"/>
  <c r="W18" i="16" s="1"/>
  <c r="O99" i="16"/>
  <c r="O18" i="16" s="1"/>
  <c r="V99" i="16"/>
  <c r="V18" i="16" s="1"/>
  <c r="X99" i="16"/>
  <c r="X18" i="16" s="1"/>
  <c r="P99" i="16"/>
  <c r="P18" i="16" s="1"/>
  <c r="C102" i="16"/>
  <c r="D102" i="16"/>
  <c r="O108" i="16"/>
  <c r="Q108" i="16"/>
  <c r="O123" i="16"/>
  <c r="S125" i="16"/>
  <c r="T125" i="16"/>
  <c r="W130" i="16"/>
  <c r="S130" i="16"/>
  <c r="R130" i="16"/>
  <c r="Q130" i="16"/>
  <c r="T130" i="16"/>
  <c r="E135" i="16"/>
  <c r="D135" i="16"/>
  <c r="C135" i="16"/>
  <c r="F135" i="16"/>
  <c r="K141" i="16"/>
  <c r="G141" i="16"/>
  <c r="F141" i="16"/>
  <c r="D141" i="16"/>
  <c r="H141" i="16"/>
  <c r="O100" i="16"/>
  <c r="Q136" i="16"/>
  <c r="B111" i="16"/>
  <c r="B115" i="16"/>
  <c r="V120" i="16"/>
  <c r="I121" i="16"/>
  <c r="R136" i="16"/>
  <c r="X120" i="16"/>
  <c r="J121" i="16"/>
  <c r="V136" i="16"/>
  <c r="J137" i="16"/>
  <c r="K20" i="16"/>
  <c r="I80" i="16"/>
  <c r="K80" i="16"/>
  <c r="B80" i="16"/>
  <c r="J80" i="16"/>
  <c r="H80" i="16"/>
  <c r="G80" i="16"/>
  <c r="F80" i="16"/>
  <c r="K81" i="16"/>
  <c r="C81" i="16"/>
  <c r="G81" i="16"/>
  <c r="F81" i="16"/>
  <c r="D81" i="16"/>
  <c r="E81" i="16"/>
  <c r="I81" i="16"/>
  <c r="B81" i="16"/>
  <c r="E93" i="16"/>
  <c r="K93" i="16"/>
  <c r="C93" i="16"/>
  <c r="H93" i="16"/>
  <c r="G93" i="16"/>
  <c r="D93" i="16"/>
  <c r="F93" i="16"/>
  <c r="U112" i="16"/>
  <c r="T112" i="16"/>
  <c r="S112" i="16"/>
  <c r="W112" i="16"/>
  <c r="Q112" i="16"/>
  <c r="V112" i="16"/>
  <c r="R112" i="16"/>
  <c r="O112" i="16"/>
  <c r="V58" i="16"/>
  <c r="U58" i="16"/>
  <c r="T58" i="16"/>
  <c r="S58" i="16"/>
  <c r="Q58" i="16"/>
  <c r="O58" i="16"/>
  <c r="V70" i="16"/>
  <c r="U70" i="16"/>
  <c r="S70" i="16"/>
  <c r="T70" i="16"/>
  <c r="R70" i="16"/>
  <c r="P70" i="16"/>
  <c r="K92" i="16"/>
  <c r="C92" i="16"/>
  <c r="I92" i="16"/>
  <c r="H92" i="16"/>
  <c r="E92" i="16"/>
  <c r="G92" i="16"/>
  <c r="F92" i="16"/>
  <c r="U148" i="16"/>
  <c r="T148" i="16"/>
  <c r="S148" i="16"/>
  <c r="V148" i="16"/>
  <c r="R148" i="16"/>
  <c r="P148" i="16"/>
  <c r="O148" i="16"/>
  <c r="Q148" i="16"/>
  <c r="I36" i="16"/>
  <c r="O54" i="16"/>
  <c r="W89" i="16"/>
  <c r="O89" i="16"/>
  <c r="U89" i="16"/>
  <c r="S89" i="16"/>
  <c r="R89" i="16"/>
  <c r="Q89" i="16"/>
  <c r="P89" i="16"/>
  <c r="U108" i="16"/>
  <c r="T108" i="16"/>
  <c r="S108" i="16"/>
  <c r="X108" i="16"/>
  <c r="W108" i="16"/>
  <c r="R108" i="16"/>
  <c r="V108" i="16"/>
  <c r="P108" i="16"/>
  <c r="I115" i="16"/>
  <c r="H115" i="16"/>
  <c r="G115" i="16"/>
  <c r="J115" i="16"/>
  <c r="D115" i="16"/>
  <c r="F115" i="16"/>
  <c r="E115" i="16"/>
  <c r="K115" i="16"/>
  <c r="W121" i="16"/>
  <c r="O121" i="16"/>
  <c r="V121" i="16"/>
  <c r="U121" i="16"/>
  <c r="S121" i="16"/>
  <c r="R121" i="16"/>
  <c r="P121" i="16"/>
  <c r="Q121" i="16"/>
  <c r="O30" i="16"/>
  <c r="H32" i="16"/>
  <c r="E32" i="16"/>
  <c r="G32" i="16"/>
  <c r="F32" i="16"/>
  <c r="K32" i="16"/>
  <c r="J36" i="16"/>
  <c r="F37" i="16"/>
  <c r="H40" i="16"/>
  <c r="E40" i="16"/>
  <c r="G40" i="16"/>
  <c r="F40" i="16"/>
  <c r="K40" i="16"/>
  <c r="I40" i="16"/>
  <c r="R43" i="16"/>
  <c r="Q51" i="16"/>
  <c r="J61" i="16"/>
  <c r="B61" i="16"/>
  <c r="I61" i="16"/>
  <c r="H61" i="16"/>
  <c r="G61" i="16"/>
  <c r="E61" i="16"/>
  <c r="C61" i="16"/>
  <c r="O62" i="16"/>
  <c r="H64" i="16"/>
  <c r="E64" i="16"/>
  <c r="G64" i="16"/>
  <c r="F64" i="16"/>
  <c r="K64" i="16"/>
  <c r="J68" i="16"/>
  <c r="F69" i="16"/>
  <c r="W78" i="16"/>
  <c r="O78" i="16"/>
  <c r="V78" i="16"/>
  <c r="U78" i="16"/>
  <c r="T78" i="16"/>
  <c r="S78" i="16"/>
  <c r="X78" i="16"/>
  <c r="Q78" i="16"/>
  <c r="W82" i="16"/>
  <c r="O82" i="16"/>
  <c r="X82" i="16"/>
  <c r="V82" i="16"/>
  <c r="U82" i="16"/>
  <c r="T82" i="16"/>
  <c r="S82" i="16"/>
  <c r="P84" i="16"/>
  <c r="P117" i="16"/>
  <c r="J119" i="16"/>
  <c r="B122" i="16"/>
  <c r="W125" i="16"/>
  <c r="O125" i="16"/>
  <c r="V125" i="16"/>
  <c r="U125" i="16"/>
  <c r="R125" i="16"/>
  <c r="Q125" i="16"/>
  <c r="P125" i="16"/>
  <c r="U144" i="16"/>
  <c r="T144" i="16"/>
  <c r="S144" i="16"/>
  <c r="W144" i="16"/>
  <c r="V144" i="16"/>
  <c r="P144" i="16"/>
  <c r="R144" i="16"/>
  <c r="Q144" i="16"/>
  <c r="O144" i="16"/>
  <c r="X47" i="16"/>
  <c r="P47" i="16"/>
  <c r="W47" i="16"/>
  <c r="O47" i="16"/>
  <c r="U47" i="16"/>
  <c r="V47" i="16"/>
  <c r="Q47" i="16"/>
  <c r="V54" i="16"/>
  <c r="S54" i="16"/>
  <c r="U54" i="16"/>
  <c r="T54" i="16"/>
  <c r="X54" i="16"/>
  <c r="X59" i="16"/>
  <c r="P59" i="16"/>
  <c r="W59" i="16"/>
  <c r="O59" i="16"/>
  <c r="V59" i="16"/>
  <c r="U59" i="16"/>
  <c r="R59" i="16"/>
  <c r="I76" i="16"/>
  <c r="J76" i="16"/>
  <c r="F76" i="16"/>
  <c r="H76" i="16"/>
  <c r="G76" i="16"/>
  <c r="K76" i="16"/>
  <c r="D76" i="16"/>
  <c r="X35" i="16"/>
  <c r="P35" i="16"/>
  <c r="W35" i="16"/>
  <c r="O35" i="16"/>
  <c r="U35" i="16"/>
  <c r="V35" i="16"/>
  <c r="V38" i="16"/>
  <c r="U38" i="16"/>
  <c r="S38" i="16"/>
  <c r="T38" i="16"/>
  <c r="R38" i="16"/>
  <c r="P38" i="16"/>
  <c r="V46" i="16"/>
  <c r="U46" i="16"/>
  <c r="S46" i="16"/>
  <c r="T46" i="16"/>
  <c r="P46" i="16"/>
  <c r="I111" i="16"/>
  <c r="H111" i="16"/>
  <c r="G111" i="16"/>
  <c r="K111" i="16"/>
  <c r="E111" i="16"/>
  <c r="J111" i="16"/>
  <c r="F111" i="16"/>
  <c r="C111" i="16"/>
  <c r="E37" i="16"/>
  <c r="J41" i="16"/>
  <c r="B41" i="16"/>
  <c r="I41" i="16"/>
  <c r="H41" i="16"/>
  <c r="G41" i="16"/>
  <c r="F41" i="16"/>
  <c r="D41" i="16"/>
  <c r="Q43" i="16"/>
  <c r="J53" i="16"/>
  <c r="B53" i="16"/>
  <c r="I53" i="16"/>
  <c r="G53" i="16"/>
  <c r="H53" i="16"/>
  <c r="K53" i="16"/>
  <c r="E53" i="16"/>
  <c r="I68" i="16"/>
  <c r="E69" i="16"/>
  <c r="K85" i="16"/>
  <c r="C85" i="16"/>
  <c r="H85" i="16"/>
  <c r="G85" i="16"/>
  <c r="E85" i="16"/>
  <c r="F85" i="16"/>
  <c r="I85" i="16"/>
  <c r="B85" i="16"/>
  <c r="W93" i="16"/>
  <c r="O93" i="16"/>
  <c r="U93" i="16"/>
  <c r="T93" i="16"/>
  <c r="Q93" i="16"/>
  <c r="S93" i="16"/>
  <c r="R93" i="16"/>
  <c r="X93" i="16"/>
  <c r="P93" i="16"/>
  <c r="U116" i="16"/>
  <c r="T116" i="16"/>
  <c r="S116" i="16"/>
  <c r="V116" i="16"/>
  <c r="R116" i="16"/>
  <c r="Q116" i="16"/>
  <c r="P116" i="16"/>
  <c r="X116" i="16"/>
  <c r="O116" i="16"/>
  <c r="I123" i="16"/>
  <c r="H123" i="16"/>
  <c r="G123" i="16"/>
  <c r="E123" i="16"/>
  <c r="D123" i="16"/>
  <c r="C123" i="16"/>
  <c r="B123" i="16"/>
  <c r="I147" i="16"/>
  <c r="H147" i="16"/>
  <c r="G147" i="16"/>
  <c r="J147" i="16"/>
  <c r="C147" i="16"/>
  <c r="F147" i="16"/>
  <c r="E147" i="16"/>
  <c r="D147" i="16"/>
  <c r="L154" i="16"/>
  <c r="L155" i="16" s="1"/>
  <c r="L156" i="16" s="1"/>
  <c r="L157" i="16" s="1"/>
  <c r="L275" i="16"/>
  <c r="J29" i="16"/>
  <c r="B29" i="16"/>
  <c r="I29" i="16"/>
  <c r="H29" i="16"/>
  <c r="G29" i="16"/>
  <c r="E29" i="16"/>
  <c r="C29" i="16"/>
  <c r="Q35" i="16"/>
  <c r="J45" i="16"/>
  <c r="B45" i="16"/>
  <c r="G45" i="16"/>
  <c r="I45" i="16"/>
  <c r="H45" i="16"/>
  <c r="K45" i="16"/>
  <c r="O46" i="16"/>
  <c r="R47" i="16"/>
  <c r="H48" i="16"/>
  <c r="G48" i="16"/>
  <c r="E48" i="16"/>
  <c r="F48" i="16"/>
  <c r="I48" i="16"/>
  <c r="C48" i="16"/>
  <c r="J49" i="16"/>
  <c r="B49" i="16"/>
  <c r="G49" i="16"/>
  <c r="I49" i="16"/>
  <c r="H49" i="16"/>
  <c r="D49" i="16"/>
  <c r="Q54" i="16"/>
  <c r="H56" i="16"/>
  <c r="E56" i="16"/>
  <c r="G56" i="16"/>
  <c r="F56" i="16"/>
  <c r="C56" i="16"/>
  <c r="Q59" i="16"/>
  <c r="H60" i="16"/>
  <c r="G60" i="16"/>
  <c r="E60" i="16"/>
  <c r="F60" i="16"/>
  <c r="J60" i="16"/>
  <c r="D60" i="16"/>
  <c r="B76" i="16"/>
  <c r="S76" i="16"/>
  <c r="U76" i="16"/>
  <c r="Q76" i="16"/>
  <c r="T76" i="16"/>
  <c r="R76" i="16"/>
  <c r="X76" i="16"/>
  <c r="C80" i="16"/>
  <c r="S80" i="16"/>
  <c r="V80" i="16"/>
  <c r="R80" i="16"/>
  <c r="U80" i="16"/>
  <c r="T80" i="16"/>
  <c r="O80" i="16"/>
  <c r="U88" i="16"/>
  <c r="S88" i="16"/>
  <c r="T88" i="16"/>
  <c r="R88" i="16"/>
  <c r="Q88" i="16"/>
  <c r="P88" i="16"/>
  <c r="U92" i="16"/>
  <c r="S92" i="16"/>
  <c r="V92" i="16"/>
  <c r="T92" i="16"/>
  <c r="R92" i="16"/>
  <c r="Q92" i="16"/>
  <c r="X92" i="16"/>
  <c r="P92" i="16"/>
  <c r="X117" i="16"/>
  <c r="K120" i="16"/>
  <c r="C120" i="16"/>
  <c r="J120" i="16"/>
  <c r="B120" i="16"/>
  <c r="I120" i="16"/>
  <c r="E120" i="16"/>
  <c r="D120" i="16"/>
  <c r="U275" i="16"/>
  <c r="U397" i="16" s="1"/>
  <c r="V30" i="16"/>
  <c r="U30" i="16"/>
  <c r="U276" i="16" s="1"/>
  <c r="S30" i="16"/>
  <c r="T30" i="16"/>
  <c r="X30" i="16"/>
  <c r="R30" i="16"/>
  <c r="V62" i="16"/>
  <c r="S62" i="16"/>
  <c r="U62" i="16"/>
  <c r="T62" i="16"/>
  <c r="X62" i="16"/>
  <c r="R62" i="16"/>
  <c r="S84" i="16"/>
  <c r="W84" i="16"/>
  <c r="V84" i="16"/>
  <c r="T84" i="16"/>
  <c r="U84" i="16"/>
  <c r="O84" i="16"/>
  <c r="U140" i="16"/>
  <c r="T140" i="16"/>
  <c r="S140" i="16"/>
  <c r="X140" i="16"/>
  <c r="R140" i="16"/>
  <c r="W140" i="16"/>
  <c r="Q140" i="16"/>
  <c r="V140" i="16"/>
  <c r="V50" i="16"/>
  <c r="U50" i="16"/>
  <c r="T50" i="16"/>
  <c r="S50" i="16"/>
  <c r="W50" i="16"/>
  <c r="Q50" i="16"/>
  <c r="X67" i="16"/>
  <c r="P67" i="16"/>
  <c r="W67" i="16"/>
  <c r="O67" i="16"/>
  <c r="V67" i="16"/>
  <c r="U67" i="16"/>
  <c r="E78" i="16"/>
  <c r="K78" i="16"/>
  <c r="B78" i="16"/>
  <c r="J78" i="16"/>
  <c r="H78" i="16"/>
  <c r="I78" i="16"/>
  <c r="C78" i="16"/>
  <c r="G79" i="16"/>
  <c r="H79" i="16"/>
  <c r="F79" i="16"/>
  <c r="E79" i="16"/>
  <c r="D79" i="16"/>
  <c r="K79" i="16"/>
  <c r="G83" i="16"/>
  <c r="I83" i="16"/>
  <c r="E83" i="16"/>
  <c r="H83" i="16"/>
  <c r="F83" i="16"/>
  <c r="B83" i="16"/>
  <c r="K116" i="16"/>
  <c r="C116" i="16"/>
  <c r="J116" i="16"/>
  <c r="B116" i="16"/>
  <c r="I116" i="16"/>
  <c r="F116" i="16"/>
  <c r="E116" i="16"/>
  <c r="D116" i="16"/>
  <c r="W74" i="16"/>
  <c r="O74" i="16"/>
  <c r="U74" i="16"/>
  <c r="R74" i="16"/>
  <c r="T74" i="16"/>
  <c r="S74" i="16"/>
  <c r="X74" i="16"/>
  <c r="Q74" i="16"/>
  <c r="Q30" i="16"/>
  <c r="R35" i="16"/>
  <c r="H36" i="16"/>
  <c r="G36" i="16"/>
  <c r="F36" i="16"/>
  <c r="E36" i="16"/>
  <c r="D36" i="16"/>
  <c r="B36" i="16"/>
  <c r="J37" i="16"/>
  <c r="B37" i="16"/>
  <c r="G37" i="16"/>
  <c r="I37" i="16"/>
  <c r="H37" i="16"/>
  <c r="C37" i="16"/>
  <c r="O38" i="16"/>
  <c r="X43" i="16"/>
  <c r="P43" i="16"/>
  <c r="W43" i="16"/>
  <c r="O43" i="16"/>
  <c r="U43" i="16"/>
  <c r="V43" i="16"/>
  <c r="T43" i="16"/>
  <c r="Q46" i="16"/>
  <c r="S47" i="16"/>
  <c r="P50" i="16"/>
  <c r="X51" i="16"/>
  <c r="P51" i="16"/>
  <c r="W51" i="16"/>
  <c r="O51" i="16"/>
  <c r="V51" i="16"/>
  <c r="U51" i="16"/>
  <c r="T51" i="16"/>
  <c r="R51" i="16"/>
  <c r="R54" i="16"/>
  <c r="P58" i="16"/>
  <c r="S59" i="16"/>
  <c r="Q62" i="16"/>
  <c r="R67" i="16"/>
  <c r="H68" i="16"/>
  <c r="G68" i="16"/>
  <c r="F68" i="16"/>
  <c r="E68" i="16"/>
  <c r="D68" i="16"/>
  <c r="B68" i="16"/>
  <c r="J69" i="16"/>
  <c r="B69" i="16"/>
  <c r="G69" i="16"/>
  <c r="I69" i="16"/>
  <c r="H69" i="16"/>
  <c r="C69" i="16"/>
  <c r="O70" i="16"/>
  <c r="C76" i="16"/>
  <c r="D78" i="16"/>
  <c r="C79" i="16"/>
  <c r="D80" i="16"/>
  <c r="H81" i="16"/>
  <c r="D83" i="16"/>
  <c r="R84" i="16"/>
  <c r="B93" i="16"/>
  <c r="K112" i="16"/>
  <c r="C112" i="16"/>
  <c r="J112" i="16"/>
  <c r="B112" i="16"/>
  <c r="I112" i="16"/>
  <c r="G112" i="16"/>
  <c r="F112" i="16"/>
  <c r="D112" i="16"/>
  <c r="E112" i="16"/>
  <c r="H112" i="16"/>
  <c r="W117" i="16"/>
  <c r="O117" i="16"/>
  <c r="V117" i="16"/>
  <c r="U117" i="16"/>
  <c r="T117" i="16"/>
  <c r="Q117" i="16"/>
  <c r="S117" i="16"/>
  <c r="R117" i="16"/>
  <c r="I119" i="16"/>
  <c r="H119" i="16"/>
  <c r="G119" i="16"/>
  <c r="F119" i="16"/>
  <c r="E119" i="16"/>
  <c r="D119" i="16"/>
  <c r="C119" i="16"/>
  <c r="G122" i="16"/>
  <c r="F122" i="16"/>
  <c r="E122" i="16"/>
  <c r="I122" i="16"/>
  <c r="C122" i="16"/>
  <c r="H122" i="16"/>
  <c r="D122" i="16"/>
  <c r="K122" i="16"/>
  <c r="G126" i="16"/>
  <c r="F126" i="16"/>
  <c r="E126" i="16"/>
  <c r="H126" i="16"/>
  <c r="D126" i="16"/>
  <c r="B126" i="16"/>
  <c r="C126" i="16"/>
  <c r="K126" i="16"/>
  <c r="I126" i="16"/>
  <c r="O140" i="16"/>
  <c r="I143" i="16"/>
  <c r="H143" i="16"/>
  <c r="G143" i="16"/>
  <c r="K143" i="16"/>
  <c r="D143" i="16"/>
  <c r="J143" i="16"/>
  <c r="F143" i="16"/>
  <c r="E143" i="16"/>
  <c r="B143" i="16"/>
  <c r="W145" i="16"/>
  <c r="O145" i="16"/>
  <c r="V145" i="16"/>
  <c r="U145" i="16"/>
  <c r="X145" i="16"/>
  <c r="T145" i="16"/>
  <c r="Q145" i="16"/>
  <c r="S145" i="16"/>
  <c r="R145" i="16"/>
  <c r="W30" i="16"/>
  <c r="B32" i="16"/>
  <c r="S35" i="16"/>
  <c r="Q38" i="16"/>
  <c r="X39" i="16"/>
  <c r="P39" i="16"/>
  <c r="W39" i="16"/>
  <c r="O39" i="16"/>
  <c r="U39" i="16"/>
  <c r="V39" i="16"/>
  <c r="S39" i="16"/>
  <c r="Q39" i="16"/>
  <c r="R46" i="16"/>
  <c r="T47" i="16"/>
  <c r="R50" i="16"/>
  <c r="W54" i="16"/>
  <c r="R58" i="16"/>
  <c r="T59" i="16"/>
  <c r="W62" i="16"/>
  <c r="B64" i="16"/>
  <c r="S67" i="16"/>
  <c r="Q70" i="16"/>
  <c r="X71" i="16"/>
  <c r="P71" i="16"/>
  <c r="W71" i="16"/>
  <c r="O71" i="16"/>
  <c r="U71" i="16"/>
  <c r="V71" i="16"/>
  <c r="S71" i="16"/>
  <c r="Q71" i="16"/>
  <c r="E74" i="16"/>
  <c r="J74" i="16"/>
  <c r="I74" i="16"/>
  <c r="H74" i="16"/>
  <c r="G74" i="16"/>
  <c r="C74" i="16"/>
  <c r="E76" i="16"/>
  <c r="F78" i="16"/>
  <c r="I79" i="16"/>
  <c r="E80" i="16"/>
  <c r="J81" i="16"/>
  <c r="J83" i="16"/>
  <c r="X84" i="16"/>
  <c r="E89" i="16"/>
  <c r="K89" i="16"/>
  <c r="C89" i="16"/>
  <c r="G89" i="16"/>
  <c r="B89" i="16"/>
  <c r="F89" i="16"/>
  <c r="D89" i="16"/>
  <c r="J89" i="16"/>
  <c r="H89" i="16"/>
  <c r="B92" i="16"/>
  <c r="I93" i="16"/>
  <c r="P112" i="16"/>
  <c r="G114" i="16"/>
  <c r="F114" i="16"/>
  <c r="E114" i="16"/>
  <c r="K114" i="16"/>
  <c r="J114" i="16"/>
  <c r="I114" i="16"/>
  <c r="H114" i="16"/>
  <c r="C114" i="16"/>
  <c r="G116" i="16"/>
  <c r="P140" i="16"/>
  <c r="K148" i="16"/>
  <c r="C148" i="16"/>
  <c r="J148" i="16"/>
  <c r="B148" i="16"/>
  <c r="I148" i="16"/>
  <c r="F148" i="16"/>
  <c r="E148" i="16"/>
  <c r="D148" i="16"/>
  <c r="H148" i="16"/>
  <c r="G148" i="16"/>
  <c r="B146" i="16"/>
  <c r="V34" i="16"/>
  <c r="U34" i="16"/>
  <c r="S34" i="16"/>
  <c r="T34" i="16"/>
  <c r="H44" i="16"/>
  <c r="G44" i="16"/>
  <c r="E44" i="16"/>
  <c r="F44" i="16"/>
  <c r="X55" i="16"/>
  <c r="P55" i="16"/>
  <c r="U55" i="16"/>
  <c r="W55" i="16"/>
  <c r="O55" i="16"/>
  <c r="V55" i="16"/>
  <c r="J57" i="16"/>
  <c r="B57" i="16"/>
  <c r="I57" i="16"/>
  <c r="G57" i="16"/>
  <c r="H57" i="16"/>
  <c r="V66" i="16"/>
  <c r="U66" i="16"/>
  <c r="T66" i="16"/>
  <c r="S66" i="16"/>
  <c r="G94" i="16"/>
  <c r="E94" i="16"/>
  <c r="H94" i="16"/>
  <c r="F94" i="16"/>
  <c r="D94" i="16"/>
  <c r="C94" i="16"/>
  <c r="K108" i="16"/>
  <c r="C108" i="16"/>
  <c r="J108" i="16"/>
  <c r="B108" i="16"/>
  <c r="I108" i="16"/>
  <c r="H108" i="16"/>
  <c r="G108" i="16"/>
  <c r="F108" i="16"/>
  <c r="E108" i="16"/>
  <c r="W113" i="16"/>
  <c r="O113" i="16"/>
  <c r="V113" i="16"/>
  <c r="U113" i="16"/>
  <c r="X113" i="16"/>
  <c r="R113" i="16"/>
  <c r="T113" i="16"/>
  <c r="S113" i="16"/>
  <c r="K144" i="16"/>
  <c r="C144" i="16"/>
  <c r="J144" i="16"/>
  <c r="B144" i="16"/>
  <c r="I144" i="16"/>
  <c r="G144" i="16"/>
  <c r="D144" i="16"/>
  <c r="F144" i="16"/>
  <c r="E144" i="16"/>
  <c r="G146" i="16"/>
  <c r="F146" i="16"/>
  <c r="E146" i="16"/>
  <c r="K146" i="16"/>
  <c r="J146" i="16"/>
  <c r="H146" i="16"/>
  <c r="D146" i="16"/>
  <c r="I146" i="16"/>
  <c r="V275" i="16"/>
  <c r="V154" i="16"/>
  <c r="X31" i="16"/>
  <c r="P31" i="16"/>
  <c r="W31" i="16"/>
  <c r="O31" i="16"/>
  <c r="U31" i="16"/>
  <c r="V31" i="16"/>
  <c r="J33" i="16"/>
  <c r="B33" i="16"/>
  <c r="I33" i="16"/>
  <c r="H33" i="16"/>
  <c r="G33" i="16"/>
  <c r="V42" i="16"/>
  <c r="U42" i="16"/>
  <c r="S42" i="16"/>
  <c r="T42" i="16"/>
  <c r="H52" i="16"/>
  <c r="G52" i="16"/>
  <c r="F52" i="16"/>
  <c r="E52" i="16"/>
  <c r="X63" i="16"/>
  <c r="P63" i="16"/>
  <c r="U63" i="16"/>
  <c r="W63" i="16"/>
  <c r="O63" i="16"/>
  <c r="V63" i="16"/>
  <c r="J65" i="16"/>
  <c r="B65" i="16"/>
  <c r="I65" i="16"/>
  <c r="H65" i="16"/>
  <c r="G65" i="16"/>
  <c r="I72" i="16"/>
  <c r="H72" i="16"/>
  <c r="G72" i="16"/>
  <c r="E72" i="16"/>
  <c r="F72" i="16"/>
  <c r="K88" i="16"/>
  <c r="C88" i="16"/>
  <c r="I88" i="16"/>
  <c r="G88" i="16"/>
  <c r="D88" i="16"/>
  <c r="F88" i="16"/>
  <c r="E88" i="16"/>
  <c r="G118" i="16"/>
  <c r="F118" i="16"/>
  <c r="E118" i="16"/>
  <c r="J118" i="16"/>
  <c r="I118" i="16"/>
  <c r="H118" i="16"/>
  <c r="D118" i="16"/>
  <c r="U120" i="16"/>
  <c r="T120" i="16"/>
  <c r="S120" i="16"/>
  <c r="R120" i="16"/>
  <c r="O120" i="16"/>
  <c r="Q120" i="16"/>
  <c r="P120" i="16"/>
  <c r="K140" i="16"/>
  <c r="C140" i="16"/>
  <c r="J140" i="16"/>
  <c r="B140" i="16"/>
  <c r="I140" i="16"/>
  <c r="H140" i="16"/>
  <c r="D140" i="16"/>
  <c r="G140" i="16"/>
  <c r="E140" i="16"/>
  <c r="F140" i="16"/>
  <c r="G90" i="16"/>
  <c r="E90" i="16"/>
  <c r="W97" i="16"/>
  <c r="O97" i="16"/>
  <c r="V97" i="16"/>
  <c r="U97" i="16"/>
  <c r="W129" i="16"/>
  <c r="W21" i="16" s="1"/>
  <c r="O129" i="16"/>
  <c r="O21" i="16" s="1"/>
  <c r="V129" i="16"/>
  <c r="V21" i="16" s="1"/>
  <c r="U129" i="16"/>
  <c r="U21" i="16" s="1"/>
  <c r="G130" i="16"/>
  <c r="F130" i="16"/>
  <c r="E130" i="16"/>
  <c r="R29" i="16"/>
  <c r="B30" i="16"/>
  <c r="J30" i="16"/>
  <c r="R33" i="16"/>
  <c r="B34" i="16"/>
  <c r="J34" i="16"/>
  <c r="R37" i="16"/>
  <c r="B38" i="16"/>
  <c r="J38" i="16"/>
  <c r="R41" i="16"/>
  <c r="B42" i="16"/>
  <c r="J42" i="16"/>
  <c r="B46" i="16"/>
  <c r="J46" i="16"/>
  <c r="R49" i="16"/>
  <c r="B50" i="16"/>
  <c r="J50" i="16"/>
  <c r="R53" i="16"/>
  <c r="B54" i="16"/>
  <c r="J54" i="16"/>
  <c r="B58" i="16"/>
  <c r="J58" i="16"/>
  <c r="R61" i="16"/>
  <c r="B62" i="16"/>
  <c r="J62" i="16"/>
  <c r="B66" i="16"/>
  <c r="J66" i="16"/>
  <c r="R69" i="16"/>
  <c r="B70" i="16"/>
  <c r="J70" i="16"/>
  <c r="K73" i="16"/>
  <c r="C73" i="16"/>
  <c r="W73" i="16"/>
  <c r="D75" i="16"/>
  <c r="D77" i="16"/>
  <c r="U81" i="16"/>
  <c r="J82" i="16"/>
  <c r="J84" i="16"/>
  <c r="Q85" i="16"/>
  <c r="G86" i="16"/>
  <c r="E86" i="16"/>
  <c r="J87" i="16"/>
  <c r="C90" i="16"/>
  <c r="B95" i="16"/>
  <c r="K96" i="16"/>
  <c r="C96" i="16"/>
  <c r="J96" i="16"/>
  <c r="B96" i="16"/>
  <c r="I96" i="16"/>
  <c r="U96" i="16"/>
  <c r="T96" i="16"/>
  <c r="S96" i="16"/>
  <c r="B98" i="16"/>
  <c r="I99" i="16"/>
  <c r="H99" i="16"/>
  <c r="G99" i="16"/>
  <c r="W101" i="16"/>
  <c r="O101" i="16"/>
  <c r="V101" i="16"/>
  <c r="U101" i="16"/>
  <c r="G102" i="16"/>
  <c r="F102" i="16"/>
  <c r="E102" i="16"/>
  <c r="G104" i="16"/>
  <c r="W104" i="16"/>
  <c r="J107" i="16"/>
  <c r="T109" i="16"/>
  <c r="T19" i="16" s="1"/>
  <c r="J110" i="16"/>
  <c r="K128" i="16"/>
  <c r="C128" i="16"/>
  <c r="J128" i="16"/>
  <c r="B128" i="16"/>
  <c r="I128" i="16"/>
  <c r="U128" i="16"/>
  <c r="T128" i="16"/>
  <c r="S128" i="16"/>
  <c r="B130" i="16"/>
  <c r="I131" i="16"/>
  <c r="H131" i="16"/>
  <c r="G131" i="16"/>
  <c r="W133" i="16"/>
  <c r="O133" i="16"/>
  <c r="V133" i="16"/>
  <c r="U133" i="16"/>
  <c r="G134" i="16"/>
  <c r="F134" i="16"/>
  <c r="E134" i="16"/>
  <c r="G136" i="16"/>
  <c r="W136" i="16"/>
  <c r="J139" i="16"/>
  <c r="T141" i="16"/>
  <c r="J142" i="16"/>
  <c r="S72" i="16"/>
  <c r="I95" i="16"/>
  <c r="H95" i="16"/>
  <c r="G95" i="16"/>
  <c r="K124" i="16"/>
  <c r="C124" i="16"/>
  <c r="J124" i="16"/>
  <c r="B124" i="16"/>
  <c r="I124" i="16"/>
  <c r="U124" i="16"/>
  <c r="T124" i="16"/>
  <c r="S124" i="16"/>
  <c r="I127" i="16"/>
  <c r="H127" i="16"/>
  <c r="G127" i="16"/>
  <c r="Y275" i="16"/>
  <c r="S29" i="16"/>
  <c r="C30" i="16"/>
  <c r="E31" i="16"/>
  <c r="S33" i="16"/>
  <c r="C38" i="16"/>
  <c r="E39" i="16"/>
  <c r="S41" i="16"/>
  <c r="C42" i="16"/>
  <c r="S45" i="16"/>
  <c r="C46" i="16"/>
  <c r="S49" i="16"/>
  <c r="C50" i="16"/>
  <c r="E51" i="16"/>
  <c r="S53" i="16"/>
  <c r="C54" i="16"/>
  <c r="K54" i="16"/>
  <c r="S57" i="16"/>
  <c r="C58" i="16"/>
  <c r="E59" i="16"/>
  <c r="S61" i="16"/>
  <c r="C62" i="16"/>
  <c r="E63" i="16"/>
  <c r="S65" i="16"/>
  <c r="C66" i="16"/>
  <c r="E67" i="16"/>
  <c r="S69" i="16"/>
  <c r="C70" i="16"/>
  <c r="E71" i="16"/>
  <c r="R72" i="16"/>
  <c r="D73" i="16"/>
  <c r="O73" i="16"/>
  <c r="X73" i="16"/>
  <c r="U77" i="16"/>
  <c r="Q81" i="16"/>
  <c r="B82" i="16"/>
  <c r="B84" i="16"/>
  <c r="R85" i="16"/>
  <c r="C86" i="16"/>
  <c r="D90" i="16"/>
  <c r="I91" i="16"/>
  <c r="G91" i="16"/>
  <c r="C95" i="16"/>
  <c r="O96" i="16"/>
  <c r="P97" i="16"/>
  <c r="B99" i="16"/>
  <c r="K100" i="16"/>
  <c r="C100" i="16"/>
  <c r="J100" i="16"/>
  <c r="B100" i="16"/>
  <c r="I100" i="16"/>
  <c r="U100" i="16"/>
  <c r="T100" i="16"/>
  <c r="S100" i="16"/>
  <c r="B102" i="16"/>
  <c r="I103" i="16"/>
  <c r="H103" i="16"/>
  <c r="G103" i="16"/>
  <c r="W105" i="16"/>
  <c r="O105" i="16"/>
  <c r="V105" i="16"/>
  <c r="U105" i="16"/>
  <c r="G106" i="16"/>
  <c r="F106" i="16"/>
  <c r="E106" i="16"/>
  <c r="P124" i="16"/>
  <c r="C127" i="16"/>
  <c r="O128" i="16"/>
  <c r="P129" i="16"/>
  <c r="P21" i="16" s="1"/>
  <c r="C130" i="16"/>
  <c r="B131" i="16"/>
  <c r="K132" i="16"/>
  <c r="C132" i="16"/>
  <c r="J132" i="16"/>
  <c r="B132" i="16"/>
  <c r="I132" i="16"/>
  <c r="U132" i="16"/>
  <c r="T132" i="16"/>
  <c r="S132" i="16"/>
  <c r="B134" i="16"/>
  <c r="I135" i="16"/>
  <c r="H135" i="16"/>
  <c r="G135" i="16"/>
  <c r="W137" i="16"/>
  <c r="O137" i="16"/>
  <c r="V137" i="16"/>
  <c r="U137" i="16"/>
  <c r="G138" i="16"/>
  <c r="F138" i="16"/>
  <c r="E138" i="16"/>
  <c r="G75" i="16"/>
  <c r="K77" i="16"/>
  <c r="C77" i="16"/>
  <c r="G98" i="16"/>
  <c r="F98" i="16"/>
  <c r="E98" i="16"/>
  <c r="T37" i="16"/>
  <c r="T41" i="16"/>
  <c r="T45" i="16"/>
  <c r="T57" i="16"/>
  <c r="T65" i="16"/>
  <c r="T72" i="16"/>
  <c r="F75" i="16"/>
  <c r="F77" i="16"/>
  <c r="E82" i="16"/>
  <c r="I84" i="16"/>
  <c r="S85" i="16"/>
  <c r="I87" i="16"/>
  <c r="G87" i="16"/>
  <c r="F90" i="16"/>
  <c r="D95" i="16"/>
  <c r="Q97" i="16"/>
  <c r="D98" i="16"/>
  <c r="K104" i="16"/>
  <c r="C104" i="16"/>
  <c r="J104" i="16"/>
  <c r="B104" i="16"/>
  <c r="I104" i="16"/>
  <c r="U104" i="16"/>
  <c r="T104" i="16"/>
  <c r="S104" i="16"/>
  <c r="I107" i="16"/>
  <c r="H107" i="16"/>
  <c r="G107" i="16"/>
  <c r="W109" i="16"/>
  <c r="W19" i="16" s="1"/>
  <c r="W23" i="16" s="1"/>
  <c r="O109" i="16"/>
  <c r="O19" i="16" s="1"/>
  <c r="V109" i="16"/>
  <c r="V19" i="16" s="1"/>
  <c r="U109" i="16"/>
  <c r="U19" i="16" s="1"/>
  <c r="G110" i="16"/>
  <c r="F110" i="16"/>
  <c r="E110" i="16"/>
  <c r="D124" i="16"/>
  <c r="Q124" i="16"/>
  <c r="D127" i="16"/>
  <c r="Q129" i="16"/>
  <c r="Q21" i="16" s="1"/>
  <c r="D130" i="16"/>
  <c r="K136" i="16"/>
  <c r="C136" i="16"/>
  <c r="J136" i="16"/>
  <c r="B136" i="16"/>
  <c r="I136" i="16"/>
  <c r="U136" i="16"/>
  <c r="T136" i="16"/>
  <c r="S136" i="16"/>
  <c r="I139" i="16"/>
  <c r="H139" i="16"/>
  <c r="G139" i="16"/>
  <c r="W141" i="16"/>
  <c r="O141" i="16"/>
  <c r="V141" i="16"/>
  <c r="U141" i="16"/>
  <c r="G142" i="16"/>
  <c r="F142" i="16"/>
  <c r="E142" i="16"/>
  <c r="O86" i="16"/>
  <c r="O90" i="16"/>
  <c r="O94" i="16"/>
  <c r="C97" i="16"/>
  <c r="K97" i="16"/>
  <c r="O98" i="16"/>
  <c r="O17" i="16" s="1"/>
  <c r="C101" i="16"/>
  <c r="K101" i="16"/>
  <c r="O102" i="16"/>
  <c r="C105" i="16"/>
  <c r="K105" i="16"/>
  <c r="O106" i="16"/>
  <c r="W106" i="16"/>
  <c r="C109" i="16"/>
  <c r="O110" i="16"/>
  <c r="C113" i="16"/>
  <c r="K113" i="16"/>
  <c r="O114" i="16"/>
  <c r="C117" i="16"/>
  <c r="O118" i="16"/>
  <c r="C121" i="16"/>
  <c r="O122" i="16"/>
  <c r="C125" i="16"/>
  <c r="K125" i="16"/>
  <c r="O126" i="16"/>
  <c r="C129" i="16"/>
  <c r="K129" i="16"/>
  <c r="O130" i="16"/>
  <c r="C133" i="16"/>
  <c r="K133" i="16"/>
  <c r="O134" i="16"/>
  <c r="C137" i="16"/>
  <c r="K137" i="16"/>
  <c r="O138" i="16"/>
  <c r="C141" i="16"/>
  <c r="O142" i="16"/>
  <c r="C145" i="16"/>
  <c r="K145" i="16"/>
  <c r="O146" i="16"/>
  <c r="E109" i="16"/>
  <c r="E117" i="16"/>
  <c r="E121" i="16"/>
  <c r="E133" i="16"/>
  <c r="E141" i="16"/>
  <c r="I20" i="12"/>
  <c r="J20" i="12"/>
  <c r="I21" i="12"/>
  <c r="I22" i="12" s="1"/>
  <c r="L26" i="12"/>
  <c r="L25" i="12"/>
  <c r="L24" i="12"/>
  <c r="L23" i="12"/>
  <c r="L22" i="12"/>
  <c r="L21" i="12"/>
  <c r="L20" i="12"/>
  <c r="L653" i="12"/>
  <c r="L654" i="12"/>
  <c r="L655" i="12"/>
  <c r="L656" i="12"/>
  <c r="L657" i="12"/>
  <c r="L658" i="12"/>
  <c r="L659" i="12"/>
  <c r="L660" i="12"/>
  <c r="L661" i="12"/>
  <c r="L662" i="12"/>
  <c r="L663" i="12"/>
  <c r="L664" i="12"/>
  <c r="L665" i="12"/>
  <c r="L666" i="12"/>
  <c r="L667" i="12"/>
  <c r="L668" i="12"/>
  <c r="L669" i="12"/>
  <c r="L670" i="12"/>
  <c r="L671" i="12"/>
  <c r="L672" i="12"/>
  <c r="L673" i="12"/>
  <c r="L674" i="12"/>
  <c r="L675" i="12"/>
  <c r="L676" i="12"/>
  <c r="L677" i="12"/>
  <c r="L678" i="12"/>
  <c r="L679" i="12"/>
  <c r="L680" i="12"/>
  <c r="L681" i="12"/>
  <c r="L682" i="12"/>
  <c r="L683" i="12"/>
  <c r="L684" i="12"/>
  <c r="L685" i="12"/>
  <c r="L686" i="12"/>
  <c r="L687" i="12"/>
  <c r="L688" i="12"/>
  <c r="L689" i="12"/>
  <c r="L690" i="12"/>
  <c r="L691" i="12"/>
  <c r="L692" i="12"/>
  <c r="L693" i="12"/>
  <c r="L694" i="12"/>
  <c r="L695" i="12"/>
  <c r="L696" i="12"/>
  <c r="L697" i="12"/>
  <c r="L698" i="12"/>
  <c r="L699" i="12"/>
  <c r="L700" i="12"/>
  <c r="L701" i="12"/>
  <c r="L702" i="12"/>
  <c r="L703" i="12"/>
  <c r="L704" i="12"/>
  <c r="L705" i="12"/>
  <c r="L706" i="12"/>
  <c r="L707" i="12"/>
  <c r="L708" i="12"/>
  <c r="L709" i="12"/>
  <c r="L710" i="12"/>
  <c r="L711" i="12"/>
  <c r="L712" i="12"/>
  <c r="L713" i="12"/>
  <c r="L714" i="12"/>
  <c r="L715" i="12"/>
  <c r="L716" i="12"/>
  <c r="L717" i="12"/>
  <c r="L718" i="12"/>
  <c r="L719" i="12"/>
  <c r="L720" i="12"/>
  <c r="L721" i="12"/>
  <c r="L722" i="12"/>
  <c r="L723" i="12"/>
  <c r="L724" i="12"/>
  <c r="L725" i="12"/>
  <c r="L726" i="12"/>
  <c r="L727" i="12"/>
  <c r="L728" i="12"/>
  <c r="L729" i="12"/>
  <c r="L730" i="12"/>
  <c r="L731" i="12"/>
  <c r="L732" i="12"/>
  <c r="L733" i="12"/>
  <c r="L734" i="12"/>
  <c r="L735" i="12"/>
  <c r="L736" i="12"/>
  <c r="L737" i="12"/>
  <c r="L738" i="12"/>
  <c r="L739" i="12"/>
  <c r="L740" i="12"/>
  <c r="L741" i="12"/>
  <c r="L742" i="12"/>
  <c r="L743" i="12"/>
  <c r="L744" i="12"/>
  <c r="L745" i="12"/>
  <c r="L746" i="12"/>
  <c r="L747" i="12"/>
  <c r="L748" i="12"/>
  <c r="L749" i="12"/>
  <c r="L750" i="12"/>
  <c r="L751" i="12"/>
  <c r="L752" i="12"/>
  <c r="L753" i="12"/>
  <c r="L754" i="12"/>
  <c r="L755" i="12"/>
  <c r="L756" i="12"/>
  <c r="L757" i="12"/>
  <c r="L758" i="12"/>
  <c r="L759" i="12"/>
  <c r="L760" i="12"/>
  <c r="L761" i="12"/>
  <c r="L762" i="12"/>
  <c r="L763" i="12"/>
  <c r="L764" i="12"/>
  <c r="L765" i="12"/>
  <c r="L766" i="12"/>
  <c r="L767" i="12"/>
  <c r="L768" i="12"/>
  <c r="L769" i="12"/>
  <c r="L770" i="12"/>
  <c r="X770" i="12"/>
  <c r="W770" i="12"/>
  <c r="V770" i="12"/>
  <c r="U770" i="12"/>
  <c r="T770" i="12"/>
  <c r="S770" i="12"/>
  <c r="R770" i="12"/>
  <c r="Q770" i="12"/>
  <c r="P770" i="12"/>
  <c r="O770" i="12"/>
  <c r="N770" i="12"/>
  <c r="X769" i="12"/>
  <c r="W769" i="12"/>
  <c r="V769" i="12"/>
  <c r="U769" i="12"/>
  <c r="T769" i="12"/>
  <c r="S769" i="12"/>
  <c r="R769" i="12"/>
  <c r="Q769" i="12"/>
  <c r="P769" i="12"/>
  <c r="O769" i="12"/>
  <c r="N769" i="12"/>
  <c r="X768" i="12"/>
  <c r="W768" i="12"/>
  <c r="V768" i="12"/>
  <c r="U768" i="12"/>
  <c r="T768" i="12"/>
  <c r="S768" i="12"/>
  <c r="R768" i="12"/>
  <c r="Q768" i="12"/>
  <c r="P768" i="12"/>
  <c r="O768" i="12"/>
  <c r="N768" i="12"/>
  <c r="X767" i="12"/>
  <c r="W767" i="12"/>
  <c r="V767" i="12"/>
  <c r="U767" i="12"/>
  <c r="T767" i="12"/>
  <c r="S767" i="12"/>
  <c r="R767" i="12"/>
  <c r="Q767" i="12"/>
  <c r="P767" i="12"/>
  <c r="O767" i="12"/>
  <c r="N767" i="12"/>
  <c r="X766" i="12"/>
  <c r="W766" i="12"/>
  <c r="V766" i="12"/>
  <c r="U766" i="12"/>
  <c r="T766" i="12"/>
  <c r="S766" i="12"/>
  <c r="R766" i="12"/>
  <c r="Q766" i="12"/>
  <c r="P766" i="12"/>
  <c r="O766" i="12"/>
  <c r="N766" i="12"/>
  <c r="X765" i="12"/>
  <c r="W765" i="12"/>
  <c r="V765" i="12"/>
  <c r="U765" i="12"/>
  <c r="T765" i="12"/>
  <c r="S765" i="12"/>
  <c r="R765" i="12"/>
  <c r="Q765" i="12"/>
  <c r="P765" i="12"/>
  <c r="O765" i="12"/>
  <c r="N765" i="12"/>
  <c r="X764" i="12"/>
  <c r="W764" i="12"/>
  <c r="V764" i="12"/>
  <c r="U764" i="12"/>
  <c r="T764" i="12"/>
  <c r="S764" i="12"/>
  <c r="R764" i="12"/>
  <c r="Q764" i="12"/>
  <c r="P764" i="12"/>
  <c r="O764" i="12"/>
  <c r="N764" i="12"/>
  <c r="X763" i="12"/>
  <c r="W763" i="12"/>
  <c r="V763" i="12"/>
  <c r="U763" i="12"/>
  <c r="T763" i="12"/>
  <c r="S763" i="12"/>
  <c r="R763" i="12"/>
  <c r="Q763" i="12"/>
  <c r="P763" i="12"/>
  <c r="O763" i="12"/>
  <c r="N763" i="12"/>
  <c r="X762" i="12"/>
  <c r="W762" i="12"/>
  <c r="V762" i="12"/>
  <c r="U762" i="12"/>
  <c r="T762" i="12"/>
  <c r="S762" i="12"/>
  <c r="R762" i="12"/>
  <c r="Q762" i="12"/>
  <c r="P762" i="12"/>
  <c r="O762" i="12"/>
  <c r="N762" i="12"/>
  <c r="X761" i="12"/>
  <c r="W761" i="12"/>
  <c r="V761" i="12"/>
  <c r="U761" i="12"/>
  <c r="T761" i="12"/>
  <c r="S761" i="12"/>
  <c r="R761" i="12"/>
  <c r="Q761" i="12"/>
  <c r="P761" i="12"/>
  <c r="O761" i="12"/>
  <c r="N761" i="12"/>
  <c r="X760" i="12"/>
  <c r="W760" i="12"/>
  <c r="V760" i="12"/>
  <c r="U760" i="12"/>
  <c r="T760" i="12"/>
  <c r="S760" i="12"/>
  <c r="R760" i="12"/>
  <c r="Q760" i="12"/>
  <c r="P760" i="12"/>
  <c r="O760" i="12"/>
  <c r="N760" i="12"/>
  <c r="X759" i="12"/>
  <c r="W759" i="12"/>
  <c r="V759" i="12"/>
  <c r="U759" i="12"/>
  <c r="T759" i="12"/>
  <c r="S759" i="12"/>
  <c r="R759" i="12"/>
  <c r="Q759" i="12"/>
  <c r="P759" i="12"/>
  <c r="O759" i="12"/>
  <c r="N759" i="12"/>
  <c r="X758" i="12"/>
  <c r="W758" i="12"/>
  <c r="V758" i="12"/>
  <c r="U758" i="12"/>
  <c r="T758" i="12"/>
  <c r="S758" i="12"/>
  <c r="R758" i="12"/>
  <c r="Q758" i="12"/>
  <c r="P758" i="12"/>
  <c r="O758" i="12"/>
  <c r="N758" i="12"/>
  <c r="X757" i="12"/>
  <c r="W757" i="12"/>
  <c r="V757" i="12"/>
  <c r="U757" i="12"/>
  <c r="T757" i="12"/>
  <c r="S757" i="12"/>
  <c r="R757" i="12"/>
  <c r="Q757" i="12"/>
  <c r="P757" i="12"/>
  <c r="O757" i="12"/>
  <c r="N757" i="12"/>
  <c r="X756" i="12"/>
  <c r="W756" i="12"/>
  <c r="V756" i="12"/>
  <c r="U756" i="12"/>
  <c r="T756" i="12"/>
  <c r="S756" i="12"/>
  <c r="R756" i="12"/>
  <c r="Q756" i="12"/>
  <c r="P756" i="12"/>
  <c r="O756" i="12"/>
  <c r="N756" i="12"/>
  <c r="X755" i="12"/>
  <c r="W755" i="12"/>
  <c r="V755" i="12"/>
  <c r="U755" i="12"/>
  <c r="T755" i="12"/>
  <c r="S755" i="12"/>
  <c r="R755" i="12"/>
  <c r="Q755" i="12"/>
  <c r="P755" i="12"/>
  <c r="O755" i="12"/>
  <c r="N755" i="12"/>
  <c r="X754" i="12"/>
  <c r="W754" i="12"/>
  <c r="V754" i="12"/>
  <c r="U754" i="12"/>
  <c r="T754" i="12"/>
  <c r="S754" i="12"/>
  <c r="R754" i="12"/>
  <c r="Q754" i="12"/>
  <c r="P754" i="12"/>
  <c r="O754" i="12"/>
  <c r="N754" i="12"/>
  <c r="X753" i="12"/>
  <c r="W753" i="12"/>
  <c r="V753" i="12"/>
  <c r="U753" i="12"/>
  <c r="T753" i="12"/>
  <c r="S753" i="12"/>
  <c r="R753" i="12"/>
  <c r="Q753" i="12"/>
  <c r="P753" i="12"/>
  <c r="O753" i="12"/>
  <c r="N753" i="12"/>
  <c r="X752" i="12"/>
  <c r="W752" i="12"/>
  <c r="V752" i="12"/>
  <c r="U752" i="12"/>
  <c r="T752" i="12"/>
  <c r="S752" i="12"/>
  <c r="R752" i="12"/>
  <c r="Q752" i="12"/>
  <c r="P752" i="12"/>
  <c r="O752" i="12"/>
  <c r="N752" i="12"/>
  <c r="X751" i="12"/>
  <c r="W751" i="12"/>
  <c r="V751" i="12"/>
  <c r="U751" i="12"/>
  <c r="T751" i="12"/>
  <c r="S751" i="12"/>
  <c r="R751" i="12"/>
  <c r="Q751" i="12"/>
  <c r="P751" i="12"/>
  <c r="O751" i="12"/>
  <c r="N751" i="12"/>
  <c r="X750" i="12"/>
  <c r="W750" i="12"/>
  <c r="V750" i="12"/>
  <c r="U750" i="12"/>
  <c r="T750" i="12"/>
  <c r="S750" i="12"/>
  <c r="R750" i="12"/>
  <c r="Q750" i="12"/>
  <c r="P750" i="12"/>
  <c r="O750" i="12"/>
  <c r="N750" i="12"/>
  <c r="X749" i="12"/>
  <c r="W749" i="12"/>
  <c r="V749" i="12"/>
  <c r="U749" i="12"/>
  <c r="T749" i="12"/>
  <c r="S749" i="12"/>
  <c r="R749" i="12"/>
  <c r="Q749" i="12"/>
  <c r="P749" i="12"/>
  <c r="O749" i="12"/>
  <c r="N749" i="12"/>
  <c r="X748" i="12"/>
  <c r="W748" i="12"/>
  <c r="V748" i="12"/>
  <c r="U748" i="12"/>
  <c r="T748" i="12"/>
  <c r="S748" i="12"/>
  <c r="R748" i="12"/>
  <c r="Q748" i="12"/>
  <c r="P748" i="12"/>
  <c r="O748" i="12"/>
  <c r="N748" i="12"/>
  <c r="X747" i="12"/>
  <c r="W747" i="12"/>
  <c r="V747" i="12"/>
  <c r="U747" i="12"/>
  <c r="T747" i="12"/>
  <c r="S747" i="12"/>
  <c r="R747" i="12"/>
  <c r="Q747" i="12"/>
  <c r="P747" i="12"/>
  <c r="O747" i="12"/>
  <c r="N747" i="12"/>
  <c r="X746" i="12"/>
  <c r="W746" i="12"/>
  <c r="V746" i="12"/>
  <c r="U746" i="12"/>
  <c r="T746" i="12"/>
  <c r="S746" i="12"/>
  <c r="R746" i="12"/>
  <c r="Q746" i="12"/>
  <c r="P746" i="12"/>
  <c r="O746" i="12"/>
  <c r="N746" i="12"/>
  <c r="X745" i="12"/>
  <c r="W745" i="12"/>
  <c r="V745" i="12"/>
  <c r="U745" i="12"/>
  <c r="T745" i="12"/>
  <c r="S745" i="12"/>
  <c r="R745" i="12"/>
  <c r="Q745" i="12"/>
  <c r="P745" i="12"/>
  <c r="O745" i="12"/>
  <c r="N745" i="12"/>
  <c r="X744" i="12"/>
  <c r="W744" i="12"/>
  <c r="V744" i="12"/>
  <c r="U744" i="12"/>
  <c r="T744" i="12"/>
  <c r="S744" i="12"/>
  <c r="R744" i="12"/>
  <c r="Q744" i="12"/>
  <c r="P744" i="12"/>
  <c r="O744" i="12"/>
  <c r="N744" i="12"/>
  <c r="X743" i="12"/>
  <c r="W743" i="12"/>
  <c r="V743" i="12"/>
  <c r="U743" i="12"/>
  <c r="T743" i="12"/>
  <c r="S743" i="12"/>
  <c r="R743" i="12"/>
  <c r="Q743" i="12"/>
  <c r="P743" i="12"/>
  <c r="O743" i="12"/>
  <c r="N743" i="12"/>
  <c r="X742" i="12"/>
  <c r="W742" i="12"/>
  <c r="V742" i="12"/>
  <c r="U742" i="12"/>
  <c r="T742" i="12"/>
  <c r="S742" i="12"/>
  <c r="R742" i="12"/>
  <c r="Q742" i="12"/>
  <c r="P742" i="12"/>
  <c r="O742" i="12"/>
  <c r="N742" i="12"/>
  <c r="X741" i="12"/>
  <c r="W741" i="12"/>
  <c r="V741" i="12"/>
  <c r="U741" i="12"/>
  <c r="T741" i="12"/>
  <c r="S741" i="12"/>
  <c r="R741" i="12"/>
  <c r="Q741" i="12"/>
  <c r="P741" i="12"/>
  <c r="O741" i="12"/>
  <c r="N741" i="12"/>
  <c r="X740" i="12"/>
  <c r="W740" i="12"/>
  <c r="V740" i="12"/>
  <c r="U740" i="12"/>
  <c r="T740" i="12"/>
  <c r="S740" i="12"/>
  <c r="R740" i="12"/>
  <c r="Q740" i="12"/>
  <c r="P740" i="12"/>
  <c r="O740" i="12"/>
  <c r="N740" i="12"/>
  <c r="X739" i="12"/>
  <c r="W739" i="12"/>
  <c r="V739" i="12"/>
  <c r="U739" i="12"/>
  <c r="T739" i="12"/>
  <c r="S739" i="12"/>
  <c r="R739" i="12"/>
  <c r="Q739" i="12"/>
  <c r="P739" i="12"/>
  <c r="O739" i="12"/>
  <c r="N739" i="12"/>
  <c r="X738" i="12"/>
  <c r="W738" i="12"/>
  <c r="V738" i="12"/>
  <c r="U738" i="12"/>
  <c r="T738" i="12"/>
  <c r="S738" i="12"/>
  <c r="R738" i="12"/>
  <c r="Q738" i="12"/>
  <c r="P738" i="12"/>
  <c r="O738" i="12"/>
  <c r="N738" i="12"/>
  <c r="X737" i="12"/>
  <c r="W737" i="12"/>
  <c r="V737" i="12"/>
  <c r="U737" i="12"/>
  <c r="T737" i="12"/>
  <c r="S737" i="12"/>
  <c r="R737" i="12"/>
  <c r="Q737" i="12"/>
  <c r="P737" i="12"/>
  <c r="O737" i="12"/>
  <c r="N737" i="12"/>
  <c r="X736" i="12"/>
  <c r="W736" i="12"/>
  <c r="V736" i="12"/>
  <c r="U736" i="12"/>
  <c r="T736" i="12"/>
  <c r="S736" i="12"/>
  <c r="R736" i="12"/>
  <c r="Q736" i="12"/>
  <c r="P736" i="12"/>
  <c r="O736" i="12"/>
  <c r="N736" i="12"/>
  <c r="X735" i="12"/>
  <c r="W735" i="12"/>
  <c r="V735" i="12"/>
  <c r="U735" i="12"/>
  <c r="T735" i="12"/>
  <c r="S735" i="12"/>
  <c r="R735" i="12"/>
  <c r="Q735" i="12"/>
  <c r="P735" i="12"/>
  <c r="O735" i="12"/>
  <c r="N735" i="12"/>
  <c r="X734" i="12"/>
  <c r="W734" i="12"/>
  <c r="V734" i="12"/>
  <c r="U734" i="12"/>
  <c r="T734" i="12"/>
  <c r="S734" i="12"/>
  <c r="R734" i="12"/>
  <c r="Q734" i="12"/>
  <c r="P734" i="12"/>
  <c r="O734" i="12"/>
  <c r="N734" i="12"/>
  <c r="X733" i="12"/>
  <c r="W733" i="12"/>
  <c r="V733" i="12"/>
  <c r="U733" i="12"/>
  <c r="T733" i="12"/>
  <c r="S733" i="12"/>
  <c r="R733" i="12"/>
  <c r="Q733" i="12"/>
  <c r="P733" i="12"/>
  <c r="O733" i="12"/>
  <c r="N733" i="12"/>
  <c r="X732" i="12"/>
  <c r="W732" i="12"/>
  <c r="V732" i="12"/>
  <c r="U732" i="12"/>
  <c r="T732" i="12"/>
  <c r="S732" i="12"/>
  <c r="R732" i="12"/>
  <c r="Q732" i="12"/>
  <c r="P732" i="12"/>
  <c r="O732" i="12"/>
  <c r="N732" i="12"/>
  <c r="X731" i="12"/>
  <c r="W731" i="12"/>
  <c r="V731" i="12"/>
  <c r="U731" i="12"/>
  <c r="T731" i="12"/>
  <c r="S731" i="12"/>
  <c r="R731" i="12"/>
  <c r="Q731" i="12"/>
  <c r="P731" i="12"/>
  <c r="O731" i="12"/>
  <c r="N731" i="12"/>
  <c r="X730" i="12"/>
  <c r="W730" i="12"/>
  <c r="V730" i="12"/>
  <c r="U730" i="12"/>
  <c r="T730" i="12"/>
  <c r="S730" i="12"/>
  <c r="R730" i="12"/>
  <c r="Q730" i="12"/>
  <c r="P730" i="12"/>
  <c r="O730" i="12"/>
  <c r="N730" i="12"/>
  <c r="X729" i="12"/>
  <c r="W729" i="12"/>
  <c r="V729" i="12"/>
  <c r="U729" i="12"/>
  <c r="T729" i="12"/>
  <c r="S729" i="12"/>
  <c r="R729" i="12"/>
  <c r="Q729" i="12"/>
  <c r="P729" i="12"/>
  <c r="O729" i="12"/>
  <c r="N729" i="12"/>
  <c r="X728" i="12"/>
  <c r="W728" i="12"/>
  <c r="V728" i="12"/>
  <c r="U728" i="12"/>
  <c r="T728" i="12"/>
  <c r="S728" i="12"/>
  <c r="R728" i="12"/>
  <c r="Q728" i="12"/>
  <c r="P728" i="12"/>
  <c r="O728" i="12"/>
  <c r="N728" i="12"/>
  <c r="X727" i="12"/>
  <c r="W727" i="12"/>
  <c r="V727" i="12"/>
  <c r="U727" i="12"/>
  <c r="T727" i="12"/>
  <c r="S727" i="12"/>
  <c r="R727" i="12"/>
  <c r="Q727" i="12"/>
  <c r="P727" i="12"/>
  <c r="O727" i="12"/>
  <c r="N727" i="12"/>
  <c r="X726" i="12"/>
  <c r="W726" i="12"/>
  <c r="V726" i="12"/>
  <c r="U726" i="12"/>
  <c r="T726" i="12"/>
  <c r="S726" i="12"/>
  <c r="R726" i="12"/>
  <c r="Q726" i="12"/>
  <c r="P726" i="12"/>
  <c r="O726" i="12"/>
  <c r="N726" i="12"/>
  <c r="X725" i="12"/>
  <c r="W725" i="12"/>
  <c r="V725" i="12"/>
  <c r="U725" i="12"/>
  <c r="T725" i="12"/>
  <c r="S725" i="12"/>
  <c r="R725" i="12"/>
  <c r="Q725" i="12"/>
  <c r="P725" i="12"/>
  <c r="O725" i="12"/>
  <c r="N725" i="12"/>
  <c r="X724" i="12"/>
  <c r="W724" i="12"/>
  <c r="V724" i="12"/>
  <c r="U724" i="12"/>
  <c r="T724" i="12"/>
  <c r="S724" i="12"/>
  <c r="R724" i="12"/>
  <c r="Q724" i="12"/>
  <c r="P724" i="12"/>
  <c r="O724" i="12"/>
  <c r="N724" i="12"/>
  <c r="X723" i="12"/>
  <c r="W723" i="12"/>
  <c r="V723" i="12"/>
  <c r="U723" i="12"/>
  <c r="T723" i="12"/>
  <c r="S723" i="12"/>
  <c r="R723" i="12"/>
  <c r="Q723" i="12"/>
  <c r="P723" i="12"/>
  <c r="O723" i="12"/>
  <c r="N723" i="12"/>
  <c r="X722" i="12"/>
  <c r="W722" i="12"/>
  <c r="V722" i="12"/>
  <c r="U722" i="12"/>
  <c r="T722" i="12"/>
  <c r="S722" i="12"/>
  <c r="R722" i="12"/>
  <c r="Q722" i="12"/>
  <c r="P722" i="12"/>
  <c r="O722" i="12"/>
  <c r="N722" i="12"/>
  <c r="X721" i="12"/>
  <c r="W721" i="12"/>
  <c r="V721" i="12"/>
  <c r="U721" i="12"/>
  <c r="T721" i="12"/>
  <c r="S721" i="12"/>
  <c r="R721" i="12"/>
  <c r="Q721" i="12"/>
  <c r="P721" i="12"/>
  <c r="O721" i="12"/>
  <c r="N721" i="12"/>
  <c r="X720" i="12"/>
  <c r="W720" i="12"/>
  <c r="V720" i="12"/>
  <c r="U720" i="12"/>
  <c r="T720" i="12"/>
  <c r="S720" i="12"/>
  <c r="R720" i="12"/>
  <c r="Q720" i="12"/>
  <c r="P720" i="12"/>
  <c r="O720" i="12"/>
  <c r="N720" i="12"/>
  <c r="X719" i="12"/>
  <c r="W719" i="12"/>
  <c r="V719" i="12"/>
  <c r="U719" i="12"/>
  <c r="T719" i="12"/>
  <c r="S719" i="12"/>
  <c r="R719" i="12"/>
  <c r="Q719" i="12"/>
  <c r="P719" i="12"/>
  <c r="O719" i="12"/>
  <c r="N719" i="12"/>
  <c r="X718" i="12"/>
  <c r="W718" i="12"/>
  <c r="V718" i="12"/>
  <c r="U718" i="12"/>
  <c r="T718" i="12"/>
  <c r="S718" i="12"/>
  <c r="R718" i="12"/>
  <c r="Q718" i="12"/>
  <c r="P718" i="12"/>
  <c r="O718" i="12"/>
  <c r="N718" i="12"/>
  <c r="X717" i="12"/>
  <c r="W717" i="12"/>
  <c r="V717" i="12"/>
  <c r="U717" i="12"/>
  <c r="T717" i="12"/>
  <c r="S717" i="12"/>
  <c r="R717" i="12"/>
  <c r="Q717" i="12"/>
  <c r="P717" i="12"/>
  <c r="O717" i="12"/>
  <c r="N717" i="12"/>
  <c r="X716" i="12"/>
  <c r="W716" i="12"/>
  <c r="V716" i="12"/>
  <c r="U716" i="12"/>
  <c r="T716" i="12"/>
  <c r="S716" i="12"/>
  <c r="R716" i="12"/>
  <c r="Q716" i="12"/>
  <c r="P716" i="12"/>
  <c r="O716" i="12"/>
  <c r="N716" i="12"/>
  <c r="X715" i="12"/>
  <c r="W715" i="12"/>
  <c r="V715" i="12"/>
  <c r="U715" i="12"/>
  <c r="T715" i="12"/>
  <c r="S715" i="12"/>
  <c r="R715" i="12"/>
  <c r="Q715" i="12"/>
  <c r="P715" i="12"/>
  <c r="O715" i="12"/>
  <c r="N715" i="12"/>
  <c r="X714" i="12"/>
  <c r="W714" i="12"/>
  <c r="V714" i="12"/>
  <c r="U714" i="12"/>
  <c r="T714" i="12"/>
  <c r="S714" i="12"/>
  <c r="R714" i="12"/>
  <c r="Q714" i="12"/>
  <c r="P714" i="12"/>
  <c r="O714" i="12"/>
  <c r="N714" i="12"/>
  <c r="X713" i="12"/>
  <c r="W713" i="12"/>
  <c r="V713" i="12"/>
  <c r="U713" i="12"/>
  <c r="T713" i="12"/>
  <c r="S713" i="12"/>
  <c r="R713" i="12"/>
  <c r="Q713" i="12"/>
  <c r="P713" i="12"/>
  <c r="O713" i="12"/>
  <c r="N713" i="12"/>
  <c r="X712" i="12"/>
  <c r="W712" i="12"/>
  <c r="V712" i="12"/>
  <c r="U712" i="12"/>
  <c r="T712" i="12"/>
  <c r="S712" i="12"/>
  <c r="R712" i="12"/>
  <c r="Q712" i="12"/>
  <c r="P712" i="12"/>
  <c r="O712" i="12"/>
  <c r="N712" i="12"/>
  <c r="X711" i="12"/>
  <c r="W711" i="12"/>
  <c r="V711" i="12"/>
  <c r="U711" i="12"/>
  <c r="T711" i="12"/>
  <c r="S711" i="12"/>
  <c r="R711" i="12"/>
  <c r="Q711" i="12"/>
  <c r="P711" i="12"/>
  <c r="O711" i="12"/>
  <c r="N711" i="12"/>
  <c r="X710" i="12"/>
  <c r="W710" i="12"/>
  <c r="V710" i="12"/>
  <c r="U710" i="12"/>
  <c r="T710" i="12"/>
  <c r="S710" i="12"/>
  <c r="R710" i="12"/>
  <c r="Q710" i="12"/>
  <c r="P710" i="12"/>
  <c r="O710" i="12"/>
  <c r="N710" i="12"/>
  <c r="X709" i="12"/>
  <c r="W709" i="12"/>
  <c r="V709" i="12"/>
  <c r="U709" i="12"/>
  <c r="T709" i="12"/>
  <c r="S709" i="12"/>
  <c r="R709" i="12"/>
  <c r="Q709" i="12"/>
  <c r="P709" i="12"/>
  <c r="O709" i="12"/>
  <c r="N709" i="12"/>
  <c r="X708" i="12"/>
  <c r="W708" i="12"/>
  <c r="V708" i="12"/>
  <c r="U708" i="12"/>
  <c r="T708" i="12"/>
  <c r="S708" i="12"/>
  <c r="R708" i="12"/>
  <c r="Q708" i="12"/>
  <c r="P708" i="12"/>
  <c r="O708" i="12"/>
  <c r="N708" i="12"/>
  <c r="X707" i="12"/>
  <c r="W707" i="12"/>
  <c r="V707" i="12"/>
  <c r="U707" i="12"/>
  <c r="T707" i="12"/>
  <c r="S707" i="12"/>
  <c r="R707" i="12"/>
  <c r="Q707" i="12"/>
  <c r="P707" i="12"/>
  <c r="O707" i="12"/>
  <c r="N707" i="12"/>
  <c r="X706" i="12"/>
  <c r="W706" i="12"/>
  <c r="V706" i="12"/>
  <c r="U706" i="12"/>
  <c r="T706" i="12"/>
  <c r="S706" i="12"/>
  <c r="R706" i="12"/>
  <c r="Q706" i="12"/>
  <c r="P706" i="12"/>
  <c r="O706" i="12"/>
  <c r="N706" i="12"/>
  <c r="X705" i="12"/>
  <c r="W705" i="12"/>
  <c r="V705" i="12"/>
  <c r="U705" i="12"/>
  <c r="T705" i="12"/>
  <c r="S705" i="12"/>
  <c r="R705" i="12"/>
  <c r="Q705" i="12"/>
  <c r="P705" i="12"/>
  <c r="O705" i="12"/>
  <c r="N705" i="12"/>
  <c r="X704" i="12"/>
  <c r="W704" i="12"/>
  <c r="V704" i="12"/>
  <c r="U704" i="12"/>
  <c r="T704" i="12"/>
  <c r="S704" i="12"/>
  <c r="R704" i="12"/>
  <c r="Q704" i="12"/>
  <c r="P704" i="12"/>
  <c r="O704" i="12"/>
  <c r="N704" i="12"/>
  <c r="X703" i="12"/>
  <c r="W703" i="12"/>
  <c r="V703" i="12"/>
  <c r="U703" i="12"/>
  <c r="T703" i="12"/>
  <c r="S703" i="12"/>
  <c r="R703" i="12"/>
  <c r="Q703" i="12"/>
  <c r="P703" i="12"/>
  <c r="O703" i="12"/>
  <c r="N703" i="12"/>
  <c r="X702" i="12"/>
  <c r="W702" i="12"/>
  <c r="V702" i="12"/>
  <c r="U702" i="12"/>
  <c r="T702" i="12"/>
  <c r="S702" i="12"/>
  <c r="R702" i="12"/>
  <c r="Q702" i="12"/>
  <c r="P702" i="12"/>
  <c r="O702" i="12"/>
  <c r="N702" i="12"/>
  <c r="X701" i="12"/>
  <c r="W701" i="12"/>
  <c r="V701" i="12"/>
  <c r="U701" i="12"/>
  <c r="T701" i="12"/>
  <c r="S701" i="12"/>
  <c r="R701" i="12"/>
  <c r="Q701" i="12"/>
  <c r="P701" i="12"/>
  <c r="O701" i="12"/>
  <c r="N701" i="12"/>
  <c r="X700" i="12"/>
  <c r="W700" i="12"/>
  <c r="V700" i="12"/>
  <c r="U700" i="12"/>
  <c r="T700" i="12"/>
  <c r="S700" i="12"/>
  <c r="R700" i="12"/>
  <c r="Q700" i="12"/>
  <c r="P700" i="12"/>
  <c r="O700" i="12"/>
  <c r="N700" i="12"/>
  <c r="X699" i="12"/>
  <c r="W699" i="12"/>
  <c r="V699" i="12"/>
  <c r="U699" i="12"/>
  <c r="T699" i="12"/>
  <c r="S699" i="12"/>
  <c r="R699" i="12"/>
  <c r="Q699" i="12"/>
  <c r="P699" i="12"/>
  <c r="O699" i="12"/>
  <c r="N699" i="12"/>
  <c r="X698" i="12"/>
  <c r="W698" i="12"/>
  <c r="V698" i="12"/>
  <c r="U698" i="12"/>
  <c r="T698" i="12"/>
  <c r="S698" i="12"/>
  <c r="R698" i="12"/>
  <c r="Q698" i="12"/>
  <c r="P698" i="12"/>
  <c r="O698" i="12"/>
  <c r="N698" i="12"/>
  <c r="X697" i="12"/>
  <c r="W697" i="12"/>
  <c r="V697" i="12"/>
  <c r="U697" i="12"/>
  <c r="T697" i="12"/>
  <c r="S697" i="12"/>
  <c r="R697" i="12"/>
  <c r="Q697" i="12"/>
  <c r="P697" i="12"/>
  <c r="O697" i="12"/>
  <c r="N697" i="12"/>
  <c r="X696" i="12"/>
  <c r="W696" i="12"/>
  <c r="V696" i="12"/>
  <c r="U696" i="12"/>
  <c r="T696" i="12"/>
  <c r="S696" i="12"/>
  <c r="R696" i="12"/>
  <c r="Q696" i="12"/>
  <c r="P696" i="12"/>
  <c r="O696" i="12"/>
  <c r="N696" i="12"/>
  <c r="X695" i="12"/>
  <c r="W695" i="12"/>
  <c r="V695" i="12"/>
  <c r="U695" i="12"/>
  <c r="T695" i="12"/>
  <c r="S695" i="12"/>
  <c r="R695" i="12"/>
  <c r="Q695" i="12"/>
  <c r="P695" i="12"/>
  <c r="O695" i="12"/>
  <c r="N695" i="12"/>
  <c r="X694" i="12"/>
  <c r="W694" i="12"/>
  <c r="V694" i="12"/>
  <c r="U694" i="12"/>
  <c r="T694" i="12"/>
  <c r="S694" i="12"/>
  <c r="R694" i="12"/>
  <c r="Q694" i="12"/>
  <c r="P694" i="12"/>
  <c r="O694" i="12"/>
  <c r="N694" i="12"/>
  <c r="X693" i="12"/>
  <c r="W693" i="12"/>
  <c r="V693" i="12"/>
  <c r="U693" i="12"/>
  <c r="T693" i="12"/>
  <c r="S693" i="12"/>
  <c r="R693" i="12"/>
  <c r="Q693" i="12"/>
  <c r="P693" i="12"/>
  <c r="O693" i="12"/>
  <c r="N693" i="12"/>
  <c r="X692" i="12"/>
  <c r="W692" i="12"/>
  <c r="V692" i="12"/>
  <c r="U692" i="12"/>
  <c r="T692" i="12"/>
  <c r="S692" i="12"/>
  <c r="R692" i="12"/>
  <c r="Q692" i="12"/>
  <c r="P692" i="12"/>
  <c r="O692" i="12"/>
  <c r="N692" i="12"/>
  <c r="X691" i="12"/>
  <c r="W691" i="12"/>
  <c r="V691" i="12"/>
  <c r="U691" i="12"/>
  <c r="T691" i="12"/>
  <c r="S691" i="12"/>
  <c r="R691" i="12"/>
  <c r="Q691" i="12"/>
  <c r="P691" i="12"/>
  <c r="O691" i="12"/>
  <c r="N691" i="12"/>
  <c r="X690" i="12"/>
  <c r="W690" i="12"/>
  <c r="V690" i="12"/>
  <c r="U690" i="12"/>
  <c r="T690" i="12"/>
  <c r="S690" i="12"/>
  <c r="R690" i="12"/>
  <c r="Q690" i="12"/>
  <c r="P690" i="12"/>
  <c r="O690" i="12"/>
  <c r="N690" i="12"/>
  <c r="X689" i="12"/>
  <c r="W689" i="12"/>
  <c r="V689" i="12"/>
  <c r="U689" i="12"/>
  <c r="T689" i="12"/>
  <c r="S689" i="12"/>
  <c r="R689" i="12"/>
  <c r="Q689" i="12"/>
  <c r="P689" i="12"/>
  <c r="O689" i="12"/>
  <c r="N689" i="12"/>
  <c r="X688" i="12"/>
  <c r="W688" i="12"/>
  <c r="V688" i="12"/>
  <c r="U688" i="12"/>
  <c r="T688" i="12"/>
  <c r="S688" i="12"/>
  <c r="R688" i="12"/>
  <c r="Q688" i="12"/>
  <c r="P688" i="12"/>
  <c r="O688" i="12"/>
  <c r="N688" i="12"/>
  <c r="X687" i="12"/>
  <c r="W687" i="12"/>
  <c r="V687" i="12"/>
  <c r="U687" i="12"/>
  <c r="T687" i="12"/>
  <c r="S687" i="12"/>
  <c r="R687" i="12"/>
  <c r="Q687" i="12"/>
  <c r="P687" i="12"/>
  <c r="O687" i="12"/>
  <c r="N687" i="12"/>
  <c r="X686" i="12"/>
  <c r="W686" i="12"/>
  <c r="V686" i="12"/>
  <c r="U686" i="12"/>
  <c r="T686" i="12"/>
  <c r="S686" i="12"/>
  <c r="R686" i="12"/>
  <c r="Q686" i="12"/>
  <c r="P686" i="12"/>
  <c r="O686" i="12"/>
  <c r="N686" i="12"/>
  <c r="X685" i="12"/>
  <c r="W685" i="12"/>
  <c r="V685" i="12"/>
  <c r="U685" i="12"/>
  <c r="T685" i="12"/>
  <c r="S685" i="12"/>
  <c r="R685" i="12"/>
  <c r="Q685" i="12"/>
  <c r="P685" i="12"/>
  <c r="O685" i="12"/>
  <c r="N685" i="12"/>
  <c r="X684" i="12"/>
  <c r="W684" i="12"/>
  <c r="V684" i="12"/>
  <c r="U684" i="12"/>
  <c r="T684" i="12"/>
  <c r="S684" i="12"/>
  <c r="R684" i="12"/>
  <c r="Q684" i="12"/>
  <c r="P684" i="12"/>
  <c r="O684" i="12"/>
  <c r="N684" i="12"/>
  <c r="X683" i="12"/>
  <c r="W683" i="12"/>
  <c r="V683" i="12"/>
  <c r="U683" i="12"/>
  <c r="T683" i="12"/>
  <c r="S683" i="12"/>
  <c r="R683" i="12"/>
  <c r="Q683" i="12"/>
  <c r="P683" i="12"/>
  <c r="O683" i="12"/>
  <c r="N683" i="12"/>
  <c r="X682" i="12"/>
  <c r="W682" i="12"/>
  <c r="V682" i="12"/>
  <c r="U682" i="12"/>
  <c r="T682" i="12"/>
  <c r="S682" i="12"/>
  <c r="R682" i="12"/>
  <c r="Q682" i="12"/>
  <c r="P682" i="12"/>
  <c r="O682" i="12"/>
  <c r="N682" i="12"/>
  <c r="X681" i="12"/>
  <c r="W681" i="12"/>
  <c r="V681" i="12"/>
  <c r="U681" i="12"/>
  <c r="T681" i="12"/>
  <c r="S681" i="12"/>
  <c r="R681" i="12"/>
  <c r="Q681" i="12"/>
  <c r="P681" i="12"/>
  <c r="O681" i="12"/>
  <c r="N681" i="12"/>
  <c r="X680" i="12"/>
  <c r="W680" i="12"/>
  <c r="V680" i="12"/>
  <c r="U680" i="12"/>
  <c r="T680" i="12"/>
  <c r="S680" i="12"/>
  <c r="R680" i="12"/>
  <c r="Q680" i="12"/>
  <c r="P680" i="12"/>
  <c r="O680" i="12"/>
  <c r="N680" i="12"/>
  <c r="X679" i="12"/>
  <c r="W679" i="12"/>
  <c r="V679" i="12"/>
  <c r="U679" i="12"/>
  <c r="T679" i="12"/>
  <c r="S679" i="12"/>
  <c r="R679" i="12"/>
  <c r="Q679" i="12"/>
  <c r="P679" i="12"/>
  <c r="O679" i="12"/>
  <c r="N679" i="12"/>
  <c r="X678" i="12"/>
  <c r="W678" i="12"/>
  <c r="V678" i="12"/>
  <c r="U678" i="12"/>
  <c r="T678" i="12"/>
  <c r="S678" i="12"/>
  <c r="R678" i="12"/>
  <c r="Q678" i="12"/>
  <c r="P678" i="12"/>
  <c r="O678" i="12"/>
  <c r="N678" i="12"/>
  <c r="X677" i="12"/>
  <c r="W677" i="12"/>
  <c r="V677" i="12"/>
  <c r="U677" i="12"/>
  <c r="T677" i="12"/>
  <c r="S677" i="12"/>
  <c r="R677" i="12"/>
  <c r="Q677" i="12"/>
  <c r="P677" i="12"/>
  <c r="O677" i="12"/>
  <c r="N677" i="12"/>
  <c r="X676" i="12"/>
  <c r="W676" i="12"/>
  <c r="V676" i="12"/>
  <c r="U676" i="12"/>
  <c r="T676" i="12"/>
  <c r="S676" i="12"/>
  <c r="R676" i="12"/>
  <c r="Q676" i="12"/>
  <c r="P676" i="12"/>
  <c r="O676" i="12"/>
  <c r="N676" i="12"/>
  <c r="X675" i="12"/>
  <c r="W675" i="12"/>
  <c r="V675" i="12"/>
  <c r="U675" i="12"/>
  <c r="T675" i="12"/>
  <c r="S675" i="12"/>
  <c r="R675" i="12"/>
  <c r="Q675" i="12"/>
  <c r="P675" i="12"/>
  <c r="O675" i="12"/>
  <c r="N675" i="12"/>
  <c r="X674" i="12"/>
  <c r="W674" i="12"/>
  <c r="V674" i="12"/>
  <c r="U674" i="12"/>
  <c r="T674" i="12"/>
  <c r="S674" i="12"/>
  <c r="R674" i="12"/>
  <c r="Q674" i="12"/>
  <c r="P674" i="12"/>
  <c r="O674" i="12"/>
  <c r="N674" i="12"/>
  <c r="X673" i="12"/>
  <c r="W673" i="12"/>
  <c r="V673" i="12"/>
  <c r="U673" i="12"/>
  <c r="T673" i="12"/>
  <c r="S673" i="12"/>
  <c r="R673" i="12"/>
  <c r="Q673" i="12"/>
  <c r="P673" i="12"/>
  <c r="O673" i="12"/>
  <c r="N673" i="12"/>
  <c r="X672" i="12"/>
  <c r="W672" i="12"/>
  <c r="V672" i="12"/>
  <c r="U672" i="12"/>
  <c r="T672" i="12"/>
  <c r="S672" i="12"/>
  <c r="R672" i="12"/>
  <c r="Q672" i="12"/>
  <c r="P672" i="12"/>
  <c r="O672" i="12"/>
  <c r="N672" i="12"/>
  <c r="X671" i="12"/>
  <c r="W671" i="12"/>
  <c r="V671" i="12"/>
  <c r="U671" i="12"/>
  <c r="T671" i="12"/>
  <c r="S671" i="12"/>
  <c r="R671" i="12"/>
  <c r="Q671" i="12"/>
  <c r="P671" i="12"/>
  <c r="O671" i="12"/>
  <c r="N671" i="12"/>
  <c r="X670" i="12"/>
  <c r="W670" i="12"/>
  <c r="V670" i="12"/>
  <c r="U670" i="12"/>
  <c r="T670" i="12"/>
  <c r="S670" i="12"/>
  <c r="R670" i="12"/>
  <c r="Q670" i="12"/>
  <c r="P670" i="12"/>
  <c r="O670" i="12"/>
  <c r="N670" i="12"/>
  <c r="X669" i="12"/>
  <c r="W669" i="12"/>
  <c r="V669" i="12"/>
  <c r="U669" i="12"/>
  <c r="T669" i="12"/>
  <c r="S669" i="12"/>
  <c r="R669" i="12"/>
  <c r="Q669" i="12"/>
  <c r="P669" i="12"/>
  <c r="O669" i="12"/>
  <c r="N669" i="12"/>
  <c r="X668" i="12"/>
  <c r="W668" i="12"/>
  <c r="V668" i="12"/>
  <c r="U668" i="12"/>
  <c r="T668" i="12"/>
  <c r="S668" i="12"/>
  <c r="R668" i="12"/>
  <c r="Q668" i="12"/>
  <c r="P668" i="12"/>
  <c r="O668" i="12"/>
  <c r="N668" i="12"/>
  <c r="X667" i="12"/>
  <c r="W667" i="12"/>
  <c r="V667" i="12"/>
  <c r="U667" i="12"/>
  <c r="T667" i="12"/>
  <c r="S667" i="12"/>
  <c r="R667" i="12"/>
  <c r="Q667" i="12"/>
  <c r="P667" i="12"/>
  <c r="O667" i="12"/>
  <c r="N667" i="12"/>
  <c r="X666" i="12"/>
  <c r="W666" i="12"/>
  <c r="V666" i="12"/>
  <c r="U666" i="12"/>
  <c r="T666" i="12"/>
  <c r="S666" i="12"/>
  <c r="R666" i="12"/>
  <c r="Q666" i="12"/>
  <c r="P666" i="12"/>
  <c r="O666" i="12"/>
  <c r="N666" i="12"/>
  <c r="X665" i="12"/>
  <c r="W665" i="12"/>
  <c r="V665" i="12"/>
  <c r="U665" i="12"/>
  <c r="T665" i="12"/>
  <c r="S665" i="12"/>
  <c r="R665" i="12"/>
  <c r="Q665" i="12"/>
  <c r="P665" i="12"/>
  <c r="O665" i="12"/>
  <c r="N665" i="12"/>
  <c r="X664" i="12"/>
  <c r="W664" i="12"/>
  <c r="V664" i="12"/>
  <c r="U664" i="12"/>
  <c r="T664" i="12"/>
  <c r="S664" i="12"/>
  <c r="R664" i="12"/>
  <c r="Q664" i="12"/>
  <c r="P664" i="12"/>
  <c r="O664" i="12"/>
  <c r="N664" i="12"/>
  <c r="X663" i="12"/>
  <c r="W663" i="12"/>
  <c r="V663" i="12"/>
  <c r="U663" i="12"/>
  <c r="T663" i="12"/>
  <c r="S663" i="12"/>
  <c r="R663" i="12"/>
  <c r="Q663" i="12"/>
  <c r="P663" i="12"/>
  <c r="O663" i="12"/>
  <c r="N663" i="12"/>
  <c r="X662" i="12"/>
  <c r="W662" i="12"/>
  <c r="V662" i="12"/>
  <c r="U662" i="12"/>
  <c r="T662" i="12"/>
  <c r="S662" i="12"/>
  <c r="R662" i="12"/>
  <c r="Q662" i="12"/>
  <c r="P662" i="12"/>
  <c r="O662" i="12"/>
  <c r="N662" i="12"/>
  <c r="X661" i="12"/>
  <c r="W661" i="12"/>
  <c r="V661" i="12"/>
  <c r="U661" i="12"/>
  <c r="T661" i="12"/>
  <c r="S661" i="12"/>
  <c r="R661" i="12"/>
  <c r="Q661" i="12"/>
  <c r="P661" i="12"/>
  <c r="O661" i="12"/>
  <c r="N661" i="12"/>
  <c r="X660" i="12"/>
  <c r="W660" i="12"/>
  <c r="V660" i="12"/>
  <c r="U660" i="12"/>
  <c r="T660" i="12"/>
  <c r="S660" i="12"/>
  <c r="R660" i="12"/>
  <c r="Q660" i="12"/>
  <c r="P660" i="12"/>
  <c r="O660" i="12"/>
  <c r="N660" i="12"/>
  <c r="X659" i="12"/>
  <c r="W659" i="12"/>
  <c r="V659" i="12"/>
  <c r="U659" i="12"/>
  <c r="T659" i="12"/>
  <c r="S659" i="12"/>
  <c r="R659" i="12"/>
  <c r="Q659" i="12"/>
  <c r="P659" i="12"/>
  <c r="O659" i="12"/>
  <c r="N659" i="12"/>
  <c r="X658" i="12"/>
  <c r="W658" i="12"/>
  <c r="V658" i="12"/>
  <c r="U658" i="12"/>
  <c r="T658" i="12"/>
  <c r="S658" i="12"/>
  <c r="R658" i="12"/>
  <c r="Q658" i="12"/>
  <c r="P658" i="12"/>
  <c r="O658" i="12"/>
  <c r="N658" i="12"/>
  <c r="X657" i="12"/>
  <c r="W657" i="12"/>
  <c r="V657" i="12"/>
  <c r="U657" i="12"/>
  <c r="T657" i="12"/>
  <c r="S657" i="12"/>
  <c r="R657" i="12"/>
  <c r="Q657" i="12"/>
  <c r="P657" i="12"/>
  <c r="O657" i="12"/>
  <c r="N657" i="12"/>
  <c r="X656" i="12"/>
  <c r="W656" i="12"/>
  <c r="V656" i="12"/>
  <c r="U656" i="12"/>
  <c r="T656" i="12"/>
  <c r="S656" i="12"/>
  <c r="R656" i="12"/>
  <c r="Q656" i="12"/>
  <c r="P656" i="12"/>
  <c r="O656" i="12"/>
  <c r="N656" i="12"/>
  <c r="X655" i="12"/>
  <c r="W655" i="12"/>
  <c r="V655" i="12"/>
  <c r="U655" i="12"/>
  <c r="T655" i="12"/>
  <c r="S655" i="12"/>
  <c r="R655" i="12"/>
  <c r="Q655" i="12"/>
  <c r="P655" i="12"/>
  <c r="O655" i="12"/>
  <c r="N655" i="12"/>
  <c r="X654" i="12"/>
  <c r="W654" i="12"/>
  <c r="V654" i="12"/>
  <c r="U654" i="12"/>
  <c r="T654" i="12"/>
  <c r="S654" i="12"/>
  <c r="R654" i="12"/>
  <c r="Q654" i="12"/>
  <c r="P654" i="12"/>
  <c r="O654" i="12"/>
  <c r="N654" i="12"/>
  <c r="X653" i="12"/>
  <c r="W653" i="12"/>
  <c r="V653" i="12"/>
  <c r="U653" i="12"/>
  <c r="T653" i="12"/>
  <c r="S653" i="12"/>
  <c r="R653" i="12"/>
  <c r="Q653" i="12"/>
  <c r="P653" i="12"/>
  <c r="O653" i="12"/>
  <c r="N653" i="12"/>
  <c r="X652" i="12"/>
  <c r="W652" i="12"/>
  <c r="V652" i="12"/>
  <c r="U652" i="12"/>
  <c r="T652" i="12"/>
  <c r="S652" i="12"/>
  <c r="R652" i="12"/>
  <c r="Q652" i="12"/>
  <c r="P652" i="12"/>
  <c r="O652" i="12"/>
  <c r="N652" i="12"/>
  <c r="X651" i="12"/>
  <c r="W651" i="12"/>
  <c r="V651" i="12"/>
  <c r="U651" i="12"/>
  <c r="T651" i="12"/>
  <c r="S651" i="12"/>
  <c r="R651" i="12"/>
  <c r="Q651" i="12"/>
  <c r="P651" i="12"/>
  <c r="O651" i="12"/>
  <c r="N651" i="12"/>
  <c r="B652" i="12"/>
  <c r="C652" i="12"/>
  <c r="D652" i="12"/>
  <c r="E652" i="12"/>
  <c r="F652" i="12"/>
  <c r="G652" i="12"/>
  <c r="H652" i="12"/>
  <c r="I652" i="12"/>
  <c r="J652" i="12"/>
  <c r="K652" i="12"/>
  <c r="B653" i="12"/>
  <c r="C653" i="12"/>
  <c r="D653" i="12"/>
  <c r="E653" i="12"/>
  <c r="F653" i="12"/>
  <c r="G653" i="12"/>
  <c r="H653" i="12"/>
  <c r="I653" i="12"/>
  <c r="J653" i="12"/>
  <c r="K653" i="12"/>
  <c r="B654" i="12"/>
  <c r="C654" i="12"/>
  <c r="D654" i="12"/>
  <c r="E654" i="12"/>
  <c r="F654" i="12"/>
  <c r="G654" i="12"/>
  <c r="H654" i="12"/>
  <c r="I654" i="12"/>
  <c r="J654" i="12"/>
  <c r="K654" i="12"/>
  <c r="B655" i="12"/>
  <c r="C655" i="12"/>
  <c r="D655" i="12"/>
  <c r="E655" i="12"/>
  <c r="F655" i="12"/>
  <c r="G655" i="12"/>
  <c r="H655" i="12"/>
  <c r="I655" i="12"/>
  <c r="J655" i="12"/>
  <c r="K655" i="12"/>
  <c r="B656" i="12"/>
  <c r="C656" i="12"/>
  <c r="D656" i="12"/>
  <c r="E656" i="12"/>
  <c r="F656" i="12"/>
  <c r="G656" i="12"/>
  <c r="H656" i="12"/>
  <c r="I656" i="12"/>
  <c r="J656" i="12"/>
  <c r="K656" i="12"/>
  <c r="B657" i="12"/>
  <c r="C657" i="12"/>
  <c r="D657" i="12"/>
  <c r="E657" i="12"/>
  <c r="F657" i="12"/>
  <c r="G657" i="12"/>
  <c r="H657" i="12"/>
  <c r="I657" i="12"/>
  <c r="J657" i="12"/>
  <c r="K657" i="12"/>
  <c r="B658" i="12"/>
  <c r="C658" i="12"/>
  <c r="D658" i="12"/>
  <c r="E658" i="12"/>
  <c r="F658" i="12"/>
  <c r="G658" i="12"/>
  <c r="H658" i="12"/>
  <c r="I658" i="12"/>
  <c r="J658" i="12"/>
  <c r="K658" i="12"/>
  <c r="B659" i="12"/>
  <c r="C659" i="12"/>
  <c r="D659" i="12"/>
  <c r="E659" i="12"/>
  <c r="F659" i="12"/>
  <c r="G659" i="12"/>
  <c r="H659" i="12"/>
  <c r="I659" i="12"/>
  <c r="J659" i="12"/>
  <c r="K659" i="12"/>
  <c r="B660" i="12"/>
  <c r="C660" i="12"/>
  <c r="D660" i="12"/>
  <c r="E660" i="12"/>
  <c r="F660" i="12"/>
  <c r="G660" i="12"/>
  <c r="H660" i="12"/>
  <c r="I660" i="12"/>
  <c r="J660" i="12"/>
  <c r="K660" i="12"/>
  <c r="B661" i="12"/>
  <c r="C661" i="12"/>
  <c r="D661" i="12"/>
  <c r="E661" i="12"/>
  <c r="F661" i="12"/>
  <c r="G661" i="12"/>
  <c r="H661" i="12"/>
  <c r="I661" i="12"/>
  <c r="J661" i="12"/>
  <c r="K661" i="12"/>
  <c r="B662" i="12"/>
  <c r="C662" i="12"/>
  <c r="D662" i="12"/>
  <c r="E662" i="12"/>
  <c r="F662" i="12"/>
  <c r="G662" i="12"/>
  <c r="H662" i="12"/>
  <c r="I662" i="12"/>
  <c r="J662" i="12"/>
  <c r="K662" i="12"/>
  <c r="B663" i="12"/>
  <c r="C663" i="12"/>
  <c r="D663" i="12"/>
  <c r="E663" i="12"/>
  <c r="F663" i="12"/>
  <c r="G663" i="12"/>
  <c r="H663" i="12"/>
  <c r="I663" i="12"/>
  <c r="J663" i="12"/>
  <c r="K663" i="12"/>
  <c r="B664" i="12"/>
  <c r="C664" i="12"/>
  <c r="D664" i="12"/>
  <c r="E664" i="12"/>
  <c r="F664" i="12"/>
  <c r="G664" i="12"/>
  <c r="H664" i="12"/>
  <c r="I664" i="12"/>
  <c r="J664" i="12"/>
  <c r="K664" i="12"/>
  <c r="B665" i="12"/>
  <c r="C665" i="12"/>
  <c r="D665" i="12"/>
  <c r="E665" i="12"/>
  <c r="F665" i="12"/>
  <c r="G665" i="12"/>
  <c r="H665" i="12"/>
  <c r="I665" i="12"/>
  <c r="J665" i="12"/>
  <c r="K665" i="12"/>
  <c r="B666" i="12"/>
  <c r="C666" i="12"/>
  <c r="D666" i="12"/>
  <c r="E666" i="12"/>
  <c r="F666" i="12"/>
  <c r="G666" i="12"/>
  <c r="H666" i="12"/>
  <c r="I666" i="12"/>
  <c r="J666" i="12"/>
  <c r="K666" i="12"/>
  <c r="B667" i="12"/>
  <c r="C667" i="12"/>
  <c r="D667" i="12"/>
  <c r="E667" i="12"/>
  <c r="F667" i="12"/>
  <c r="G667" i="12"/>
  <c r="H667" i="12"/>
  <c r="I667" i="12"/>
  <c r="J667" i="12"/>
  <c r="K667" i="12"/>
  <c r="B668" i="12"/>
  <c r="C668" i="12"/>
  <c r="D668" i="12"/>
  <c r="E668" i="12"/>
  <c r="F668" i="12"/>
  <c r="G668" i="12"/>
  <c r="H668" i="12"/>
  <c r="I668" i="12"/>
  <c r="J668" i="12"/>
  <c r="K668" i="12"/>
  <c r="B669" i="12"/>
  <c r="C669" i="12"/>
  <c r="D669" i="12"/>
  <c r="E669" i="12"/>
  <c r="F669" i="12"/>
  <c r="G669" i="12"/>
  <c r="H669" i="12"/>
  <c r="I669" i="12"/>
  <c r="J669" i="12"/>
  <c r="K669" i="12"/>
  <c r="B670" i="12"/>
  <c r="C670" i="12"/>
  <c r="D670" i="12"/>
  <c r="E670" i="12"/>
  <c r="F670" i="12"/>
  <c r="G670" i="12"/>
  <c r="H670" i="12"/>
  <c r="I670" i="12"/>
  <c r="J670" i="12"/>
  <c r="K670" i="12"/>
  <c r="B671" i="12"/>
  <c r="C671" i="12"/>
  <c r="D671" i="12"/>
  <c r="E671" i="12"/>
  <c r="F671" i="12"/>
  <c r="G671" i="12"/>
  <c r="H671" i="12"/>
  <c r="I671" i="12"/>
  <c r="J671" i="12"/>
  <c r="K671" i="12"/>
  <c r="B672" i="12"/>
  <c r="C672" i="12"/>
  <c r="D672" i="12"/>
  <c r="E672" i="12"/>
  <c r="F672" i="12"/>
  <c r="G672" i="12"/>
  <c r="H672" i="12"/>
  <c r="I672" i="12"/>
  <c r="J672" i="12"/>
  <c r="K672" i="12"/>
  <c r="B673" i="12"/>
  <c r="C673" i="12"/>
  <c r="D673" i="12"/>
  <c r="E673" i="12"/>
  <c r="F673" i="12"/>
  <c r="G673" i="12"/>
  <c r="H673" i="12"/>
  <c r="I673" i="12"/>
  <c r="J673" i="12"/>
  <c r="K673" i="12"/>
  <c r="B674" i="12"/>
  <c r="C674" i="12"/>
  <c r="D674" i="12"/>
  <c r="E674" i="12"/>
  <c r="F674" i="12"/>
  <c r="G674" i="12"/>
  <c r="H674" i="12"/>
  <c r="I674" i="12"/>
  <c r="J674" i="12"/>
  <c r="K674" i="12"/>
  <c r="B675" i="12"/>
  <c r="C675" i="12"/>
  <c r="D675" i="12"/>
  <c r="E675" i="12"/>
  <c r="F675" i="12"/>
  <c r="G675" i="12"/>
  <c r="H675" i="12"/>
  <c r="I675" i="12"/>
  <c r="J675" i="12"/>
  <c r="K675" i="12"/>
  <c r="B676" i="12"/>
  <c r="C676" i="12"/>
  <c r="D676" i="12"/>
  <c r="E676" i="12"/>
  <c r="F676" i="12"/>
  <c r="G676" i="12"/>
  <c r="H676" i="12"/>
  <c r="I676" i="12"/>
  <c r="J676" i="12"/>
  <c r="K676" i="12"/>
  <c r="B677" i="12"/>
  <c r="C677" i="12"/>
  <c r="D677" i="12"/>
  <c r="E677" i="12"/>
  <c r="F677" i="12"/>
  <c r="G677" i="12"/>
  <c r="H677" i="12"/>
  <c r="I677" i="12"/>
  <c r="J677" i="12"/>
  <c r="K677" i="12"/>
  <c r="B678" i="12"/>
  <c r="C678" i="12"/>
  <c r="D678" i="12"/>
  <c r="E678" i="12"/>
  <c r="F678" i="12"/>
  <c r="G678" i="12"/>
  <c r="H678" i="12"/>
  <c r="I678" i="12"/>
  <c r="J678" i="12"/>
  <c r="K678" i="12"/>
  <c r="B679" i="12"/>
  <c r="C679" i="12"/>
  <c r="D679" i="12"/>
  <c r="E679" i="12"/>
  <c r="F679" i="12"/>
  <c r="G679" i="12"/>
  <c r="H679" i="12"/>
  <c r="I679" i="12"/>
  <c r="J679" i="12"/>
  <c r="K679" i="12"/>
  <c r="B680" i="12"/>
  <c r="C680" i="12"/>
  <c r="D680" i="12"/>
  <c r="E680" i="12"/>
  <c r="F680" i="12"/>
  <c r="G680" i="12"/>
  <c r="H680" i="12"/>
  <c r="I680" i="12"/>
  <c r="J680" i="12"/>
  <c r="K680" i="12"/>
  <c r="B681" i="12"/>
  <c r="C681" i="12"/>
  <c r="D681" i="12"/>
  <c r="E681" i="12"/>
  <c r="F681" i="12"/>
  <c r="G681" i="12"/>
  <c r="H681" i="12"/>
  <c r="I681" i="12"/>
  <c r="J681" i="12"/>
  <c r="K681" i="12"/>
  <c r="B682" i="12"/>
  <c r="C682" i="12"/>
  <c r="D682" i="12"/>
  <c r="E682" i="12"/>
  <c r="F682" i="12"/>
  <c r="G682" i="12"/>
  <c r="H682" i="12"/>
  <c r="I682" i="12"/>
  <c r="J682" i="12"/>
  <c r="K682" i="12"/>
  <c r="B683" i="12"/>
  <c r="C683" i="12"/>
  <c r="D683" i="12"/>
  <c r="E683" i="12"/>
  <c r="F683" i="12"/>
  <c r="G683" i="12"/>
  <c r="H683" i="12"/>
  <c r="I683" i="12"/>
  <c r="J683" i="12"/>
  <c r="K683" i="12"/>
  <c r="B684" i="12"/>
  <c r="C684" i="12"/>
  <c r="D684" i="12"/>
  <c r="E684" i="12"/>
  <c r="F684" i="12"/>
  <c r="G684" i="12"/>
  <c r="H684" i="12"/>
  <c r="I684" i="12"/>
  <c r="J684" i="12"/>
  <c r="K684" i="12"/>
  <c r="B685" i="12"/>
  <c r="C685" i="12"/>
  <c r="D685" i="12"/>
  <c r="E685" i="12"/>
  <c r="F685" i="12"/>
  <c r="G685" i="12"/>
  <c r="H685" i="12"/>
  <c r="I685" i="12"/>
  <c r="J685" i="12"/>
  <c r="K685" i="12"/>
  <c r="B686" i="12"/>
  <c r="C686" i="12"/>
  <c r="D686" i="12"/>
  <c r="E686" i="12"/>
  <c r="F686" i="12"/>
  <c r="G686" i="12"/>
  <c r="H686" i="12"/>
  <c r="I686" i="12"/>
  <c r="J686" i="12"/>
  <c r="K686" i="12"/>
  <c r="B687" i="12"/>
  <c r="C687" i="12"/>
  <c r="D687" i="12"/>
  <c r="E687" i="12"/>
  <c r="F687" i="12"/>
  <c r="G687" i="12"/>
  <c r="H687" i="12"/>
  <c r="I687" i="12"/>
  <c r="J687" i="12"/>
  <c r="K687" i="12"/>
  <c r="B688" i="12"/>
  <c r="C688" i="12"/>
  <c r="D688" i="12"/>
  <c r="E688" i="12"/>
  <c r="F688" i="12"/>
  <c r="G688" i="12"/>
  <c r="H688" i="12"/>
  <c r="I688" i="12"/>
  <c r="J688" i="12"/>
  <c r="K688" i="12"/>
  <c r="B689" i="12"/>
  <c r="C689" i="12"/>
  <c r="D689" i="12"/>
  <c r="E689" i="12"/>
  <c r="F689" i="12"/>
  <c r="G689" i="12"/>
  <c r="H689" i="12"/>
  <c r="I689" i="12"/>
  <c r="J689" i="12"/>
  <c r="K689" i="12"/>
  <c r="B690" i="12"/>
  <c r="C690" i="12"/>
  <c r="D690" i="12"/>
  <c r="E690" i="12"/>
  <c r="F690" i="12"/>
  <c r="G690" i="12"/>
  <c r="H690" i="12"/>
  <c r="I690" i="12"/>
  <c r="J690" i="12"/>
  <c r="K690" i="12"/>
  <c r="B691" i="12"/>
  <c r="C691" i="12"/>
  <c r="D691" i="12"/>
  <c r="E691" i="12"/>
  <c r="F691" i="12"/>
  <c r="G691" i="12"/>
  <c r="H691" i="12"/>
  <c r="I691" i="12"/>
  <c r="J691" i="12"/>
  <c r="K691" i="12"/>
  <c r="B692" i="12"/>
  <c r="C692" i="12"/>
  <c r="D692" i="12"/>
  <c r="E692" i="12"/>
  <c r="F692" i="12"/>
  <c r="G692" i="12"/>
  <c r="H692" i="12"/>
  <c r="I692" i="12"/>
  <c r="J692" i="12"/>
  <c r="K692" i="12"/>
  <c r="B693" i="12"/>
  <c r="C693" i="12"/>
  <c r="D693" i="12"/>
  <c r="E693" i="12"/>
  <c r="F693" i="12"/>
  <c r="G693" i="12"/>
  <c r="H693" i="12"/>
  <c r="I693" i="12"/>
  <c r="J693" i="12"/>
  <c r="K693" i="12"/>
  <c r="B694" i="12"/>
  <c r="C694" i="12"/>
  <c r="D694" i="12"/>
  <c r="E694" i="12"/>
  <c r="F694" i="12"/>
  <c r="G694" i="12"/>
  <c r="H694" i="12"/>
  <c r="I694" i="12"/>
  <c r="J694" i="12"/>
  <c r="K694" i="12"/>
  <c r="B695" i="12"/>
  <c r="C695" i="12"/>
  <c r="D695" i="12"/>
  <c r="E695" i="12"/>
  <c r="F695" i="12"/>
  <c r="G695" i="12"/>
  <c r="H695" i="12"/>
  <c r="I695" i="12"/>
  <c r="J695" i="12"/>
  <c r="K695" i="12"/>
  <c r="B696" i="12"/>
  <c r="C696" i="12"/>
  <c r="D696" i="12"/>
  <c r="E696" i="12"/>
  <c r="F696" i="12"/>
  <c r="G696" i="12"/>
  <c r="H696" i="12"/>
  <c r="I696" i="12"/>
  <c r="J696" i="12"/>
  <c r="K696" i="12"/>
  <c r="B697" i="12"/>
  <c r="C697" i="12"/>
  <c r="D697" i="12"/>
  <c r="E697" i="12"/>
  <c r="F697" i="12"/>
  <c r="G697" i="12"/>
  <c r="H697" i="12"/>
  <c r="I697" i="12"/>
  <c r="J697" i="12"/>
  <c r="K697" i="12"/>
  <c r="B698" i="12"/>
  <c r="C698" i="12"/>
  <c r="D698" i="12"/>
  <c r="E698" i="12"/>
  <c r="F698" i="12"/>
  <c r="G698" i="12"/>
  <c r="H698" i="12"/>
  <c r="I698" i="12"/>
  <c r="J698" i="12"/>
  <c r="K698" i="12"/>
  <c r="B699" i="12"/>
  <c r="C699" i="12"/>
  <c r="D699" i="12"/>
  <c r="E699" i="12"/>
  <c r="F699" i="12"/>
  <c r="G699" i="12"/>
  <c r="H699" i="12"/>
  <c r="I699" i="12"/>
  <c r="J699" i="12"/>
  <c r="K699" i="12"/>
  <c r="B700" i="12"/>
  <c r="C700" i="12"/>
  <c r="D700" i="12"/>
  <c r="E700" i="12"/>
  <c r="F700" i="12"/>
  <c r="G700" i="12"/>
  <c r="H700" i="12"/>
  <c r="I700" i="12"/>
  <c r="J700" i="12"/>
  <c r="K700" i="12"/>
  <c r="B701" i="12"/>
  <c r="C701" i="12"/>
  <c r="D701" i="12"/>
  <c r="E701" i="12"/>
  <c r="F701" i="12"/>
  <c r="G701" i="12"/>
  <c r="H701" i="12"/>
  <c r="I701" i="12"/>
  <c r="J701" i="12"/>
  <c r="K701" i="12"/>
  <c r="B702" i="12"/>
  <c r="C702" i="12"/>
  <c r="D702" i="12"/>
  <c r="E702" i="12"/>
  <c r="F702" i="12"/>
  <c r="G702" i="12"/>
  <c r="H702" i="12"/>
  <c r="I702" i="12"/>
  <c r="J702" i="12"/>
  <c r="K702" i="12"/>
  <c r="B703" i="12"/>
  <c r="C703" i="12"/>
  <c r="D703" i="12"/>
  <c r="E703" i="12"/>
  <c r="F703" i="12"/>
  <c r="G703" i="12"/>
  <c r="H703" i="12"/>
  <c r="I703" i="12"/>
  <c r="J703" i="12"/>
  <c r="K703" i="12"/>
  <c r="B704" i="12"/>
  <c r="C704" i="12"/>
  <c r="D704" i="12"/>
  <c r="E704" i="12"/>
  <c r="F704" i="12"/>
  <c r="G704" i="12"/>
  <c r="H704" i="12"/>
  <c r="I704" i="12"/>
  <c r="J704" i="12"/>
  <c r="K704" i="12"/>
  <c r="B705" i="12"/>
  <c r="C705" i="12"/>
  <c r="D705" i="12"/>
  <c r="E705" i="12"/>
  <c r="F705" i="12"/>
  <c r="G705" i="12"/>
  <c r="H705" i="12"/>
  <c r="I705" i="12"/>
  <c r="J705" i="12"/>
  <c r="K705" i="12"/>
  <c r="B706" i="12"/>
  <c r="C706" i="12"/>
  <c r="D706" i="12"/>
  <c r="E706" i="12"/>
  <c r="F706" i="12"/>
  <c r="G706" i="12"/>
  <c r="H706" i="12"/>
  <c r="I706" i="12"/>
  <c r="J706" i="12"/>
  <c r="K706" i="12"/>
  <c r="B707" i="12"/>
  <c r="C707" i="12"/>
  <c r="D707" i="12"/>
  <c r="E707" i="12"/>
  <c r="F707" i="12"/>
  <c r="G707" i="12"/>
  <c r="H707" i="12"/>
  <c r="I707" i="12"/>
  <c r="J707" i="12"/>
  <c r="K707" i="12"/>
  <c r="B708" i="12"/>
  <c r="C708" i="12"/>
  <c r="D708" i="12"/>
  <c r="E708" i="12"/>
  <c r="F708" i="12"/>
  <c r="G708" i="12"/>
  <c r="H708" i="12"/>
  <c r="I708" i="12"/>
  <c r="J708" i="12"/>
  <c r="K708" i="12"/>
  <c r="B709" i="12"/>
  <c r="C709" i="12"/>
  <c r="D709" i="12"/>
  <c r="E709" i="12"/>
  <c r="F709" i="12"/>
  <c r="G709" i="12"/>
  <c r="H709" i="12"/>
  <c r="I709" i="12"/>
  <c r="J709" i="12"/>
  <c r="K709" i="12"/>
  <c r="B710" i="12"/>
  <c r="C710" i="12"/>
  <c r="D710" i="12"/>
  <c r="E710" i="12"/>
  <c r="F710" i="12"/>
  <c r="G710" i="12"/>
  <c r="H710" i="12"/>
  <c r="I710" i="12"/>
  <c r="J710" i="12"/>
  <c r="K710" i="12"/>
  <c r="B711" i="12"/>
  <c r="C711" i="12"/>
  <c r="D711" i="12"/>
  <c r="E711" i="12"/>
  <c r="F711" i="12"/>
  <c r="G711" i="12"/>
  <c r="H711" i="12"/>
  <c r="I711" i="12"/>
  <c r="J711" i="12"/>
  <c r="K711" i="12"/>
  <c r="B712" i="12"/>
  <c r="C712" i="12"/>
  <c r="D712" i="12"/>
  <c r="E712" i="12"/>
  <c r="F712" i="12"/>
  <c r="G712" i="12"/>
  <c r="H712" i="12"/>
  <c r="I712" i="12"/>
  <c r="J712" i="12"/>
  <c r="K712" i="12"/>
  <c r="B713" i="12"/>
  <c r="C713" i="12"/>
  <c r="D713" i="12"/>
  <c r="E713" i="12"/>
  <c r="F713" i="12"/>
  <c r="G713" i="12"/>
  <c r="H713" i="12"/>
  <c r="I713" i="12"/>
  <c r="J713" i="12"/>
  <c r="K713" i="12"/>
  <c r="B714" i="12"/>
  <c r="C714" i="12"/>
  <c r="D714" i="12"/>
  <c r="E714" i="12"/>
  <c r="F714" i="12"/>
  <c r="G714" i="12"/>
  <c r="H714" i="12"/>
  <c r="I714" i="12"/>
  <c r="J714" i="12"/>
  <c r="K714" i="12"/>
  <c r="B715" i="12"/>
  <c r="C715" i="12"/>
  <c r="D715" i="12"/>
  <c r="E715" i="12"/>
  <c r="F715" i="12"/>
  <c r="G715" i="12"/>
  <c r="H715" i="12"/>
  <c r="I715" i="12"/>
  <c r="J715" i="12"/>
  <c r="K715" i="12"/>
  <c r="B716" i="12"/>
  <c r="C716" i="12"/>
  <c r="D716" i="12"/>
  <c r="E716" i="12"/>
  <c r="F716" i="12"/>
  <c r="G716" i="12"/>
  <c r="H716" i="12"/>
  <c r="I716" i="12"/>
  <c r="J716" i="12"/>
  <c r="K716" i="12"/>
  <c r="B717" i="12"/>
  <c r="C717" i="12"/>
  <c r="D717" i="12"/>
  <c r="E717" i="12"/>
  <c r="F717" i="12"/>
  <c r="G717" i="12"/>
  <c r="H717" i="12"/>
  <c r="I717" i="12"/>
  <c r="J717" i="12"/>
  <c r="K717" i="12"/>
  <c r="B718" i="12"/>
  <c r="C718" i="12"/>
  <c r="D718" i="12"/>
  <c r="E718" i="12"/>
  <c r="F718" i="12"/>
  <c r="G718" i="12"/>
  <c r="H718" i="12"/>
  <c r="I718" i="12"/>
  <c r="J718" i="12"/>
  <c r="K718" i="12"/>
  <c r="B719" i="12"/>
  <c r="C719" i="12"/>
  <c r="D719" i="12"/>
  <c r="E719" i="12"/>
  <c r="F719" i="12"/>
  <c r="G719" i="12"/>
  <c r="H719" i="12"/>
  <c r="I719" i="12"/>
  <c r="J719" i="12"/>
  <c r="K719" i="12"/>
  <c r="B720" i="12"/>
  <c r="C720" i="12"/>
  <c r="D720" i="12"/>
  <c r="E720" i="12"/>
  <c r="F720" i="12"/>
  <c r="G720" i="12"/>
  <c r="H720" i="12"/>
  <c r="I720" i="12"/>
  <c r="J720" i="12"/>
  <c r="K720" i="12"/>
  <c r="B721" i="12"/>
  <c r="C721" i="12"/>
  <c r="D721" i="12"/>
  <c r="E721" i="12"/>
  <c r="F721" i="12"/>
  <c r="G721" i="12"/>
  <c r="H721" i="12"/>
  <c r="I721" i="12"/>
  <c r="J721" i="12"/>
  <c r="K721" i="12"/>
  <c r="B722" i="12"/>
  <c r="C722" i="12"/>
  <c r="D722" i="12"/>
  <c r="E722" i="12"/>
  <c r="F722" i="12"/>
  <c r="G722" i="12"/>
  <c r="H722" i="12"/>
  <c r="I722" i="12"/>
  <c r="J722" i="12"/>
  <c r="K722" i="12"/>
  <c r="B723" i="12"/>
  <c r="C723" i="12"/>
  <c r="D723" i="12"/>
  <c r="E723" i="12"/>
  <c r="F723" i="12"/>
  <c r="G723" i="12"/>
  <c r="H723" i="12"/>
  <c r="I723" i="12"/>
  <c r="J723" i="12"/>
  <c r="K723" i="12"/>
  <c r="B724" i="12"/>
  <c r="C724" i="12"/>
  <c r="D724" i="12"/>
  <c r="E724" i="12"/>
  <c r="F724" i="12"/>
  <c r="G724" i="12"/>
  <c r="H724" i="12"/>
  <c r="I724" i="12"/>
  <c r="J724" i="12"/>
  <c r="K724" i="12"/>
  <c r="B725" i="12"/>
  <c r="C725" i="12"/>
  <c r="D725" i="12"/>
  <c r="E725" i="12"/>
  <c r="F725" i="12"/>
  <c r="G725" i="12"/>
  <c r="H725" i="12"/>
  <c r="I725" i="12"/>
  <c r="J725" i="12"/>
  <c r="K725" i="12"/>
  <c r="B726" i="12"/>
  <c r="C726" i="12"/>
  <c r="D726" i="12"/>
  <c r="E726" i="12"/>
  <c r="F726" i="12"/>
  <c r="G726" i="12"/>
  <c r="H726" i="12"/>
  <c r="I726" i="12"/>
  <c r="J726" i="12"/>
  <c r="K726" i="12"/>
  <c r="B727" i="12"/>
  <c r="C727" i="12"/>
  <c r="D727" i="12"/>
  <c r="E727" i="12"/>
  <c r="F727" i="12"/>
  <c r="G727" i="12"/>
  <c r="H727" i="12"/>
  <c r="I727" i="12"/>
  <c r="J727" i="12"/>
  <c r="K727" i="12"/>
  <c r="B728" i="12"/>
  <c r="C728" i="12"/>
  <c r="D728" i="12"/>
  <c r="E728" i="12"/>
  <c r="F728" i="12"/>
  <c r="G728" i="12"/>
  <c r="H728" i="12"/>
  <c r="I728" i="12"/>
  <c r="J728" i="12"/>
  <c r="K728" i="12"/>
  <c r="B729" i="12"/>
  <c r="C729" i="12"/>
  <c r="D729" i="12"/>
  <c r="E729" i="12"/>
  <c r="F729" i="12"/>
  <c r="G729" i="12"/>
  <c r="H729" i="12"/>
  <c r="I729" i="12"/>
  <c r="J729" i="12"/>
  <c r="K729" i="12"/>
  <c r="B730" i="12"/>
  <c r="C730" i="12"/>
  <c r="D730" i="12"/>
  <c r="E730" i="12"/>
  <c r="F730" i="12"/>
  <c r="G730" i="12"/>
  <c r="H730" i="12"/>
  <c r="I730" i="12"/>
  <c r="J730" i="12"/>
  <c r="K730" i="12"/>
  <c r="B731" i="12"/>
  <c r="C731" i="12"/>
  <c r="D731" i="12"/>
  <c r="E731" i="12"/>
  <c r="F731" i="12"/>
  <c r="G731" i="12"/>
  <c r="H731" i="12"/>
  <c r="I731" i="12"/>
  <c r="J731" i="12"/>
  <c r="K731" i="12"/>
  <c r="B732" i="12"/>
  <c r="C732" i="12"/>
  <c r="D732" i="12"/>
  <c r="E732" i="12"/>
  <c r="F732" i="12"/>
  <c r="G732" i="12"/>
  <c r="H732" i="12"/>
  <c r="I732" i="12"/>
  <c r="J732" i="12"/>
  <c r="K732" i="12"/>
  <c r="B733" i="12"/>
  <c r="C733" i="12"/>
  <c r="D733" i="12"/>
  <c r="E733" i="12"/>
  <c r="F733" i="12"/>
  <c r="G733" i="12"/>
  <c r="H733" i="12"/>
  <c r="I733" i="12"/>
  <c r="J733" i="12"/>
  <c r="K733" i="12"/>
  <c r="B734" i="12"/>
  <c r="C734" i="12"/>
  <c r="D734" i="12"/>
  <c r="E734" i="12"/>
  <c r="F734" i="12"/>
  <c r="G734" i="12"/>
  <c r="H734" i="12"/>
  <c r="I734" i="12"/>
  <c r="J734" i="12"/>
  <c r="K734" i="12"/>
  <c r="B735" i="12"/>
  <c r="C735" i="12"/>
  <c r="D735" i="12"/>
  <c r="E735" i="12"/>
  <c r="F735" i="12"/>
  <c r="G735" i="12"/>
  <c r="H735" i="12"/>
  <c r="I735" i="12"/>
  <c r="J735" i="12"/>
  <c r="K735" i="12"/>
  <c r="B736" i="12"/>
  <c r="C736" i="12"/>
  <c r="D736" i="12"/>
  <c r="E736" i="12"/>
  <c r="F736" i="12"/>
  <c r="G736" i="12"/>
  <c r="H736" i="12"/>
  <c r="I736" i="12"/>
  <c r="J736" i="12"/>
  <c r="K736" i="12"/>
  <c r="B737" i="12"/>
  <c r="C737" i="12"/>
  <c r="D737" i="12"/>
  <c r="E737" i="12"/>
  <c r="F737" i="12"/>
  <c r="G737" i="12"/>
  <c r="H737" i="12"/>
  <c r="I737" i="12"/>
  <c r="J737" i="12"/>
  <c r="K737" i="12"/>
  <c r="B738" i="12"/>
  <c r="C738" i="12"/>
  <c r="D738" i="12"/>
  <c r="E738" i="12"/>
  <c r="F738" i="12"/>
  <c r="G738" i="12"/>
  <c r="H738" i="12"/>
  <c r="I738" i="12"/>
  <c r="J738" i="12"/>
  <c r="K738" i="12"/>
  <c r="B739" i="12"/>
  <c r="C739" i="12"/>
  <c r="D739" i="12"/>
  <c r="E739" i="12"/>
  <c r="F739" i="12"/>
  <c r="G739" i="12"/>
  <c r="H739" i="12"/>
  <c r="I739" i="12"/>
  <c r="J739" i="12"/>
  <c r="K739" i="12"/>
  <c r="B740" i="12"/>
  <c r="C740" i="12"/>
  <c r="D740" i="12"/>
  <c r="E740" i="12"/>
  <c r="F740" i="12"/>
  <c r="G740" i="12"/>
  <c r="H740" i="12"/>
  <c r="I740" i="12"/>
  <c r="J740" i="12"/>
  <c r="K740" i="12"/>
  <c r="B741" i="12"/>
  <c r="C741" i="12"/>
  <c r="D741" i="12"/>
  <c r="E741" i="12"/>
  <c r="F741" i="12"/>
  <c r="G741" i="12"/>
  <c r="H741" i="12"/>
  <c r="I741" i="12"/>
  <c r="J741" i="12"/>
  <c r="K741" i="12"/>
  <c r="B742" i="12"/>
  <c r="C742" i="12"/>
  <c r="D742" i="12"/>
  <c r="E742" i="12"/>
  <c r="F742" i="12"/>
  <c r="G742" i="12"/>
  <c r="H742" i="12"/>
  <c r="I742" i="12"/>
  <c r="J742" i="12"/>
  <c r="K742" i="12"/>
  <c r="B743" i="12"/>
  <c r="C743" i="12"/>
  <c r="D743" i="12"/>
  <c r="E743" i="12"/>
  <c r="F743" i="12"/>
  <c r="G743" i="12"/>
  <c r="H743" i="12"/>
  <c r="I743" i="12"/>
  <c r="J743" i="12"/>
  <c r="K743" i="12"/>
  <c r="B744" i="12"/>
  <c r="C744" i="12"/>
  <c r="D744" i="12"/>
  <c r="E744" i="12"/>
  <c r="F744" i="12"/>
  <c r="G744" i="12"/>
  <c r="H744" i="12"/>
  <c r="I744" i="12"/>
  <c r="J744" i="12"/>
  <c r="K744" i="12"/>
  <c r="B745" i="12"/>
  <c r="C745" i="12"/>
  <c r="D745" i="12"/>
  <c r="E745" i="12"/>
  <c r="F745" i="12"/>
  <c r="G745" i="12"/>
  <c r="H745" i="12"/>
  <c r="I745" i="12"/>
  <c r="J745" i="12"/>
  <c r="K745" i="12"/>
  <c r="B746" i="12"/>
  <c r="C746" i="12"/>
  <c r="D746" i="12"/>
  <c r="E746" i="12"/>
  <c r="F746" i="12"/>
  <c r="G746" i="12"/>
  <c r="H746" i="12"/>
  <c r="I746" i="12"/>
  <c r="J746" i="12"/>
  <c r="K746" i="12"/>
  <c r="B747" i="12"/>
  <c r="C747" i="12"/>
  <c r="D747" i="12"/>
  <c r="E747" i="12"/>
  <c r="F747" i="12"/>
  <c r="G747" i="12"/>
  <c r="H747" i="12"/>
  <c r="I747" i="12"/>
  <c r="J747" i="12"/>
  <c r="K747" i="12"/>
  <c r="B748" i="12"/>
  <c r="C748" i="12"/>
  <c r="D748" i="12"/>
  <c r="E748" i="12"/>
  <c r="F748" i="12"/>
  <c r="G748" i="12"/>
  <c r="H748" i="12"/>
  <c r="I748" i="12"/>
  <c r="J748" i="12"/>
  <c r="K748" i="12"/>
  <c r="B749" i="12"/>
  <c r="C749" i="12"/>
  <c r="D749" i="12"/>
  <c r="E749" i="12"/>
  <c r="F749" i="12"/>
  <c r="G749" i="12"/>
  <c r="H749" i="12"/>
  <c r="I749" i="12"/>
  <c r="J749" i="12"/>
  <c r="K749" i="12"/>
  <c r="B750" i="12"/>
  <c r="C750" i="12"/>
  <c r="D750" i="12"/>
  <c r="E750" i="12"/>
  <c r="F750" i="12"/>
  <c r="G750" i="12"/>
  <c r="H750" i="12"/>
  <c r="I750" i="12"/>
  <c r="J750" i="12"/>
  <c r="K750" i="12"/>
  <c r="B751" i="12"/>
  <c r="C751" i="12"/>
  <c r="D751" i="12"/>
  <c r="E751" i="12"/>
  <c r="F751" i="12"/>
  <c r="G751" i="12"/>
  <c r="H751" i="12"/>
  <c r="I751" i="12"/>
  <c r="J751" i="12"/>
  <c r="K751" i="12"/>
  <c r="B752" i="12"/>
  <c r="C752" i="12"/>
  <c r="D752" i="12"/>
  <c r="E752" i="12"/>
  <c r="F752" i="12"/>
  <c r="G752" i="12"/>
  <c r="H752" i="12"/>
  <c r="I752" i="12"/>
  <c r="J752" i="12"/>
  <c r="K752" i="12"/>
  <c r="B753" i="12"/>
  <c r="C753" i="12"/>
  <c r="D753" i="12"/>
  <c r="E753" i="12"/>
  <c r="F753" i="12"/>
  <c r="G753" i="12"/>
  <c r="H753" i="12"/>
  <c r="I753" i="12"/>
  <c r="J753" i="12"/>
  <c r="K753" i="12"/>
  <c r="B754" i="12"/>
  <c r="C754" i="12"/>
  <c r="D754" i="12"/>
  <c r="E754" i="12"/>
  <c r="F754" i="12"/>
  <c r="G754" i="12"/>
  <c r="H754" i="12"/>
  <c r="I754" i="12"/>
  <c r="J754" i="12"/>
  <c r="K754" i="12"/>
  <c r="B755" i="12"/>
  <c r="C755" i="12"/>
  <c r="D755" i="12"/>
  <c r="E755" i="12"/>
  <c r="F755" i="12"/>
  <c r="G755" i="12"/>
  <c r="H755" i="12"/>
  <c r="I755" i="12"/>
  <c r="J755" i="12"/>
  <c r="K755" i="12"/>
  <c r="B756" i="12"/>
  <c r="C756" i="12"/>
  <c r="D756" i="12"/>
  <c r="E756" i="12"/>
  <c r="F756" i="12"/>
  <c r="G756" i="12"/>
  <c r="H756" i="12"/>
  <c r="I756" i="12"/>
  <c r="J756" i="12"/>
  <c r="K756" i="12"/>
  <c r="B757" i="12"/>
  <c r="C757" i="12"/>
  <c r="D757" i="12"/>
  <c r="E757" i="12"/>
  <c r="F757" i="12"/>
  <c r="G757" i="12"/>
  <c r="H757" i="12"/>
  <c r="I757" i="12"/>
  <c r="J757" i="12"/>
  <c r="K757" i="12"/>
  <c r="B758" i="12"/>
  <c r="C758" i="12"/>
  <c r="D758" i="12"/>
  <c r="E758" i="12"/>
  <c r="F758" i="12"/>
  <c r="G758" i="12"/>
  <c r="H758" i="12"/>
  <c r="I758" i="12"/>
  <c r="J758" i="12"/>
  <c r="K758" i="12"/>
  <c r="B759" i="12"/>
  <c r="C759" i="12"/>
  <c r="D759" i="12"/>
  <c r="E759" i="12"/>
  <c r="F759" i="12"/>
  <c r="G759" i="12"/>
  <c r="H759" i="12"/>
  <c r="I759" i="12"/>
  <c r="J759" i="12"/>
  <c r="K759" i="12"/>
  <c r="B760" i="12"/>
  <c r="C760" i="12"/>
  <c r="D760" i="12"/>
  <c r="E760" i="12"/>
  <c r="F760" i="12"/>
  <c r="G760" i="12"/>
  <c r="H760" i="12"/>
  <c r="I760" i="12"/>
  <c r="J760" i="12"/>
  <c r="K760" i="12"/>
  <c r="B761" i="12"/>
  <c r="C761" i="12"/>
  <c r="D761" i="12"/>
  <c r="E761" i="12"/>
  <c r="F761" i="12"/>
  <c r="G761" i="12"/>
  <c r="H761" i="12"/>
  <c r="I761" i="12"/>
  <c r="J761" i="12"/>
  <c r="K761" i="12"/>
  <c r="B762" i="12"/>
  <c r="C762" i="12"/>
  <c r="D762" i="12"/>
  <c r="E762" i="12"/>
  <c r="F762" i="12"/>
  <c r="G762" i="12"/>
  <c r="H762" i="12"/>
  <c r="I762" i="12"/>
  <c r="J762" i="12"/>
  <c r="K762" i="12"/>
  <c r="B763" i="12"/>
  <c r="C763" i="12"/>
  <c r="D763" i="12"/>
  <c r="E763" i="12"/>
  <c r="F763" i="12"/>
  <c r="G763" i="12"/>
  <c r="H763" i="12"/>
  <c r="I763" i="12"/>
  <c r="J763" i="12"/>
  <c r="K763" i="12"/>
  <c r="B764" i="12"/>
  <c r="C764" i="12"/>
  <c r="D764" i="12"/>
  <c r="E764" i="12"/>
  <c r="F764" i="12"/>
  <c r="G764" i="12"/>
  <c r="H764" i="12"/>
  <c r="I764" i="12"/>
  <c r="J764" i="12"/>
  <c r="K764" i="12"/>
  <c r="B765" i="12"/>
  <c r="C765" i="12"/>
  <c r="D765" i="12"/>
  <c r="E765" i="12"/>
  <c r="F765" i="12"/>
  <c r="G765" i="12"/>
  <c r="H765" i="12"/>
  <c r="I765" i="12"/>
  <c r="J765" i="12"/>
  <c r="K765" i="12"/>
  <c r="B766" i="12"/>
  <c r="C766" i="12"/>
  <c r="D766" i="12"/>
  <c r="E766" i="12"/>
  <c r="F766" i="12"/>
  <c r="G766" i="12"/>
  <c r="H766" i="12"/>
  <c r="I766" i="12"/>
  <c r="J766" i="12"/>
  <c r="K766" i="12"/>
  <c r="B767" i="12"/>
  <c r="C767" i="12"/>
  <c r="D767" i="12"/>
  <c r="E767" i="12"/>
  <c r="F767" i="12"/>
  <c r="G767" i="12"/>
  <c r="H767" i="12"/>
  <c r="I767" i="12"/>
  <c r="J767" i="12"/>
  <c r="K767" i="12"/>
  <c r="B768" i="12"/>
  <c r="C768" i="12"/>
  <c r="D768" i="12"/>
  <c r="E768" i="12"/>
  <c r="F768" i="12"/>
  <c r="G768" i="12"/>
  <c r="H768" i="12"/>
  <c r="I768" i="12"/>
  <c r="J768" i="12"/>
  <c r="K768" i="12"/>
  <c r="B769" i="12"/>
  <c r="C769" i="12"/>
  <c r="D769" i="12"/>
  <c r="E769" i="12"/>
  <c r="F769" i="12"/>
  <c r="G769" i="12"/>
  <c r="H769" i="12"/>
  <c r="I769" i="12"/>
  <c r="J769" i="12"/>
  <c r="K769" i="12"/>
  <c r="B770" i="12"/>
  <c r="C770" i="12"/>
  <c r="D770" i="12"/>
  <c r="E770" i="12"/>
  <c r="F770" i="12"/>
  <c r="G770" i="12"/>
  <c r="H770" i="12"/>
  <c r="I770" i="12"/>
  <c r="J770" i="12"/>
  <c r="K770" i="12"/>
  <c r="C651" i="12"/>
  <c r="D651" i="12"/>
  <c r="E651" i="12"/>
  <c r="F651" i="12"/>
  <c r="G651" i="12"/>
  <c r="H651" i="12"/>
  <c r="I651" i="12"/>
  <c r="J651" i="12"/>
  <c r="K651" i="12"/>
  <c r="L651" i="12"/>
  <c r="B651" i="12"/>
  <c r="M544" i="12"/>
  <c r="M545" i="12"/>
  <c r="M546" i="12"/>
  <c r="M547" i="12"/>
  <c r="M548" i="12"/>
  <c r="M549" i="12"/>
  <c r="M550" i="12"/>
  <c r="M408" i="12"/>
  <c r="M409" i="12"/>
  <c r="M410" i="12"/>
  <c r="M411" i="12"/>
  <c r="M412" i="12"/>
  <c r="M413" i="12"/>
  <c r="M414" i="12"/>
  <c r="M415" i="12"/>
  <c r="M416" i="12"/>
  <c r="M417" i="12"/>
  <c r="M418" i="12"/>
  <c r="M419" i="12"/>
  <c r="M420" i="12"/>
  <c r="M407" i="12"/>
  <c r="M286" i="12"/>
  <c r="M287" i="12"/>
  <c r="M288" i="12"/>
  <c r="M289" i="12"/>
  <c r="M290" i="12"/>
  <c r="M291" i="12"/>
  <c r="M292" i="12"/>
  <c r="M293" i="12"/>
  <c r="M294" i="12"/>
  <c r="M295" i="12"/>
  <c r="M296" i="12"/>
  <c r="M297" i="12"/>
  <c r="M298" i="12"/>
  <c r="M299" i="12"/>
  <c r="M285" i="12"/>
  <c r="M165" i="12"/>
  <c r="M166" i="12"/>
  <c r="M167" i="12"/>
  <c r="M168" i="12"/>
  <c r="M169" i="12"/>
  <c r="M170" i="12"/>
  <c r="M171" i="12"/>
  <c r="M172" i="12"/>
  <c r="M173" i="12"/>
  <c r="M174" i="12"/>
  <c r="M175" i="12"/>
  <c r="M176" i="12"/>
  <c r="M177" i="12"/>
  <c r="M178" i="12"/>
  <c r="M163" i="12"/>
  <c r="M164" i="12"/>
  <c r="J5" i="12"/>
  <c r="K5" i="12" s="1"/>
  <c r="I7" i="12"/>
  <c r="I6" i="12"/>
  <c r="J6" i="12" s="1"/>
  <c r="J23" i="16" l="1"/>
  <c r="S22" i="16"/>
  <c r="F23" i="16"/>
  <c r="H23" i="16"/>
  <c r="Q23" i="16"/>
  <c r="K275" i="16"/>
  <c r="F154" i="16"/>
  <c r="F397" i="16" s="1"/>
  <c r="U23" i="16"/>
  <c r="O22" i="16"/>
  <c r="O23" i="16"/>
  <c r="F8" i="18"/>
  <c r="F9" i="18" s="1"/>
  <c r="F10" i="18" s="1"/>
  <c r="F11" i="18" s="1"/>
  <c r="F12" i="18" s="1"/>
  <c r="F13" i="18" s="1"/>
  <c r="F14" i="18" s="1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F33" i="18" s="1"/>
  <c r="F34" i="18" s="1"/>
  <c r="F35" i="18" s="1"/>
  <c r="F36" i="18" s="1"/>
  <c r="F37" i="18" s="1"/>
  <c r="F38" i="18" s="1"/>
  <c r="F39" i="18" s="1"/>
  <c r="F40" i="18" s="1"/>
  <c r="F41" i="18" s="1"/>
  <c r="F42" i="18" s="1"/>
  <c r="F43" i="18" s="1"/>
  <c r="F44" i="18" s="1"/>
  <c r="F45" i="18" s="1"/>
  <c r="F46" i="18" s="1"/>
  <c r="F47" i="18" s="1"/>
  <c r="F48" i="18" s="1"/>
  <c r="F49" i="18" s="1"/>
  <c r="F50" i="18" s="1"/>
  <c r="F51" i="18" s="1"/>
  <c r="F52" i="18" s="1"/>
  <c r="F53" i="18" s="1"/>
  <c r="F54" i="18" s="1"/>
  <c r="F55" i="18" s="1"/>
  <c r="F56" i="18" s="1"/>
  <c r="F57" i="18" s="1"/>
  <c r="F58" i="18" s="1"/>
  <c r="F59" i="18" s="1"/>
  <c r="F60" i="18" s="1"/>
  <c r="F61" i="18" s="1"/>
  <c r="H15" i="31"/>
  <c r="I14" i="31"/>
  <c r="M31" i="31"/>
  <c r="H32" i="31"/>
  <c r="G15" i="31"/>
  <c r="D9" i="18"/>
  <c r="C10" i="18"/>
  <c r="C11" i="18" s="1"/>
  <c r="C12" i="18" s="1"/>
  <c r="S23" i="16"/>
  <c r="Q22" i="16"/>
  <c r="F155" i="16"/>
  <c r="F156" i="16" s="1"/>
  <c r="F157" i="16" s="1"/>
  <c r="W276" i="16"/>
  <c r="W275" i="16"/>
  <c r="W397" i="16" s="1"/>
  <c r="V155" i="16"/>
  <c r="V277" i="16" s="1"/>
  <c r="Y155" i="16"/>
  <c r="Y398" i="16" s="1"/>
  <c r="O275" i="16"/>
  <c r="O397" i="16" s="1"/>
  <c r="Y397" i="16"/>
  <c r="K155" i="16"/>
  <c r="K156" i="16" s="1"/>
  <c r="K157" i="16" s="1"/>
  <c r="X154" i="16"/>
  <c r="X276" i="16" s="1"/>
  <c r="L276" i="16"/>
  <c r="L398" i="16" s="1"/>
  <c r="L277" i="16"/>
  <c r="L399" i="16" s="1"/>
  <c r="F276" i="16"/>
  <c r="D154" i="16"/>
  <c r="D155" i="16" s="1"/>
  <c r="D156" i="16" s="1"/>
  <c r="D157" i="16" s="1"/>
  <c r="D158" i="16" s="1"/>
  <c r="D159" i="16" s="1"/>
  <c r="D160" i="16" s="1"/>
  <c r="D282" i="16" s="1"/>
  <c r="P154" i="16"/>
  <c r="P397" i="16" s="1"/>
  <c r="O155" i="16"/>
  <c r="O156" i="16" s="1"/>
  <c r="O157" i="16" s="1"/>
  <c r="O158" i="16" s="1"/>
  <c r="O159" i="16" s="1"/>
  <c r="O160" i="16" s="1"/>
  <c r="O161" i="16" s="1"/>
  <c r="L397" i="16"/>
  <c r="T154" i="16"/>
  <c r="T155" i="16" s="1"/>
  <c r="T156" i="16" s="1"/>
  <c r="T157" i="16" s="1"/>
  <c r="T158" i="16" s="1"/>
  <c r="T159" i="16" s="1"/>
  <c r="T160" i="16" s="1"/>
  <c r="T161" i="16" s="1"/>
  <c r="T162" i="16" s="1"/>
  <c r="T163" i="16" s="1"/>
  <c r="T164" i="16" s="1"/>
  <c r="T165" i="16" s="1"/>
  <c r="T287" i="16" s="1"/>
  <c r="W155" i="16"/>
  <c r="W156" i="16" s="1"/>
  <c r="W157" i="16" s="1"/>
  <c r="W158" i="16" s="1"/>
  <c r="V397" i="16"/>
  <c r="Q155" i="16"/>
  <c r="Q276" i="16"/>
  <c r="K21" i="16"/>
  <c r="C21" i="16"/>
  <c r="G18" i="16"/>
  <c r="D17" i="16"/>
  <c r="C20" i="16"/>
  <c r="G275" i="16"/>
  <c r="G154" i="16"/>
  <c r="L278" i="16"/>
  <c r="L400" i="16" s="1"/>
  <c r="U155" i="16"/>
  <c r="U156" i="16" s="1"/>
  <c r="C19" i="16"/>
  <c r="B23" i="16" s="1"/>
  <c r="S275" i="16"/>
  <c r="S154" i="16"/>
  <c r="S155" i="16" s="1"/>
  <c r="J275" i="16"/>
  <c r="J154" i="16"/>
  <c r="J155" i="16" s="1"/>
  <c r="K17" i="16"/>
  <c r="H17" i="16"/>
  <c r="H22" i="16" s="1"/>
  <c r="I20" i="16"/>
  <c r="C275" i="16"/>
  <c r="C154" i="16"/>
  <c r="C155" i="16" s="1"/>
  <c r="E275" i="16"/>
  <c r="E154" i="16"/>
  <c r="H18" i="16"/>
  <c r="R275" i="16"/>
  <c r="R154" i="16"/>
  <c r="R155" i="16" s="1"/>
  <c r="F17" i="16"/>
  <c r="D20" i="16"/>
  <c r="H275" i="16"/>
  <c r="H154" i="16"/>
  <c r="J20" i="16"/>
  <c r="K276" i="16"/>
  <c r="G20" i="16"/>
  <c r="H20" i="16"/>
  <c r="B18" i="16"/>
  <c r="I18" i="16"/>
  <c r="B17" i="16"/>
  <c r="E20" i="16"/>
  <c r="I275" i="16"/>
  <c r="I154" i="16"/>
  <c r="C17" i="16"/>
  <c r="E17" i="16"/>
  <c r="L158" i="16"/>
  <c r="L279" i="16"/>
  <c r="J17" i="16"/>
  <c r="E19" i="16"/>
  <c r="D23" i="16" s="1"/>
  <c r="G17" i="16"/>
  <c r="F20" i="16"/>
  <c r="V276" i="16"/>
  <c r="B275" i="16"/>
  <c r="B154" i="16"/>
  <c r="B155" i="16" s="1"/>
  <c r="O276" i="16"/>
  <c r="K397" i="16"/>
  <c r="J21" i="12"/>
  <c r="K20" i="12"/>
  <c r="M422" i="12" s="1"/>
  <c r="M179" i="12"/>
  <c r="J22" i="12"/>
  <c r="M302" i="12" s="1"/>
  <c r="I23" i="12"/>
  <c r="M300" i="12"/>
  <c r="M180" i="12"/>
  <c r="K6" i="12"/>
  <c r="J7" i="12"/>
  <c r="I8" i="12"/>
  <c r="F278" i="16" l="1"/>
  <c r="F400" i="16" s="1"/>
  <c r="F398" i="16"/>
  <c r="J22" i="16"/>
  <c r="B22" i="16"/>
  <c r="V156" i="16"/>
  <c r="D278" i="16"/>
  <c r="D400" i="16" s="1"/>
  <c r="D22" i="16"/>
  <c r="B5" i="18"/>
  <c r="M21" i="16"/>
  <c r="F22" i="16"/>
  <c r="I15" i="31"/>
  <c r="H16" i="31"/>
  <c r="G16" i="31"/>
  <c r="M32" i="31"/>
  <c r="H33" i="31"/>
  <c r="D10" i="18"/>
  <c r="D11" i="18" s="1"/>
  <c r="D12" i="18" s="1"/>
  <c r="D13" i="18" s="1"/>
  <c r="D14" i="18" s="1"/>
  <c r="D15" i="18" s="1"/>
  <c r="I7" i="18"/>
  <c r="C13" i="18"/>
  <c r="K7" i="18"/>
  <c r="V398" i="16"/>
  <c r="F277" i="16"/>
  <c r="F399" i="16" s="1"/>
  <c r="X155" i="16"/>
  <c r="X156" i="16" s="1"/>
  <c r="X278" i="16" s="1"/>
  <c r="K278" i="16"/>
  <c r="K400" i="16" s="1"/>
  <c r="T276" i="16"/>
  <c r="T398" i="16" s="1"/>
  <c r="K277" i="16"/>
  <c r="K399" i="16" s="1"/>
  <c r="X397" i="16"/>
  <c r="Y156" i="16"/>
  <c r="Y277" i="16"/>
  <c r="D397" i="16"/>
  <c r="D280" i="16"/>
  <c r="D402" i="16" s="1"/>
  <c r="K398" i="16"/>
  <c r="T285" i="16"/>
  <c r="T407" i="16" s="1"/>
  <c r="W279" i="16"/>
  <c r="W401" i="16" s="1"/>
  <c r="D279" i="16"/>
  <c r="D401" i="16" s="1"/>
  <c r="W278" i="16"/>
  <c r="W400" i="16" s="1"/>
  <c r="D277" i="16"/>
  <c r="D399" i="16" s="1"/>
  <c r="V399" i="16"/>
  <c r="Q398" i="16"/>
  <c r="D276" i="16"/>
  <c r="D398" i="16" s="1"/>
  <c r="M18" i="16"/>
  <c r="W277" i="16"/>
  <c r="W399" i="16" s="1"/>
  <c r="O280" i="16"/>
  <c r="O402" i="16" s="1"/>
  <c r="O281" i="16"/>
  <c r="O403" i="16" s="1"/>
  <c r="R397" i="16"/>
  <c r="M19" i="16"/>
  <c r="T277" i="16"/>
  <c r="T399" i="16" s="1"/>
  <c r="M20" i="16"/>
  <c r="M17" i="16"/>
  <c r="O162" i="16"/>
  <c r="O283" i="16"/>
  <c r="O398" i="16"/>
  <c r="O278" i="16"/>
  <c r="O400" i="16" s="1"/>
  <c r="D161" i="16"/>
  <c r="D404" i="16" s="1"/>
  <c r="T281" i="16"/>
  <c r="T403" i="16" s="1"/>
  <c r="R276" i="16"/>
  <c r="R398" i="16" s="1"/>
  <c r="T166" i="16"/>
  <c r="T167" i="16" s="1"/>
  <c r="T286" i="16"/>
  <c r="T408" i="16" s="1"/>
  <c r="W398" i="16"/>
  <c r="T282" i="16"/>
  <c r="T404" i="16" s="1"/>
  <c r="D281" i="16"/>
  <c r="D403" i="16" s="1"/>
  <c r="O277" i="16"/>
  <c r="O399" i="16" s="1"/>
  <c r="O279" i="16"/>
  <c r="O401" i="16" s="1"/>
  <c r="T279" i="16"/>
  <c r="T401" i="16" s="1"/>
  <c r="T280" i="16"/>
  <c r="T402" i="16" s="1"/>
  <c r="T283" i="16"/>
  <c r="T405" i="16" s="1"/>
  <c r="T397" i="16"/>
  <c r="P155" i="16"/>
  <c r="P276" i="16"/>
  <c r="O282" i="16"/>
  <c r="O404" i="16" s="1"/>
  <c r="T284" i="16"/>
  <c r="T406" i="16" s="1"/>
  <c r="T278" i="16"/>
  <c r="T400" i="16" s="1"/>
  <c r="W159" i="16"/>
  <c r="W280" i="16"/>
  <c r="J276" i="16"/>
  <c r="J398" i="16" s="1"/>
  <c r="C397" i="16"/>
  <c r="C276" i="16"/>
  <c r="C398" i="16" s="1"/>
  <c r="G155" i="16"/>
  <c r="G276" i="16"/>
  <c r="S397" i="16"/>
  <c r="G397" i="16"/>
  <c r="U157" i="16"/>
  <c r="U278" i="16"/>
  <c r="U400" i="16" s="1"/>
  <c r="E155" i="16"/>
  <c r="E276" i="16"/>
  <c r="V157" i="16"/>
  <c r="V278" i="16"/>
  <c r="B156" i="16"/>
  <c r="B277" i="16"/>
  <c r="U398" i="16"/>
  <c r="H155" i="16"/>
  <c r="H276" i="16"/>
  <c r="E397" i="16"/>
  <c r="J156" i="16"/>
  <c r="J277" i="16"/>
  <c r="F158" i="16"/>
  <c r="F279" i="16"/>
  <c r="U277" i="16"/>
  <c r="U399" i="16" s="1"/>
  <c r="Q156" i="16"/>
  <c r="Q277" i="16"/>
  <c r="L159" i="16"/>
  <c r="L280" i="16"/>
  <c r="S156" i="16"/>
  <c r="S277" i="16"/>
  <c r="I155" i="16"/>
  <c r="I276" i="16"/>
  <c r="S276" i="16"/>
  <c r="S398" i="16" s="1"/>
  <c r="I397" i="16"/>
  <c r="B397" i="16"/>
  <c r="H397" i="16"/>
  <c r="R156" i="16"/>
  <c r="R277" i="16"/>
  <c r="J397" i="16"/>
  <c r="K158" i="16"/>
  <c r="K279" i="16"/>
  <c r="L401" i="16"/>
  <c r="C156" i="16"/>
  <c r="C277" i="16"/>
  <c r="B276" i="16"/>
  <c r="B398" i="16" s="1"/>
  <c r="K21" i="12"/>
  <c r="M301" i="12"/>
  <c r="J23" i="12"/>
  <c r="I24" i="12"/>
  <c r="K22" i="12"/>
  <c r="M181" i="12"/>
  <c r="I9" i="12"/>
  <c r="K7" i="12"/>
  <c r="J8" i="12"/>
  <c r="O405" i="16" l="1"/>
  <c r="W402" i="16"/>
  <c r="H17" i="31"/>
  <c r="I16" i="31"/>
  <c r="C37" i="31"/>
  <c r="M33" i="31"/>
  <c r="C38" i="31"/>
  <c r="G17" i="31"/>
  <c r="J7" i="18"/>
  <c r="L7" i="18"/>
  <c r="C14" i="18"/>
  <c r="C15" i="18" s="1"/>
  <c r="D16" i="18"/>
  <c r="X277" i="16"/>
  <c r="X399" i="16" s="1"/>
  <c r="X157" i="16"/>
  <c r="X279" i="16" s="1"/>
  <c r="T288" i="16"/>
  <c r="T410" i="16" s="1"/>
  <c r="X398" i="16"/>
  <c r="Y399" i="16"/>
  <c r="Y157" i="16"/>
  <c r="Y278" i="16"/>
  <c r="Y400" i="16" s="1"/>
  <c r="T409" i="16"/>
  <c r="L402" i="16"/>
  <c r="V400" i="16"/>
  <c r="P398" i="16"/>
  <c r="F401" i="16"/>
  <c r="P156" i="16"/>
  <c r="P277" i="16"/>
  <c r="P399" i="16" s="1"/>
  <c r="D283" i="16"/>
  <c r="D162" i="16"/>
  <c r="D163" i="16" s="1"/>
  <c r="R399" i="16"/>
  <c r="S399" i="16"/>
  <c r="W160" i="16"/>
  <c r="W281" i="16"/>
  <c r="O163" i="16"/>
  <c r="O284" i="16"/>
  <c r="O406" i="16" s="1"/>
  <c r="T168" i="16"/>
  <c r="T289" i="16"/>
  <c r="I398" i="16"/>
  <c r="B399" i="16"/>
  <c r="C399" i="16"/>
  <c r="K401" i="16"/>
  <c r="H398" i="16"/>
  <c r="G398" i="16"/>
  <c r="K159" i="16"/>
  <c r="K280" i="16"/>
  <c r="B157" i="16"/>
  <c r="B278" i="16"/>
  <c r="V158" i="16"/>
  <c r="V279" i="16"/>
  <c r="F159" i="16"/>
  <c r="F280" i="16"/>
  <c r="H156" i="16"/>
  <c r="H277" i="16"/>
  <c r="U158" i="16"/>
  <c r="U279" i="16"/>
  <c r="G156" i="16"/>
  <c r="G277" i="16"/>
  <c r="E156" i="16"/>
  <c r="E277" i="16"/>
  <c r="R157" i="16"/>
  <c r="R278" i="16"/>
  <c r="S157" i="16"/>
  <c r="S278" i="16"/>
  <c r="I156" i="16"/>
  <c r="I277" i="16"/>
  <c r="L160" i="16"/>
  <c r="L281" i="16"/>
  <c r="J399" i="16"/>
  <c r="Q157" i="16"/>
  <c r="Q278" i="16"/>
  <c r="C157" i="16"/>
  <c r="C278" i="16"/>
  <c r="Q399" i="16"/>
  <c r="J157" i="16"/>
  <c r="J278" i="16"/>
  <c r="E398" i="16"/>
  <c r="M423" i="12"/>
  <c r="K23" i="12"/>
  <c r="I25" i="12"/>
  <c r="J24" i="12"/>
  <c r="M182" i="12"/>
  <c r="M303" i="12"/>
  <c r="M424" i="12"/>
  <c r="J9" i="12"/>
  <c r="I10" i="12"/>
  <c r="K8" i="12"/>
  <c r="X158" i="16" l="1"/>
  <c r="X159" i="16" s="1"/>
  <c r="X400" i="16"/>
  <c r="X401" i="16"/>
  <c r="C400" i="16"/>
  <c r="V401" i="16"/>
  <c r="W403" i="16"/>
  <c r="I17" i="31"/>
  <c r="H18" i="31"/>
  <c r="G18" i="31"/>
  <c r="L8" i="18"/>
  <c r="J8" i="18"/>
  <c r="D17" i="18"/>
  <c r="C16" i="18"/>
  <c r="Y158" i="16"/>
  <c r="Y279" i="16"/>
  <c r="Y401" i="16" s="1"/>
  <c r="S400" i="16"/>
  <c r="U401" i="16"/>
  <c r="J400" i="16"/>
  <c r="D405" i="16"/>
  <c r="D284" i="16"/>
  <c r="D406" i="16" s="1"/>
  <c r="W161" i="16"/>
  <c r="W282" i="16"/>
  <c r="Q400" i="16"/>
  <c r="T411" i="16"/>
  <c r="T169" i="16"/>
  <c r="T290" i="16"/>
  <c r="O164" i="16"/>
  <c r="O285" i="16"/>
  <c r="P157" i="16"/>
  <c r="P278" i="16"/>
  <c r="G399" i="16"/>
  <c r="E399" i="16"/>
  <c r="B400" i="16"/>
  <c r="H399" i="16"/>
  <c r="K402" i="16"/>
  <c r="L161" i="16"/>
  <c r="L282" i="16"/>
  <c r="R158" i="16"/>
  <c r="R279" i="16"/>
  <c r="X280" i="16"/>
  <c r="V159" i="16"/>
  <c r="V280" i="16"/>
  <c r="K160" i="16"/>
  <c r="K281" i="16"/>
  <c r="J158" i="16"/>
  <c r="J279" i="16"/>
  <c r="C158" i="16"/>
  <c r="C279" i="16"/>
  <c r="S158" i="16"/>
  <c r="S279" i="16"/>
  <c r="E157" i="16"/>
  <c r="E278" i="16"/>
  <c r="H157" i="16"/>
  <c r="H278" i="16"/>
  <c r="D285" i="16"/>
  <c r="D164" i="16"/>
  <c r="Q158" i="16"/>
  <c r="Q279" i="16"/>
  <c r="I399" i="16"/>
  <c r="F402" i="16"/>
  <c r="B158" i="16"/>
  <c r="B279" i="16"/>
  <c r="G157" i="16"/>
  <c r="G278" i="16"/>
  <c r="U159" i="16"/>
  <c r="U280" i="16"/>
  <c r="L403" i="16"/>
  <c r="I157" i="16"/>
  <c r="I278" i="16"/>
  <c r="R400" i="16"/>
  <c r="F281" i="16"/>
  <c r="F160" i="16"/>
  <c r="I26" i="12"/>
  <c r="K24" i="12"/>
  <c r="J25" i="12"/>
  <c r="M183" i="12"/>
  <c r="M304" i="12"/>
  <c r="M425" i="12"/>
  <c r="J10" i="12"/>
  <c r="K9" i="12"/>
  <c r="I11" i="12"/>
  <c r="P400" i="16" l="1"/>
  <c r="T412" i="16"/>
  <c r="I18" i="31"/>
  <c r="G19" i="31"/>
  <c r="K8" i="18"/>
  <c r="I8" i="18"/>
  <c r="D18" i="18"/>
  <c r="C17" i="18"/>
  <c r="Y159" i="16"/>
  <c r="Y280" i="16"/>
  <c r="S401" i="16"/>
  <c r="V402" i="16"/>
  <c r="Q401" i="16"/>
  <c r="L404" i="16"/>
  <c r="W404" i="16"/>
  <c r="T170" i="16"/>
  <c r="T291" i="16"/>
  <c r="O165" i="16"/>
  <c r="O286" i="16"/>
  <c r="P158" i="16"/>
  <c r="P279" i="16"/>
  <c r="C401" i="16"/>
  <c r="X402" i="16"/>
  <c r="O407" i="16"/>
  <c r="W162" i="16"/>
  <c r="W283" i="16"/>
  <c r="I400" i="16"/>
  <c r="G400" i="16"/>
  <c r="H400" i="16"/>
  <c r="J401" i="16"/>
  <c r="E400" i="16"/>
  <c r="F403" i="16"/>
  <c r="B401" i="16"/>
  <c r="D407" i="16"/>
  <c r="S159" i="16"/>
  <c r="S280" i="16"/>
  <c r="S402" i="16" s="1"/>
  <c r="L162" i="16"/>
  <c r="L283" i="16"/>
  <c r="I158" i="16"/>
  <c r="I279" i="16"/>
  <c r="B159" i="16"/>
  <c r="B280" i="16"/>
  <c r="F161" i="16"/>
  <c r="F282" i="16"/>
  <c r="G158" i="16"/>
  <c r="G279" i="16"/>
  <c r="C159" i="16"/>
  <c r="C280" i="16"/>
  <c r="J159" i="16"/>
  <c r="J280" i="16"/>
  <c r="U160" i="16"/>
  <c r="U281" i="16"/>
  <c r="D165" i="16"/>
  <c r="D286" i="16"/>
  <c r="V160" i="16"/>
  <c r="V281" i="16"/>
  <c r="H158" i="16"/>
  <c r="H279" i="16"/>
  <c r="Q159" i="16"/>
  <c r="Q280" i="16"/>
  <c r="E158" i="16"/>
  <c r="E279" i="16"/>
  <c r="K403" i="16"/>
  <c r="R401" i="16"/>
  <c r="X160" i="16"/>
  <c r="X281" i="16"/>
  <c r="U402" i="16"/>
  <c r="K161" i="16"/>
  <c r="K282" i="16"/>
  <c r="R159" i="16"/>
  <c r="R280" i="16"/>
  <c r="J26" i="12"/>
  <c r="K25" i="12"/>
  <c r="M426" i="12"/>
  <c r="M305" i="12"/>
  <c r="M184" i="12"/>
  <c r="J11" i="12"/>
  <c r="I12" i="12"/>
  <c r="K10" i="12"/>
  <c r="W405" i="16" l="1"/>
  <c r="Y402" i="16"/>
  <c r="L18" i="31"/>
  <c r="I19" i="31"/>
  <c r="L19" i="31"/>
  <c r="B36" i="31"/>
  <c r="G20" i="31"/>
  <c r="L3" i="31"/>
  <c r="L4" i="31"/>
  <c r="L5" i="31"/>
  <c r="L6" i="31"/>
  <c r="L7" i="31"/>
  <c r="L8" i="31"/>
  <c r="L9" i="31"/>
  <c r="L10" i="31"/>
  <c r="L11" i="31"/>
  <c r="L12" i="31"/>
  <c r="L13" i="31"/>
  <c r="L14" i="31"/>
  <c r="L15" i="31"/>
  <c r="L16" i="31"/>
  <c r="L17" i="31"/>
  <c r="D19" i="18"/>
  <c r="C18" i="18"/>
  <c r="R402" i="16"/>
  <c r="Y160" i="16"/>
  <c r="Y281" i="16"/>
  <c r="O408" i="16"/>
  <c r="P401" i="16"/>
  <c r="O166" i="16"/>
  <c r="O287" i="16"/>
  <c r="W163" i="16"/>
  <c r="W284" i="16"/>
  <c r="T413" i="16"/>
  <c r="P159" i="16"/>
  <c r="P280" i="16"/>
  <c r="P402" i="16" s="1"/>
  <c r="K404" i="16"/>
  <c r="F404" i="16"/>
  <c r="L405" i="16"/>
  <c r="T292" i="16"/>
  <c r="T171" i="16"/>
  <c r="I401" i="16"/>
  <c r="H401" i="16"/>
  <c r="J402" i="16"/>
  <c r="D408" i="16"/>
  <c r="X161" i="16"/>
  <c r="X282" i="16"/>
  <c r="I159" i="16"/>
  <c r="I280" i="16"/>
  <c r="K162" i="16"/>
  <c r="K283" i="16"/>
  <c r="J160" i="16"/>
  <c r="J281" i="16"/>
  <c r="F162" i="16"/>
  <c r="F283" i="16"/>
  <c r="U161" i="16"/>
  <c r="U282" i="16"/>
  <c r="B160" i="16"/>
  <c r="B281" i="16"/>
  <c r="H159" i="16"/>
  <c r="H280" i="16"/>
  <c r="L163" i="16"/>
  <c r="L284" i="16"/>
  <c r="S160" i="16"/>
  <c r="S281" i="16"/>
  <c r="E401" i="16"/>
  <c r="Q402" i="16"/>
  <c r="V403" i="16"/>
  <c r="D166" i="16"/>
  <c r="D287" i="16"/>
  <c r="C402" i="16"/>
  <c r="G401" i="16"/>
  <c r="R160" i="16"/>
  <c r="R281" i="16"/>
  <c r="X403" i="16"/>
  <c r="E159" i="16"/>
  <c r="E280" i="16"/>
  <c r="E402" i="16" s="1"/>
  <c r="Q160" i="16"/>
  <c r="Q281" i="16"/>
  <c r="V161" i="16"/>
  <c r="V282" i="16"/>
  <c r="U403" i="16"/>
  <c r="C160" i="16"/>
  <c r="C281" i="16"/>
  <c r="G159" i="16"/>
  <c r="G280" i="16"/>
  <c r="B402" i="16"/>
  <c r="M306" i="12"/>
  <c r="M427" i="12"/>
  <c r="J12" i="12"/>
  <c r="I13" i="12"/>
  <c r="K11" i="12"/>
  <c r="O409" i="16" l="1"/>
  <c r="I20" i="31"/>
  <c r="N7" i="31"/>
  <c r="N8" i="31"/>
  <c r="N11" i="31"/>
  <c r="N9" i="31"/>
  <c r="N5" i="31"/>
  <c r="N19" i="31"/>
  <c r="N10" i="31"/>
  <c r="D36" i="31"/>
  <c r="I36" i="31" s="1"/>
  <c r="N6" i="31"/>
  <c r="N12" i="31"/>
  <c r="N4" i="31"/>
  <c r="N13" i="31"/>
  <c r="N3" i="31"/>
  <c r="N14" i="31"/>
  <c r="N15" i="31"/>
  <c r="N16" i="31"/>
  <c r="N17" i="31"/>
  <c r="N18" i="31"/>
  <c r="G21" i="31"/>
  <c r="L20" i="31"/>
  <c r="G36" i="31"/>
  <c r="H36" i="31"/>
  <c r="D20" i="18"/>
  <c r="C19" i="18"/>
  <c r="X404" i="16"/>
  <c r="Y403" i="16"/>
  <c r="Y161" i="16"/>
  <c r="Y282" i="16"/>
  <c r="G402" i="16"/>
  <c r="L406" i="16"/>
  <c r="W406" i="16"/>
  <c r="B403" i="16"/>
  <c r="T172" i="16"/>
  <c r="T293" i="16"/>
  <c r="T414" i="16"/>
  <c r="W164" i="16"/>
  <c r="W285" i="16"/>
  <c r="O167" i="16"/>
  <c r="O288" i="16"/>
  <c r="O410" i="16" s="1"/>
  <c r="P160" i="16"/>
  <c r="P281" i="16"/>
  <c r="F405" i="16"/>
  <c r="C403" i="16"/>
  <c r="K163" i="16"/>
  <c r="K284" i="16"/>
  <c r="G160" i="16"/>
  <c r="G281" i="16"/>
  <c r="G403" i="16" s="1"/>
  <c r="L164" i="16"/>
  <c r="L285" i="16"/>
  <c r="E160" i="16"/>
  <c r="E281" i="16"/>
  <c r="I160" i="16"/>
  <c r="I281" i="16"/>
  <c r="C161" i="16"/>
  <c r="C282" i="16"/>
  <c r="C404" i="16" s="1"/>
  <c r="V404" i="16"/>
  <c r="S403" i="16"/>
  <c r="H402" i="16"/>
  <c r="B161" i="16"/>
  <c r="B282" i="16"/>
  <c r="F163" i="16"/>
  <c r="F284" i="16"/>
  <c r="X162" i="16"/>
  <c r="X283" i="16"/>
  <c r="V162" i="16"/>
  <c r="V283" i="16"/>
  <c r="R403" i="16"/>
  <c r="D409" i="16"/>
  <c r="S161" i="16"/>
  <c r="S282" i="16"/>
  <c r="H160" i="16"/>
  <c r="H281" i="16"/>
  <c r="U404" i="16"/>
  <c r="J403" i="16"/>
  <c r="Q282" i="16"/>
  <c r="Q161" i="16"/>
  <c r="Q403" i="16"/>
  <c r="R161" i="16"/>
  <c r="R282" i="16"/>
  <c r="R404" i="16" s="1"/>
  <c r="D167" i="16"/>
  <c r="D288" i="16"/>
  <c r="U162" i="16"/>
  <c r="U283" i="16"/>
  <c r="J161" i="16"/>
  <c r="J282" i="16"/>
  <c r="K405" i="16"/>
  <c r="I402" i="16"/>
  <c r="J13" i="12"/>
  <c r="K12" i="12"/>
  <c r="I14" i="12"/>
  <c r="W407" i="16" l="1"/>
  <c r="N20" i="31"/>
  <c r="I21" i="31"/>
  <c r="L21" i="31"/>
  <c r="G22" i="31"/>
  <c r="D21" i="18"/>
  <c r="C20" i="18"/>
  <c r="U405" i="16"/>
  <c r="S404" i="16"/>
  <c r="Y404" i="16"/>
  <c r="Y162" i="16"/>
  <c r="Y283" i="16"/>
  <c r="Y405" i="16" s="1"/>
  <c r="T415" i="16"/>
  <c r="B404" i="16"/>
  <c r="O168" i="16"/>
  <c r="O289" i="16"/>
  <c r="O411" i="16" s="1"/>
  <c r="W165" i="16"/>
  <c r="W286" i="16"/>
  <c r="P282" i="16"/>
  <c r="P161" i="16"/>
  <c r="V405" i="16"/>
  <c r="X405" i="16"/>
  <c r="L407" i="16"/>
  <c r="P403" i="16"/>
  <c r="T294" i="16"/>
  <c r="T173" i="16"/>
  <c r="F406" i="16"/>
  <c r="E403" i="16"/>
  <c r="H403" i="16"/>
  <c r="I403" i="16"/>
  <c r="K406" i="16"/>
  <c r="D410" i="16"/>
  <c r="C162" i="16"/>
  <c r="C283" i="16"/>
  <c r="U163" i="16"/>
  <c r="U284" i="16"/>
  <c r="U406" i="16" s="1"/>
  <c r="X163" i="16"/>
  <c r="X284" i="16"/>
  <c r="I161" i="16"/>
  <c r="I282" i="16"/>
  <c r="D168" i="16"/>
  <c r="D289" i="16"/>
  <c r="Q404" i="16"/>
  <c r="S162" i="16"/>
  <c r="S283" i="16"/>
  <c r="S405" i="16" s="1"/>
  <c r="G161" i="16"/>
  <c r="G282" i="16"/>
  <c r="B162" i="16"/>
  <c r="B283" i="16"/>
  <c r="H161" i="16"/>
  <c r="H282" i="16"/>
  <c r="R162" i="16"/>
  <c r="R283" i="16"/>
  <c r="R405" i="16" s="1"/>
  <c r="L165" i="16"/>
  <c r="L286" i="16"/>
  <c r="K164" i="16"/>
  <c r="K285" i="16"/>
  <c r="J162" i="16"/>
  <c r="J283" i="16"/>
  <c r="V163" i="16"/>
  <c r="V284" i="16"/>
  <c r="Q162" i="16"/>
  <c r="Q283" i="16"/>
  <c r="E161" i="16"/>
  <c r="E282" i="16"/>
  <c r="J404" i="16"/>
  <c r="F164" i="16"/>
  <c r="F285" i="16"/>
  <c r="J14" i="12"/>
  <c r="I15" i="12"/>
  <c r="K13" i="12"/>
  <c r="L408" i="16" l="1"/>
  <c r="N21" i="31"/>
  <c r="I22" i="31"/>
  <c r="G23" i="31"/>
  <c r="L22" i="31"/>
  <c r="L9" i="18"/>
  <c r="J9" i="18"/>
  <c r="C21" i="18"/>
  <c r="K9" i="18" s="1"/>
  <c r="D22" i="18"/>
  <c r="Q405" i="16"/>
  <c r="X406" i="16"/>
  <c r="Y163" i="16"/>
  <c r="Y284" i="16"/>
  <c r="Y406" i="16" s="1"/>
  <c r="K407" i="16"/>
  <c r="W408" i="16"/>
  <c r="P404" i="16"/>
  <c r="H404" i="16"/>
  <c r="T416" i="16"/>
  <c r="W166" i="16"/>
  <c r="W287" i="16"/>
  <c r="O169" i="16"/>
  <c r="O290" i="16"/>
  <c r="V406" i="16"/>
  <c r="P162" i="16"/>
  <c r="P283" i="16"/>
  <c r="T295" i="16"/>
  <c r="T174" i="16"/>
  <c r="E404" i="16"/>
  <c r="B405" i="16"/>
  <c r="G404" i="16"/>
  <c r="D411" i="16"/>
  <c r="C405" i="16"/>
  <c r="J163" i="16"/>
  <c r="J284" i="16"/>
  <c r="H162" i="16"/>
  <c r="H283" i="16"/>
  <c r="S163" i="16"/>
  <c r="S284" i="16"/>
  <c r="L166" i="16"/>
  <c r="L287" i="16"/>
  <c r="B163" i="16"/>
  <c r="B284" i="16"/>
  <c r="U164" i="16"/>
  <c r="U285" i="16"/>
  <c r="I162" i="16"/>
  <c r="I283" i="16"/>
  <c r="Q163" i="16"/>
  <c r="Q284" i="16"/>
  <c r="G162" i="16"/>
  <c r="G283" i="16"/>
  <c r="K165" i="16"/>
  <c r="K286" i="16"/>
  <c r="R163" i="16"/>
  <c r="R284" i="16"/>
  <c r="R406" i="16" s="1"/>
  <c r="F407" i="16"/>
  <c r="E162" i="16"/>
  <c r="E283" i="16"/>
  <c r="V164" i="16"/>
  <c r="V285" i="16"/>
  <c r="C163" i="16"/>
  <c r="C284" i="16"/>
  <c r="X164" i="16"/>
  <c r="X285" i="16"/>
  <c r="F165" i="16"/>
  <c r="F286" i="16"/>
  <c r="J405" i="16"/>
  <c r="D169" i="16"/>
  <c r="D290" i="16"/>
  <c r="I404" i="16"/>
  <c r="J15" i="12"/>
  <c r="K14" i="12"/>
  <c r="I16" i="12"/>
  <c r="L409" i="16" l="1"/>
  <c r="V407" i="16"/>
  <c r="W409" i="16"/>
  <c r="I23" i="31"/>
  <c r="N22" i="31"/>
  <c r="L23" i="31"/>
  <c r="G24" i="31"/>
  <c r="I9" i="18"/>
  <c r="C22" i="18"/>
  <c r="D23" i="18"/>
  <c r="Q406" i="16"/>
  <c r="P405" i="16"/>
  <c r="Y164" i="16"/>
  <c r="Y285" i="16"/>
  <c r="O412" i="16"/>
  <c r="O291" i="16"/>
  <c r="O170" i="16"/>
  <c r="T175" i="16"/>
  <c r="T296" i="16"/>
  <c r="W167" i="16"/>
  <c r="W288" i="16"/>
  <c r="T417" i="16"/>
  <c r="X407" i="16"/>
  <c r="P163" i="16"/>
  <c r="P284" i="16"/>
  <c r="F408" i="16"/>
  <c r="K408" i="16"/>
  <c r="I405" i="16"/>
  <c r="H405" i="16"/>
  <c r="C406" i="16"/>
  <c r="E405" i="16"/>
  <c r="Q164" i="16"/>
  <c r="Q285" i="16"/>
  <c r="E163" i="16"/>
  <c r="E284" i="16"/>
  <c r="K166" i="16"/>
  <c r="K287" i="16"/>
  <c r="I284" i="16"/>
  <c r="I163" i="16"/>
  <c r="G163" i="16"/>
  <c r="G284" i="16"/>
  <c r="L167" i="16"/>
  <c r="L288" i="16"/>
  <c r="D412" i="16"/>
  <c r="B406" i="16"/>
  <c r="J406" i="16"/>
  <c r="U165" i="16"/>
  <c r="U286" i="16"/>
  <c r="R164" i="16"/>
  <c r="R285" i="16"/>
  <c r="F166" i="16"/>
  <c r="F287" i="16"/>
  <c r="D170" i="16"/>
  <c r="D291" i="16"/>
  <c r="B164" i="16"/>
  <c r="B285" i="16"/>
  <c r="J164" i="16"/>
  <c r="J285" i="16"/>
  <c r="S164" i="16"/>
  <c r="S285" i="16"/>
  <c r="V165" i="16"/>
  <c r="V286" i="16"/>
  <c r="X165" i="16"/>
  <c r="X286" i="16"/>
  <c r="C164" i="16"/>
  <c r="C285" i="16"/>
  <c r="G405" i="16"/>
  <c r="U407" i="16"/>
  <c r="S406" i="16"/>
  <c r="H163" i="16"/>
  <c r="H284" i="16"/>
  <c r="J16" i="12"/>
  <c r="I17" i="12"/>
  <c r="K15" i="12"/>
  <c r="U408" i="16" l="1"/>
  <c r="P406" i="16"/>
  <c r="V408" i="16"/>
  <c r="Y407" i="16"/>
  <c r="I24" i="31"/>
  <c r="N23" i="31"/>
  <c r="G25" i="31"/>
  <c r="L24" i="31"/>
  <c r="C23" i="18"/>
  <c r="D24" i="18"/>
  <c r="Q407" i="16"/>
  <c r="X408" i="16"/>
  <c r="R407" i="16"/>
  <c r="E406" i="16"/>
  <c r="T418" i="16"/>
  <c r="Y165" i="16"/>
  <c r="Y286" i="16"/>
  <c r="W410" i="16"/>
  <c r="W168" i="16"/>
  <c r="W289" i="16"/>
  <c r="T176" i="16"/>
  <c r="T297" i="16"/>
  <c r="T419" i="16" s="1"/>
  <c r="O292" i="16"/>
  <c r="O171" i="16"/>
  <c r="L410" i="16"/>
  <c r="P164" i="16"/>
  <c r="P285" i="16"/>
  <c r="O413" i="16"/>
  <c r="I406" i="16"/>
  <c r="F409" i="16"/>
  <c r="B407" i="16"/>
  <c r="C407" i="16"/>
  <c r="D413" i="16"/>
  <c r="G164" i="16"/>
  <c r="G285" i="16"/>
  <c r="D171" i="16"/>
  <c r="D292" i="16"/>
  <c r="J165" i="16"/>
  <c r="J286" i="16"/>
  <c r="X166" i="16"/>
  <c r="X287" i="16"/>
  <c r="B165" i="16"/>
  <c r="B286" i="16"/>
  <c r="H406" i="16"/>
  <c r="S407" i="16"/>
  <c r="F167" i="16"/>
  <c r="F288" i="16"/>
  <c r="I164" i="16"/>
  <c r="I285" i="16"/>
  <c r="S165" i="16"/>
  <c r="S286" i="16"/>
  <c r="K167" i="16"/>
  <c r="K288" i="16"/>
  <c r="V166" i="16"/>
  <c r="V287" i="16"/>
  <c r="U166" i="16"/>
  <c r="U287" i="16"/>
  <c r="E164" i="16"/>
  <c r="E285" i="16"/>
  <c r="H164" i="16"/>
  <c r="H285" i="16"/>
  <c r="C165" i="16"/>
  <c r="C286" i="16"/>
  <c r="J407" i="16"/>
  <c r="R165" i="16"/>
  <c r="R286" i="16"/>
  <c r="L168" i="16"/>
  <c r="L289" i="16"/>
  <c r="G406" i="16"/>
  <c r="K409" i="16"/>
  <c r="Q165" i="16"/>
  <c r="Q286" i="16"/>
  <c r="J17" i="12"/>
  <c r="K16" i="12"/>
  <c r="I18" i="12"/>
  <c r="Y408" i="16" l="1"/>
  <c r="J408" i="16"/>
  <c r="N24" i="31"/>
  <c r="I25" i="31"/>
  <c r="G26" i="31"/>
  <c r="L25" i="31"/>
  <c r="D25" i="18"/>
  <c r="C24" i="18"/>
  <c r="L411" i="16"/>
  <c r="Y166" i="16"/>
  <c r="Y287" i="16"/>
  <c r="Y409" i="16" s="1"/>
  <c r="R408" i="16"/>
  <c r="W411" i="16"/>
  <c r="V409" i="16"/>
  <c r="P165" i="16"/>
  <c r="P286" i="16"/>
  <c r="P408" i="16" s="1"/>
  <c r="O172" i="16"/>
  <c r="O293" i="16"/>
  <c r="O414" i="16"/>
  <c r="T177" i="16"/>
  <c r="T298" i="16"/>
  <c r="T420" i="16" s="1"/>
  <c r="X409" i="16"/>
  <c r="P407" i="16"/>
  <c r="W169" i="16"/>
  <c r="W290" i="16"/>
  <c r="H407" i="16"/>
  <c r="I407" i="16"/>
  <c r="K410" i="16"/>
  <c r="D414" i="16"/>
  <c r="C408" i="16"/>
  <c r="G165" i="16"/>
  <c r="G286" i="16"/>
  <c r="R166" i="16"/>
  <c r="R287" i="16"/>
  <c r="H165" i="16"/>
  <c r="H286" i="16"/>
  <c r="D172" i="16"/>
  <c r="D293" i="16"/>
  <c r="U167" i="16"/>
  <c r="U288" i="16"/>
  <c r="B166" i="16"/>
  <c r="B287" i="16"/>
  <c r="V167" i="16"/>
  <c r="V288" i="16"/>
  <c r="I165" i="16"/>
  <c r="I286" i="16"/>
  <c r="L169" i="16"/>
  <c r="L290" i="16"/>
  <c r="E407" i="16"/>
  <c r="J166" i="16"/>
  <c r="J287" i="16"/>
  <c r="J409" i="16" s="1"/>
  <c r="K168" i="16"/>
  <c r="K289" i="16"/>
  <c r="X167" i="16"/>
  <c r="X288" i="16"/>
  <c r="C166" i="16"/>
  <c r="C287" i="16"/>
  <c r="Q408" i="16"/>
  <c r="E165" i="16"/>
  <c r="E286" i="16"/>
  <c r="S408" i="16"/>
  <c r="F410" i="16"/>
  <c r="Q166" i="16"/>
  <c r="Q287" i="16"/>
  <c r="U409" i="16"/>
  <c r="S166" i="16"/>
  <c r="S287" i="16"/>
  <c r="S409" i="16" s="1"/>
  <c r="F168" i="16"/>
  <c r="F289" i="16"/>
  <c r="B408" i="16"/>
  <c r="G407" i="16"/>
  <c r="J18" i="12"/>
  <c r="I19" i="12"/>
  <c r="K17" i="12"/>
  <c r="N25" i="31" l="1"/>
  <c r="I26" i="31"/>
  <c r="L26" i="31"/>
  <c r="G27" i="31"/>
  <c r="C25" i="18"/>
  <c r="D26" i="18"/>
  <c r="Q409" i="16"/>
  <c r="L412" i="16"/>
  <c r="O415" i="16"/>
  <c r="Y167" i="16"/>
  <c r="Y288" i="16"/>
  <c r="Y410" i="16" s="1"/>
  <c r="E408" i="16"/>
  <c r="H408" i="16"/>
  <c r="U410" i="16"/>
  <c r="R409" i="16"/>
  <c r="T178" i="16"/>
  <c r="T299" i="16"/>
  <c r="W412" i="16"/>
  <c r="O173" i="16"/>
  <c r="O294" i="16"/>
  <c r="W170" i="16"/>
  <c r="W291" i="16"/>
  <c r="P287" i="16"/>
  <c r="P166" i="16"/>
  <c r="F411" i="16"/>
  <c r="K411" i="16"/>
  <c r="D415" i="16"/>
  <c r="G408" i="16"/>
  <c r="C167" i="16"/>
  <c r="C288" i="16"/>
  <c r="V168" i="16"/>
  <c r="V289" i="16"/>
  <c r="F169" i="16"/>
  <c r="F290" i="16"/>
  <c r="U168" i="16"/>
  <c r="U289" i="16"/>
  <c r="D173" i="16"/>
  <c r="D294" i="16"/>
  <c r="H166" i="16"/>
  <c r="H287" i="16"/>
  <c r="G166" i="16"/>
  <c r="G287" i="16"/>
  <c r="L170" i="16"/>
  <c r="L291" i="16"/>
  <c r="E166" i="16"/>
  <c r="E287" i="16"/>
  <c r="Q167" i="16"/>
  <c r="Q288" i="16"/>
  <c r="K169" i="16"/>
  <c r="K290" i="16"/>
  <c r="S167" i="16"/>
  <c r="S288" i="16"/>
  <c r="X410" i="16"/>
  <c r="I408" i="16"/>
  <c r="B409" i="16"/>
  <c r="I166" i="16"/>
  <c r="I287" i="16"/>
  <c r="B167" i="16"/>
  <c r="B288" i="16"/>
  <c r="J167" i="16"/>
  <c r="J288" i="16"/>
  <c r="X168" i="16"/>
  <c r="X289" i="16"/>
  <c r="C409" i="16"/>
  <c r="V410" i="16"/>
  <c r="R167" i="16"/>
  <c r="R288" i="16"/>
  <c r="J19" i="12"/>
  <c r="K18" i="12"/>
  <c r="N26" i="31" l="1"/>
  <c r="I27" i="31"/>
  <c r="L27" i="31"/>
  <c r="G28" i="31"/>
  <c r="L10" i="18"/>
  <c r="J10" i="18"/>
  <c r="C26" i="18"/>
  <c r="I10" i="18" s="1"/>
  <c r="D27" i="18"/>
  <c r="Y168" i="16"/>
  <c r="Y289" i="16"/>
  <c r="S410" i="16"/>
  <c r="X411" i="16"/>
  <c r="T421" i="16"/>
  <c r="Q410" i="16"/>
  <c r="U411" i="16"/>
  <c r="O416" i="16"/>
  <c r="W171" i="16"/>
  <c r="W292" i="16"/>
  <c r="O295" i="16"/>
  <c r="O174" i="16"/>
  <c r="P288" i="16"/>
  <c r="P167" i="16"/>
  <c r="T179" i="16"/>
  <c r="T300" i="16"/>
  <c r="P409" i="16"/>
  <c r="R410" i="16"/>
  <c r="W413" i="16"/>
  <c r="H409" i="16"/>
  <c r="J410" i="16"/>
  <c r="D416" i="16"/>
  <c r="C410" i="16"/>
  <c r="E409" i="16"/>
  <c r="K412" i="16"/>
  <c r="F412" i="16"/>
  <c r="E167" i="16"/>
  <c r="E288" i="16"/>
  <c r="H167" i="16"/>
  <c r="H288" i="16"/>
  <c r="D174" i="16"/>
  <c r="D295" i="16"/>
  <c r="V169" i="16"/>
  <c r="V290" i="16"/>
  <c r="S168" i="16"/>
  <c r="S289" i="16"/>
  <c r="C168" i="16"/>
  <c r="C289" i="16"/>
  <c r="U169" i="16"/>
  <c r="U290" i="16"/>
  <c r="B410" i="16"/>
  <c r="K170" i="16"/>
  <c r="K291" i="16"/>
  <c r="L413" i="16"/>
  <c r="F170" i="16"/>
  <c r="F291" i="16"/>
  <c r="X169" i="16"/>
  <c r="X290" i="16"/>
  <c r="B168" i="16"/>
  <c r="B289" i="16"/>
  <c r="L171" i="16"/>
  <c r="L292" i="16"/>
  <c r="I167" i="16"/>
  <c r="I288" i="16"/>
  <c r="G167" i="16"/>
  <c r="G288" i="16"/>
  <c r="R168" i="16"/>
  <c r="R289" i="16"/>
  <c r="J168" i="16"/>
  <c r="J289" i="16"/>
  <c r="I409" i="16"/>
  <c r="Q168" i="16"/>
  <c r="Q289" i="16"/>
  <c r="G409" i="16"/>
  <c r="V411" i="16"/>
  <c r="K19" i="12"/>
  <c r="Y411" i="16" l="1"/>
  <c r="T422" i="16"/>
  <c r="I28" i="31"/>
  <c r="N27" i="31"/>
  <c r="G29" i="31"/>
  <c r="L28" i="31"/>
  <c r="K10" i="18"/>
  <c r="D28" i="18"/>
  <c r="C27" i="18"/>
  <c r="Y169" i="16"/>
  <c r="Y290" i="16"/>
  <c r="G410" i="16"/>
  <c r="X412" i="16"/>
  <c r="U412" i="16"/>
  <c r="W414" i="16"/>
  <c r="P410" i="16"/>
  <c r="R411" i="16"/>
  <c r="V412" i="16"/>
  <c r="L414" i="16"/>
  <c r="S411" i="16"/>
  <c r="H410" i="16"/>
  <c r="P168" i="16"/>
  <c r="P289" i="16"/>
  <c r="O417" i="16"/>
  <c r="T180" i="16"/>
  <c r="T301" i="16"/>
  <c r="O296" i="16"/>
  <c r="O175" i="16"/>
  <c r="Q411" i="16"/>
  <c r="W172" i="16"/>
  <c r="W293" i="16"/>
  <c r="C411" i="16"/>
  <c r="E410" i="16"/>
  <c r="D417" i="16"/>
  <c r="J411" i="16"/>
  <c r="I410" i="16"/>
  <c r="F413" i="16"/>
  <c r="H168" i="16"/>
  <c r="H289" i="16"/>
  <c r="J169" i="16"/>
  <c r="J290" i="16"/>
  <c r="D175" i="16"/>
  <c r="D296" i="16"/>
  <c r="X170" i="16"/>
  <c r="X291" i="16"/>
  <c r="X413" i="16" s="1"/>
  <c r="S169" i="16"/>
  <c r="S290" i="16"/>
  <c r="V170" i="16"/>
  <c r="V291" i="16"/>
  <c r="C169" i="16"/>
  <c r="C290" i="16"/>
  <c r="Q169" i="16"/>
  <c r="Q290" i="16"/>
  <c r="G168" i="16"/>
  <c r="G289" i="16"/>
  <c r="I168" i="16"/>
  <c r="I289" i="16"/>
  <c r="K413" i="16"/>
  <c r="U170" i="16"/>
  <c r="U291" i="16"/>
  <c r="E168" i="16"/>
  <c r="E289" i="16"/>
  <c r="F171" i="16"/>
  <c r="F292" i="16"/>
  <c r="L293" i="16"/>
  <c r="L172" i="16"/>
  <c r="K171" i="16"/>
  <c r="K292" i="16"/>
  <c r="B169" i="16"/>
  <c r="B290" i="16"/>
  <c r="R169" i="16"/>
  <c r="R290" i="16"/>
  <c r="B411" i="16"/>
  <c r="M421" i="12"/>
  <c r="D418" i="16" l="1"/>
  <c r="Y412" i="16"/>
  <c r="N28" i="31"/>
  <c r="I29" i="31"/>
  <c r="G30" i="31"/>
  <c r="L29" i="31"/>
  <c r="C28" i="18"/>
  <c r="D29" i="18"/>
  <c r="R412" i="16"/>
  <c r="Y170" i="16"/>
  <c r="Y291" i="16"/>
  <c r="Y413" i="16" s="1"/>
  <c r="T423" i="16"/>
  <c r="U413" i="16"/>
  <c r="S412" i="16"/>
  <c r="W415" i="16"/>
  <c r="P411" i="16"/>
  <c r="O418" i="16"/>
  <c r="F414" i="16"/>
  <c r="V413" i="16"/>
  <c r="O176" i="16"/>
  <c r="O297" i="16"/>
  <c r="T302" i="16"/>
  <c r="T181" i="16"/>
  <c r="W294" i="16"/>
  <c r="W173" i="16"/>
  <c r="P169" i="16"/>
  <c r="P290" i="16"/>
  <c r="B412" i="16"/>
  <c r="G411" i="16"/>
  <c r="H411" i="16"/>
  <c r="I169" i="16"/>
  <c r="I290" i="16"/>
  <c r="I412" i="16" s="1"/>
  <c r="R170" i="16"/>
  <c r="R291" i="16"/>
  <c r="G169" i="16"/>
  <c r="G290" i="16"/>
  <c r="G412" i="16" s="1"/>
  <c r="S170" i="16"/>
  <c r="S291" i="16"/>
  <c r="J170" i="16"/>
  <c r="J291" i="16"/>
  <c r="V171" i="16"/>
  <c r="V292" i="16"/>
  <c r="K414" i="16"/>
  <c r="U171" i="16"/>
  <c r="U292" i="16"/>
  <c r="Q412" i="16"/>
  <c r="C412" i="16"/>
  <c r="D176" i="16"/>
  <c r="D297" i="16"/>
  <c r="E169" i="16"/>
  <c r="E290" i="16"/>
  <c r="F172" i="16"/>
  <c r="F293" i="16"/>
  <c r="K172" i="16"/>
  <c r="K293" i="16"/>
  <c r="L173" i="16"/>
  <c r="L294" i="16"/>
  <c r="Q170" i="16"/>
  <c r="Q291" i="16"/>
  <c r="C170" i="16"/>
  <c r="C291" i="16"/>
  <c r="B170" i="16"/>
  <c r="B291" i="16"/>
  <c r="L415" i="16"/>
  <c r="E411" i="16"/>
  <c r="I411" i="16"/>
  <c r="X171" i="16"/>
  <c r="X292" i="16"/>
  <c r="J412" i="16"/>
  <c r="H169" i="16"/>
  <c r="H290" i="16"/>
  <c r="V414" i="16" l="1"/>
  <c r="N29" i="31"/>
  <c r="I30" i="31"/>
  <c r="L30" i="31"/>
  <c r="G31" i="31"/>
  <c r="C29" i="18"/>
  <c r="D30" i="18"/>
  <c r="S413" i="16"/>
  <c r="C413" i="16"/>
  <c r="F415" i="16"/>
  <c r="U414" i="16"/>
  <c r="Y171" i="16"/>
  <c r="Y292" i="16"/>
  <c r="L416" i="16"/>
  <c r="P412" i="16"/>
  <c r="Q413" i="16"/>
  <c r="O419" i="16"/>
  <c r="B413" i="16"/>
  <c r="P170" i="16"/>
  <c r="P291" i="16"/>
  <c r="P413" i="16" s="1"/>
  <c r="W174" i="16"/>
  <c r="W295" i="16"/>
  <c r="T182" i="16"/>
  <c r="T303" i="16"/>
  <c r="T424" i="16"/>
  <c r="W416" i="16"/>
  <c r="R413" i="16"/>
  <c r="O177" i="16"/>
  <c r="O298" i="16"/>
  <c r="H412" i="16"/>
  <c r="K415" i="16"/>
  <c r="E412" i="16"/>
  <c r="J171" i="16"/>
  <c r="J292" i="16"/>
  <c r="E170" i="16"/>
  <c r="E291" i="16"/>
  <c r="V172" i="16"/>
  <c r="V293" i="16"/>
  <c r="S171" i="16"/>
  <c r="S292" i="16"/>
  <c r="H170" i="16"/>
  <c r="H291" i="16"/>
  <c r="K173" i="16"/>
  <c r="K294" i="16"/>
  <c r="G170" i="16"/>
  <c r="G291" i="16"/>
  <c r="I170" i="16"/>
  <c r="I291" i="16"/>
  <c r="B171" i="16"/>
  <c r="B292" i="16"/>
  <c r="X414" i="16"/>
  <c r="C171" i="16"/>
  <c r="C292" i="16"/>
  <c r="F173" i="16"/>
  <c r="F294" i="16"/>
  <c r="D419" i="16"/>
  <c r="U172" i="16"/>
  <c r="U293" i="16"/>
  <c r="L174" i="16"/>
  <c r="L295" i="16"/>
  <c r="X172" i="16"/>
  <c r="X293" i="16"/>
  <c r="D177" i="16"/>
  <c r="D298" i="16"/>
  <c r="R171" i="16"/>
  <c r="R292" i="16"/>
  <c r="R414" i="16" s="1"/>
  <c r="Q171" i="16"/>
  <c r="Q292" i="16"/>
  <c r="J413" i="16"/>
  <c r="N30" i="31" l="1"/>
  <c r="I31" i="31"/>
  <c r="L31" i="31"/>
  <c r="G32" i="31"/>
  <c r="D31" i="18"/>
  <c r="C30" i="18"/>
  <c r="Y414" i="16"/>
  <c r="X415" i="16"/>
  <c r="V415" i="16"/>
  <c r="W417" i="16"/>
  <c r="Y172" i="16"/>
  <c r="Y293" i="16"/>
  <c r="S414" i="16"/>
  <c r="T425" i="16"/>
  <c r="O420" i="16"/>
  <c r="W175" i="16"/>
  <c r="W296" i="16"/>
  <c r="W418" i="16" s="1"/>
  <c r="F416" i="16"/>
  <c r="T183" i="16"/>
  <c r="T304" i="16"/>
  <c r="P292" i="16"/>
  <c r="P171" i="16"/>
  <c r="O178" i="16"/>
  <c r="O299" i="16"/>
  <c r="Q414" i="16"/>
  <c r="L417" i="16"/>
  <c r="I413" i="16"/>
  <c r="J414" i="16"/>
  <c r="B414" i="16"/>
  <c r="K416" i="16"/>
  <c r="G413" i="16"/>
  <c r="D420" i="16"/>
  <c r="C414" i="16"/>
  <c r="B172" i="16"/>
  <c r="B293" i="16"/>
  <c r="R172" i="16"/>
  <c r="R293" i="16"/>
  <c r="D178" i="16"/>
  <c r="D299" i="16"/>
  <c r="I171" i="16"/>
  <c r="I292" i="16"/>
  <c r="I414" i="16" s="1"/>
  <c r="V173" i="16"/>
  <c r="V294" i="16"/>
  <c r="L175" i="16"/>
  <c r="L296" i="16"/>
  <c r="S172" i="16"/>
  <c r="S293" i="16"/>
  <c r="C172" i="16"/>
  <c r="C293" i="16"/>
  <c r="C415" i="16" s="1"/>
  <c r="K174" i="16"/>
  <c r="K295" i="16"/>
  <c r="E413" i="16"/>
  <c r="H171" i="16"/>
  <c r="H292" i="16"/>
  <c r="X173" i="16"/>
  <c r="X294" i="16"/>
  <c r="G171" i="16"/>
  <c r="G292" i="16"/>
  <c r="J172" i="16"/>
  <c r="J293" i="16"/>
  <c r="E171" i="16"/>
  <c r="E292" i="16"/>
  <c r="U173" i="16"/>
  <c r="U294" i="16"/>
  <c r="F174" i="16"/>
  <c r="F295" i="16"/>
  <c r="Q172" i="16"/>
  <c r="Q293" i="16"/>
  <c r="U415" i="16"/>
  <c r="H413" i="16"/>
  <c r="G414" i="16" l="1"/>
  <c r="V416" i="16"/>
  <c r="I32" i="31"/>
  <c r="N31" i="31"/>
  <c r="G33" i="31"/>
  <c r="L32" i="31"/>
  <c r="L11" i="18"/>
  <c r="J11" i="18"/>
  <c r="D32" i="18"/>
  <c r="C31" i="18"/>
  <c r="T426" i="16"/>
  <c r="Y415" i="16"/>
  <c r="Y173" i="16"/>
  <c r="Y294" i="16"/>
  <c r="S415" i="16"/>
  <c r="Q415" i="16"/>
  <c r="U416" i="16"/>
  <c r="X416" i="16"/>
  <c r="O179" i="16"/>
  <c r="O300" i="16"/>
  <c r="O422" i="16" s="1"/>
  <c r="T305" i="16"/>
  <c r="T184" i="16"/>
  <c r="P172" i="16"/>
  <c r="P293" i="16"/>
  <c r="P414" i="16"/>
  <c r="O421" i="16"/>
  <c r="W176" i="16"/>
  <c r="W297" i="16"/>
  <c r="W419" i="16" s="1"/>
  <c r="E414" i="16"/>
  <c r="F417" i="16"/>
  <c r="J415" i="16"/>
  <c r="B415" i="16"/>
  <c r="D421" i="16"/>
  <c r="U174" i="16"/>
  <c r="U295" i="16"/>
  <c r="G172" i="16"/>
  <c r="G293" i="16"/>
  <c r="S173" i="16"/>
  <c r="S294" i="16"/>
  <c r="S416" i="16" s="1"/>
  <c r="H414" i="16"/>
  <c r="K417" i="16"/>
  <c r="R415" i="16"/>
  <c r="X174" i="16"/>
  <c r="X295" i="16"/>
  <c r="X417" i="16" s="1"/>
  <c r="E172" i="16"/>
  <c r="E293" i="16"/>
  <c r="F175" i="16"/>
  <c r="F296" i="16"/>
  <c r="H172" i="16"/>
  <c r="H293" i="16"/>
  <c r="K175" i="16"/>
  <c r="K296" i="16"/>
  <c r="L418" i="16"/>
  <c r="R173" i="16"/>
  <c r="R294" i="16"/>
  <c r="R416" i="16" s="1"/>
  <c r="Q173" i="16"/>
  <c r="Q294" i="16"/>
  <c r="V174" i="16"/>
  <c r="V295" i="16"/>
  <c r="L176" i="16"/>
  <c r="L297" i="16"/>
  <c r="J173" i="16"/>
  <c r="J294" i="16"/>
  <c r="C173" i="16"/>
  <c r="C294" i="16"/>
  <c r="I172" i="16"/>
  <c r="I293" i="16"/>
  <c r="D179" i="16"/>
  <c r="D300" i="16"/>
  <c r="B173" i="16"/>
  <c r="B294" i="16"/>
  <c r="B416" i="16" s="1"/>
  <c r="Y416" i="16" l="1"/>
  <c r="I33" i="31"/>
  <c r="N32" i="31"/>
  <c r="B37" i="31"/>
  <c r="L33" i="31"/>
  <c r="B38" i="31"/>
  <c r="K11" i="18"/>
  <c r="I11" i="18"/>
  <c r="D33" i="18"/>
  <c r="C32" i="18"/>
  <c r="F418" i="16"/>
  <c r="Q416" i="16"/>
  <c r="Y174" i="16"/>
  <c r="Y295" i="16"/>
  <c r="Y417" i="16" s="1"/>
  <c r="L419" i="16"/>
  <c r="V417" i="16"/>
  <c r="P173" i="16"/>
  <c r="P294" i="16"/>
  <c r="T306" i="16"/>
  <c r="T185" i="16"/>
  <c r="O180" i="16"/>
  <c r="O301" i="16"/>
  <c r="O423" i="16" s="1"/>
  <c r="T427" i="16"/>
  <c r="W298" i="16"/>
  <c r="W177" i="16"/>
  <c r="P415" i="16"/>
  <c r="D422" i="16"/>
  <c r="E173" i="16"/>
  <c r="E294" i="16"/>
  <c r="B174" i="16"/>
  <c r="B295" i="16"/>
  <c r="R174" i="16"/>
  <c r="R295" i="16"/>
  <c r="R417" i="16" s="1"/>
  <c r="V175" i="16"/>
  <c r="V296" i="16"/>
  <c r="S174" i="16"/>
  <c r="S295" i="16"/>
  <c r="D180" i="16"/>
  <c r="D301" i="16"/>
  <c r="C416" i="16"/>
  <c r="L177" i="16"/>
  <c r="L298" i="16"/>
  <c r="Q174" i="16"/>
  <c r="Q295" i="16"/>
  <c r="K418" i="16"/>
  <c r="F176" i="16"/>
  <c r="F297" i="16"/>
  <c r="G415" i="16"/>
  <c r="J174" i="16"/>
  <c r="J295" i="16"/>
  <c r="H173" i="16"/>
  <c r="H294" i="16"/>
  <c r="U175" i="16"/>
  <c r="U296" i="16"/>
  <c r="I415" i="16"/>
  <c r="C174" i="16"/>
  <c r="C295" i="16"/>
  <c r="K176" i="16"/>
  <c r="K297" i="16"/>
  <c r="G173" i="16"/>
  <c r="G294" i="16"/>
  <c r="X175" i="16"/>
  <c r="X296" i="16"/>
  <c r="I173" i="16"/>
  <c r="I294" i="16"/>
  <c r="J416" i="16"/>
  <c r="H415" i="16"/>
  <c r="E415" i="16"/>
  <c r="U417" i="16"/>
  <c r="I27" i="12"/>
  <c r="K26" i="12" s="1"/>
  <c r="L420" i="16" l="1"/>
  <c r="O33" i="31"/>
  <c r="D38" i="31"/>
  <c r="I38" i="31" s="1"/>
  <c r="D37" i="31"/>
  <c r="I37" i="31" s="1"/>
  <c r="N33" i="31"/>
  <c r="G38" i="31"/>
  <c r="H38" i="31"/>
  <c r="G37" i="31"/>
  <c r="H37" i="31"/>
  <c r="D34" i="18"/>
  <c r="C33" i="18"/>
  <c r="X418" i="16"/>
  <c r="P416" i="16"/>
  <c r="Y296" i="16"/>
  <c r="Y175" i="16"/>
  <c r="Q417" i="16"/>
  <c r="S417" i="16"/>
  <c r="E416" i="16"/>
  <c r="H416" i="16"/>
  <c r="F419" i="16"/>
  <c r="U418" i="16"/>
  <c r="B417" i="16"/>
  <c r="T428" i="16"/>
  <c r="O302" i="16"/>
  <c r="O181" i="16"/>
  <c r="T307" i="16"/>
  <c r="T186" i="16"/>
  <c r="W299" i="16"/>
  <c r="W178" i="16"/>
  <c r="P174" i="16"/>
  <c r="P295" i="16"/>
  <c r="W420" i="16"/>
  <c r="G416" i="16"/>
  <c r="J417" i="16"/>
  <c r="I416" i="16"/>
  <c r="C417" i="16"/>
  <c r="D423" i="16"/>
  <c r="E174" i="16"/>
  <c r="E295" i="16"/>
  <c r="C175" i="16"/>
  <c r="C296" i="16"/>
  <c r="D181" i="16"/>
  <c r="D302" i="16"/>
  <c r="Q175" i="16"/>
  <c r="Q296" i="16"/>
  <c r="R175" i="16"/>
  <c r="R296" i="16"/>
  <c r="X176" i="16"/>
  <c r="X297" i="16"/>
  <c r="H174" i="16"/>
  <c r="H295" i="16"/>
  <c r="J175" i="16"/>
  <c r="J296" i="16"/>
  <c r="F177" i="16"/>
  <c r="F298" i="16"/>
  <c r="K177" i="16"/>
  <c r="K298" i="16"/>
  <c r="V176" i="16"/>
  <c r="V297" i="16"/>
  <c r="U176" i="16"/>
  <c r="U297" i="16"/>
  <c r="U419" i="16" s="1"/>
  <c r="L178" i="16"/>
  <c r="L299" i="16"/>
  <c r="I174" i="16"/>
  <c r="I295" i="16"/>
  <c r="G174" i="16"/>
  <c r="G295" i="16"/>
  <c r="K419" i="16"/>
  <c r="S175" i="16"/>
  <c r="S296" i="16"/>
  <c r="V418" i="16"/>
  <c r="B175" i="16"/>
  <c r="B296" i="16"/>
  <c r="M428" i="12"/>
  <c r="M185" i="12"/>
  <c r="J27" i="12"/>
  <c r="I28" i="12"/>
  <c r="X419" i="16" l="1"/>
  <c r="V419" i="16"/>
  <c r="P417" i="16"/>
  <c r="D35" i="18"/>
  <c r="C34" i="18"/>
  <c r="Y418" i="16"/>
  <c r="Y176" i="16"/>
  <c r="Y297" i="16"/>
  <c r="W421" i="16"/>
  <c r="T429" i="16"/>
  <c r="O424" i="16"/>
  <c r="P296" i="16"/>
  <c r="P175" i="16"/>
  <c r="T187" i="16"/>
  <c r="T308" i="16"/>
  <c r="O182" i="16"/>
  <c r="O303" i="16"/>
  <c r="G417" i="16"/>
  <c r="L421" i="16"/>
  <c r="D424" i="16"/>
  <c r="W179" i="16"/>
  <c r="W300" i="16"/>
  <c r="K420" i="16"/>
  <c r="E417" i="16"/>
  <c r="I417" i="16"/>
  <c r="C418" i="16"/>
  <c r="H175" i="16"/>
  <c r="H296" i="16"/>
  <c r="Q176" i="16"/>
  <c r="Q297" i="16"/>
  <c r="U177" i="16"/>
  <c r="U298" i="16"/>
  <c r="S418" i="16"/>
  <c r="G175" i="16"/>
  <c r="G296" i="16"/>
  <c r="V177" i="16"/>
  <c r="V298" i="16"/>
  <c r="F420" i="16"/>
  <c r="R418" i="16"/>
  <c r="D182" i="16"/>
  <c r="D303" i="16"/>
  <c r="D425" i="16" s="1"/>
  <c r="F178" i="16"/>
  <c r="F299" i="16"/>
  <c r="R176" i="16"/>
  <c r="R297" i="16"/>
  <c r="B176" i="16"/>
  <c r="B297" i="16"/>
  <c r="J176" i="16"/>
  <c r="J297" i="16"/>
  <c r="X298" i="16"/>
  <c r="X177" i="16"/>
  <c r="S176" i="16"/>
  <c r="S297" i="16"/>
  <c r="B418" i="16"/>
  <c r="I175" i="16"/>
  <c r="I296" i="16"/>
  <c r="L179" i="16"/>
  <c r="L300" i="16"/>
  <c r="K178" i="16"/>
  <c r="K299" i="16"/>
  <c r="J418" i="16"/>
  <c r="H417" i="16"/>
  <c r="Q418" i="16"/>
  <c r="C176" i="16"/>
  <c r="C297" i="16"/>
  <c r="C419" i="16" s="1"/>
  <c r="E175" i="16"/>
  <c r="E296" i="16"/>
  <c r="M307" i="12"/>
  <c r="M186" i="12"/>
  <c r="J28" i="12"/>
  <c r="I29" i="12"/>
  <c r="K27" i="12"/>
  <c r="G418" i="16" l="1"/>
  <c r="U420" i="16"/>
  <c r="Y419" i="16"/>
  <c r="D36" i="18"/>
  <c r="C35" i="18"/>
  <c r="L422" i="16"/>
  <c r="Y177" i="16"/>
  <c r="Y298" i="16"/>
  <c r="Y420" i="16" s="1"/>
  <c r="W422" i="16"/>
  <c r="S419" i="16"/>
  <c r="R419" i="16"/>
  <c r="T430" i="16"/>
  <c r="T309" i="16"/>
  <c r="T188" i="16"/>
  <c r="O425" i="16"/>
  <c r="O304" i="16"/>
  <c r="O183" i="16"/>
  <c r="P176" i="16"/>
  <c r="P297" i="16"/>
  <c r="P419" i="16" s="1"/>
  <c r="P418" i="16"/>
  <c r="W180" i="16"/>
  <c r="W301" i="16"/>
  <c r="Q419" i="16"/>
  <c r="K421" i="16"/>
  <c r="E418" i="16"/>
  <c r="F421" i="16"/>
  <c r="H418" i="16"/>
  <c r="X178" i="16"/>
  <c r="X299" i="16"/>
  <c r="X420" i="16"/>
  <c r="S177" i="16"/>
  <c r="S298" i="16"/>
  <c r="G176" i="16"/>
  <c r="G297" i="16"/>
  <c r="D183" i="16"/>
  <c r="D304" i="16"/>
  <c r="J419" i="16"/>
  <c r="V420" i="16"/>
  <c r="Q177" i="16"/>
  <c r="Q298" i="16"/>
  <c r="I176" i="16"/>
  <c r="I297" i="16"/>
  <c r="E176" i="16"/>
  <c r="E297" i="16"/>
  <c r="H176" i="16"/>
  <c r="H297" i="16"/>
  <c r="F179" i="16"/>
  <c r="F300" i="16"/>
  <c r="C177" i="16"/>
  <c r="C298" i="16"/>
  <c r="V178" i="16"/>
  <c r="V299" i="16"/>
  <c r="B177" i="16"/>
  <c r="B298" i="16"/>
  <c r="K179" i="16"/>
  <c r="K300" i="16"/>
  <c r="L180" i="16"/>
  <c r="L301" i="16"/>
  <c r="J177" i="16"/>
  <c r="J298" i="16"/>
  <c r="I418" i="16"/>
  <c r="B419" i="16"/>
  <c r="R177" i="16"/>
  <c r="R298" i="16"/>
  <c r="U178" i="16"/>
  <c r="U299" i="16"/>
  <c r="M308" i="12"/>
  <c r="M429" i="12"/>
  <c r="M187" i="12"/>
  <c r="J29" i="12"/>
  <c r="K28" i="12"/>
  <c r="I30" i="12"/>
  <c r="X421" i="16" l="1"/>
  <c r="J12" i="18"/>
  <c r="L12" i="18"/>
  <c r="D37" i="18"/>
  <c r="L26" i="18" s="1"/>
  <c r="C36" i="18"/>
  <c r="L423" i="16"/>
  <c r="G419" i="16"/>
  <c r="Y178" i="16"/>
  <c r="Y299" i="16"/>
  <c r="Y421" i="16" s="1"/>
  <c r="W423" i="16"/>
  <c r="H419" i="16"/>
  <c r="R420" i="16"/>
  <c r="P177" i="16"/>
  <c r="P298" i="16"/>
  <c r="V421" i="16"/>
  <c r="Q420" i="16"/>
  <c r="S420" i="16"/>
  <c r="O426" i="16"/>
  <c r="O184" i="16"/>
  <c r="O305" i="16"/>
  <c r="T189" i="16"/>
  <c r="T310" i="16"/>
  <c r="W181" i="16"/>
  <c r="W302" i="16"/>
  <c r="T431" i="16"/>
  <c r="I419" i="16"/>
  <c r="D426" i="16"/>
  <c r="J420" i="16"/>
  <c r="G177" i="16"/>
  <c r="G298" i="16"/>
  <c r="B420" i="16"/>
  <c r="D184" i="16"/>
  <c r="D305" i="16"/>
  <c r="S178" i="16"/>
  <c r="S299" i="16"/>
  <c r="X179" i="16"/>
  <c r="X300" i="16"/>
  <c r="K180" i="16"/>
  <c r="K301" i="16"/>
  <c r="R178" i="16"/>
  <c r="R299" i="16"/>
  <c r="V179" i="16"/>
  <c r="V300" i="16"/>
  <c r="I177" i="16"/>
  <c r="I298" i="16"/>
  <c r="U421" i="16"/>
  <c r="B178" i="16"/>
  <c r="B299" i="16"/>
  <c r="C420" i="16"/>
  <c r="E419" i="16"/>
  <c r="L181" i="16"/>
  <c r="L302" i="16"/>
  <c r="U179" i="16"/>
  <c r="U300" i="16"/>
  <c r="C178" i="16"/>
  <c r="C299" i="16"/>
  <c r="E177" i="16"/>
  <c r="E298" i="16"/>
  <c r="F180" i="16"/>
  <c r="F301" i="16"/>
  <c r="H177" i="16"/>
  <c r="H298" i="16"/>
  <c r="J178" i="16"/>
  <c r="J299" i="16"/>
  <c r="K422" i="16"/>
  <c r="F422" i="16"/>
  <c r="Q178" i="16"/>
  <c r="Q299" i="16"/>
  <c r="M188" i="12"/>
  <c r="M430" i="12"/>
  <c r="M309" i="12"/>
  <c r="J30" i="12"/>
  <c r="I31" i="12"/>
  <c r="K29" i="12"/>
  <c r="I12" i="18" l="1"/>
  <c r="K12" i="18"/>
  <c r="D38" i="18"/>
  <c r="C37" i="18"/>
  <c r="K26" i="18" s="1"/>
  <c r="L424" i="16"/>
  <c r="G420" i="16"/>
  <c r="V422" i="16"/>
  <c r="S421" i="16"/>
  <c r="Y179" i="16"/>
  <c r="Y300" i="16"/>
  <c r="X422" i="16"/>
  <c r="T432" i="16"/>
  <c r="P420" i="16"/>
  <c r="C421" i="16"/>
  <c r="W424" i="16"/>
  <c r="O427" i="16"/>
  <c r="O185" i="16"/>
  <c r="O306" i="16"/>
  <c r="W182" i="16"/>
  <c r="W303" i="16"/>
  <c r="Q421" i="16"/>
  <c r="U422" i="16"/>
  <c r="T190" i="16"/>
  <c r="T311" i="16"/>
  <c r="P178" i="16"/>
  <c r="P299" i="16"/>
  <c r="J421" i="16"/>
  <c r="E420" i="16"/>
  <c r="I420" i="16"/>
  <c r="F423" i="16"/>
  <c r="B421" i="16"/>
  <c r="D427" i="16"/>
  <c r="H420" i="16"/>
  <c r="E178" i="16"/>
  <c r="E299" i="16"/>
  <c r="B179" i="16"/>
  <c r="B300" i="16"/>
  <c r="V180" i="16"/>
  <c r="V301" i="16"/>
  <c r="C179" i="16"/>
  <c r="C300" i="16"/>
  <c r="C422" i="16" s="1"/>
  <c r="R421" i="16"/>
  <c r="S179" i="16"/>
  <c r="S300" i="16"/>
  <c r="F181" i="16"/>
  <c r="F302" i="16"/>
  <c r="L182" i="16"/>
  <c r="L303" i="16"/>
  <c r="X180" i="16"/>
  <c r="X301" i="16"/>
  <c r="H178" i="16"/>
  <c r="H299" i="16"/>
  <c r="R179" i="16"/>
  <c r="R300" i="16"/>
  <c r="K181" i="16"/>
  <c r="K302" i="16"/>
  <c r="Q179" i="16"/>
  <c r="Q300" i="16"/>
  <c r="U180" i="16"/>
  <c r="U301" i="16"/>
  <c r="G178" i="16"/>
  <c r="G299" i="16"/>
  <c r="G421" i="16" s="1"/>
  <c r="J179" i="16"/>
  <c r="J300" i="16"/>
  <c r="I178" i="16"/>
  <c r="I299" i="16"/>
  <c r="K423" i="16"/>
  <c r="D185" i="16"/>
  <c r="D306" i="16"/>
  <c r="M431" i="12"/>
  <c r="M189" i="12"/>
  <c r="M310" i="12"/>
  <c r="J31" i="12"/>
  <c r="I32" i="12"/>
  <c r="K30" i="12"/>
  <c r="X423" i="16" l="1"/>
  <c r="P421" i="16"/>
  <c r="O428" i="16"/>
  <c r="Y422" i="16"/>
  <c r="D39" i="18"/>
  <c r="C38" i="18"/>
  <c r="I421" i="16"/>
  <c r="H421" i="16"/>
  <c r="W425" i="16"/>
  <c r="Y301" i="16"/>
  <c r="Y180" i="16"/>
  <c r="R422" i="16"/>
  <c r="V423" i="16"/>
  <c r="T191" i="16"/>
  <c r="T312" i="16"/>
  <c r="W183" i="16"/>
  <c r="W304" i="16"/>
  <c r="P179" i="16"/>
  <c r="P300" i="16"/>
  <c r="O307" i="16"/>
  <c r="O429" i="16" s="1"/>
  <c r="O186" i="16"/>
  <c r="U423" i="16"/>
  <c r="T433" i="16"/>
  <c r="E421" i="16"/>
  <c r="B422" i="16"/>
  <c r="D428" i="16"/>
  <c r="K424" i="16"/>
  <c r="U181" i="16"/>
  <c r="U302" i="16"/>
  <c r="I179" i="16"/>
  <c r="I300" i="16"/>
  <c r="G179" i="16"/>
  <c r="G300" i="16"/>
  <c r="R180" i="16"/>
  <c r="R301" i="16"/>
  <c r="X181" i="16"/>
  <c r="X302" i="16"/>
  <c r="C180" i="16"/>
  <c r="C301" i="16"/>
  <c r="F182" i="16"/>
  <c r="F303" i="16"/>
  <c r="E179" i="16"/>
  <c r="E300" i="16"/>
  <c r="H179" i="16"/>
  <c r="H300" i="16"/>
  <c r="V181" i="16"/>
  <c r="V302" i="16"/>
  <c r="Q422" i="16"/>
  <c r="K182" i="16"/>
  <c r="K303" i="16"/>
  <c r="L425" i="16"/>
  <c r="D186" i="16"/>
  <c r="D307" i="16"/>
  <c r="Q180" i="16"/>
  <c r="Q301" i="16"/>
  <c r="L183" i="16"/>
  <c r="L304" i="16"/>
  <c r="J180" i="16"/>
  <c r="J301" i="16"/>
  <c r="S180" i="16"/>
  <c r="S301" i="16"/>
  <c r="J422" i="16"/>
  <c r="F424" i="16"/>
  <c r="S422" i="16"/>
  <c r="B180" i="16"/>
  <c r="B301" i="16"/>
  <c r="M311" i="12"/>
  <c r="M432" i="12"/>
  <c r="M190" i="12"/>
  <c r="J32" i="12"/>
  <c r="I33" i="12"/>
  <c r="K31" i="12"/>
  <c r="W426" i="16" l="1"/>
  <c r="D40" i="18"/>
  <c r="C39" i="18"/>
  <c r="Q423" i="16"/>
  <c r="Y423" i="16"/>
  <c r="Y181" i="16"/>
  <c r="Y302" i="16"/>
  <c r="Y424" i="16" s="1"/>
  <c r="S423" i="16"/>
  <c r="V424" i="16"/>
  <c r="I422" i="16"/>
  <c r="T434" i="16"/>
  <c r="L426" i="16"/>
  <c r="P422" i="16"/>
  <c r="X424" i="16"/>
  <c r="P180" i="16"/>
  <c r="P301" i="16"/>
  <c r="P423" i="16" s="1"/>
  <c r="W184" i="16"/>
  <c r="W305" i="16"/>
  <c r="T192" i="16"/>
  <c r="T313" i="16"/>
  <c r="E422" i="16"/>
  <c r="R423" i="16"/>
  <c r="U424" i="16"/>
  <c r="O187" i="16"/>
  <c r="O308" i="16"/>
  <c r="C423" i="16"/>
  <c r="F425" i="16"/>
  <c r="G422" i="16"/>
  <c r="B181" i="16"/>
  <c r="B302" i="16"/>
  <c r="J181" i="16"/>
  <c r="J302" i="16"/>
  <c r="Q181" i="16"/>
  <c r="Q302" i="16"/>
  <c r="C181" i="16"/>
  <c r="C302" i="16"/>
  <c r="L184" i="16"/>
  <c r="L305" i="16"/>
  <c r="D429" i="16"/>
  <c r="H422" i="16"/>
  <c r="G180" i="16"/>
  <c r="G301" i="16"/>
  <c r="V182" i="16"/>
  <c r="V303" i="16"/>
  <c r="I180" i="16"/>
  <c r="I301" i="16"/>
  <c r="X182" i="16"/>
  <c r="X303" i="16"/>
  <c r="X425" i="16" s="1"/>
  <c r="H180" i="16"/>
  <c r="H301" i="16"/>
  <c r="E180" i="16"/>
  <c r="E301" i="16"/>
  <c r="D187" i="16"/>
  <c r="D308" i="16"/>
  <c r="S181" i="16"/>
  <c r="S302" i="16"/>
  <c r="K425" i="16"/>
  <c r="F183" i="16"/>
  <c r="F304" i="16"/>
  <c r="R181" i="16"/>
  <c r="R302" i="16"/>
  <c r="U182" i="16"/>
  <c r="U303" i="16"/>
  <c r="B423" i="16"/>
  <c r="J423" i="16"/>
  <c r="K183" i="16"/>
  <c r="K304" i="16"/>
  <c r="M433" i="12"/>
  <c r="M191" i="12"/>
  <c r="M312" i="12"/>
  <c r="J33" i="12"/>
  <c r="K32" i="12"/>
  <c r="I34" i="12"/>
  <c r="O430" i="16" l="1"/>
  <c r="R424" i="16"/>
  <c r="D430" i="16"/>
  <c r="C40" i="18"/>
  <c r="D41" i="18"/>
  <c r="Y182" i="16"/>
  <c r="Y303" i="16"/>
  <c r="Q424" i="16"/>
  <c r="W427" i="16"/>
  <c r="T435" i="16"/>
  <c r="T314" i="16"/>
  <c r="T193" i="16"/>
  <c r="L427" i="16"/>
  <c r="B424" i="16"/>
  <c r="W185" i="16"/>
  <c r="W306" i="16"/>
  <c r="O188" i="16"/>
  <c r="O309" i="16"/>
  <c r="S424" i="16"/>
  <c r="I423" i="16"/>
  <c r="P181" i="16"/>
  <c r="P302" i="16"/>
  <c r="J424" i="16"/>
  <c r="K426" i="16"/>
  <c r="F426" i="16"/>
  <c r="E423" i="16"/>
  <c r="G423" i="16"/>
  <c r="L185" i="16"/>
  <c r="L306" i="16"/>
  <c r="F184" i="16"/>
  <c r="F305" i="16"/>
  <c r="U425" i="16"/>
  <c r="D188" i="16"/>
  <c r="D309" i="16"/>
  <c r="I181" i="16"/>
  <c r="I302" i="16"/>
  <c r="G181" i="16"/>
  <c r="G302" i="16"/>
  <c r="B182" i="16"/>
  <c r="B303" i="16"/>
  <c r="R182" i="16"/>
  <c r="R303" i="16"/>
  <c r="R425" i="16" s="1"/>
  <c r="J182" i="16"/>
  <c r="J303" i="16"/>
  <c r="U183" i="16"/>
  <c r="U304" i="16"/>
  <c r="H423" i="16"/>
  <c r="V425" i="16"/>
  <c r="C182" i="16"/>
  <c r="C303" i="16"/>
  <c r="Q182" i="16"/>
  <c r="Q303" i="16"/>
  <c r="X183" i="16"/>
  <c r="X304" i="16"/>
  <c r="H181" i="16"/>
  <c r="H302" i="16"/>
  <c r="V183" i="16"/>
  <c r="V304" i="16"/>
  <c r="E181" i="16"/>
  <c r="E302" i="16"/>
  <c r="K184" i="16"/>
  <c r="K305" i="16"/>
  <c r="S182" i="16"/>
  <c r="S303" i="16"/>
  <c r="C424" i="16"/>
  <c r="M313" i="12"/>
  <c r="M192" i="12"/>
  <c r="M434" i="12"/>
  <c r="J34" i="12"/>
  <c r="I35" i="12"/>
  <c r="K33" i="12"/>
  <c r="Y425" i="16" l="1"/>
  <c r="D42" i="18"/>
  <c r="D4" i="18" s="1"/>
  <c r="J13" i="18"/>
  <c r="L13" i="18"/>
  <c r="C41" i="18"/>
  <c r="K13" i="18" s="1"/>
  <c r="U426" i="16"/>
  <c r="J425" i="16"/>
  <c r="I424" i="16"/>
  <c r="L428" i="16"/>
  <c r="Y183" i="16"/>
  <c r="Y304" i="16"/>
  <c r="P424" i="16"/>
  <c r="W428" i="16"/>
  <c r="O431" i="16"/>
  <c r="K427" i="16"/>
  <c r="H424" i="16"/>
  <c r="Q425" i="16"/>
  <c r="O310" i="16"/>
  <c r="O189" i="16"/>
  <c r="P303" i="16"/>
  <c r="P182" i="16"/>
  <c r="W186" i="16"/>
  <c r="W307" i="16"/>
  <c r="T194" i="16"/>
  <c r="T315" i="16"/>
  <c r="S425" i="16"/>
  <c r="V426" i="16"/>
  <c r="X426" i="16"/>
  <c r="D431" i="16"/>
  <c r="T436" i="16"/>
  <c r="B425" i="16"/>
  <c r="C425" i="16"/>
  <c r="G424" i="16"/>
  <c r="U184" i="16"/>
  <c r="U305" i="16"/>
  <c r="R183" i="16"/>
  <c r="R304" i="16"/>
  <c r="D189" i="16"/>
  <c r="D310" i="16"/>
  <c r="H182" i="16"/>
  <c r="H303" i="16"/>
  <c r="L186" i="16"/>
  <c r="L307" i="16"/>
  <c r="F185" i="16"/>
  <c r="F306" i="16"/>
  <c r="E424" i="16"/>
  <c r="B183" i="16"/>
  <c r="B304" i="16"/>
  <c r="I182" i="16"/>
  <c r="I303" i="16"/>
  <c r="V184" i="16"/>
  <c r="V305" i="16"/>
  <c r="K185" i="16"/>
  <c r="K306" i="16"/>
  <c r="E182" i="16"/>
  <c r="E303" i="16"/>
  <c r="S183" i="16"/>
  <c r="S304" i="16"/>
  <c r="Q183" i="16"/>
  <c r="Q304" i="16"/>
  <c r="C183" i="16"/>
  <c r="C304" i="16"/>
  <c r="G182" i="16"/>
  <c r="G303" i="16"/>
  <c r="X184" i="16"/>
  <c r="X305" i="16"/>
  <c r="J183" i="16"/>
  <c r="J304" i="16"/>
  <c r="F427" i="16"/>
  <c r="M435" i="12"/>
  <c r="M193" i="12"/>
  <c r="M314" i="12"/>
  <c r="J35" i="12"/>
  <c r="I36" i="12"/>
  <c r="K34" i="12"/>
  <c r="D432" i="16" l="1"/>
  <c r="Y426" i="16"/>
  <c r="T437" i="16"/>
  <c r="C42" i="18"/>
  <c r="C4" i="18" s="1"/>
  <c r="E4" i="18" s="1"/>
  <c r="I13" i="18"/>
  <c r="D43" i="18"/>
  <c r="C426" i="16"/>
  <c r="Y305" i="16"/>
  <c r="Y184" i="16"/>
  <c r="G425" i="16"/>
  <c r="E425" i="16"/>
  <c r="P425" i="16"/>
  <c r="H425" i="16"/>
  <c r="F428" i="16"/>
  <c r="W187" i="16"/>
  <c r="W308" i="16"/>
  <c r="S426" i="16"/>
  <c r="V427" i="16"/>
  <c r="U427" i="16"/>
  <c r="P183" i="16"/>
  <c r="P304" i="16"/>
  <c r="O432" i="16"/>
  <c r="T195" i="16"/>
  <c r="T316" i="16"/>
  <c r="O190" i="16"/>
  <c r="O311" i="16"/>
  <c r="Q426" i="16"/>
  <c r="L429" i="16"/>
  <c r="R426" i="16"/>
  <c r="W429" i="16"/>
  <c r="K428" i="16"/>
  <c r="B426" i="16"/>
  <c r="J426" i="16"/>
  <c r="X185" i="16"/>
  <c r="X306" i="16"/>
  <c r="G183" i="16"/>
  <c r="G304" i="16"/>
  <c r="B184" i="16"/>
  <c r="B305" i="16"/>
  <c r="U185" i="16"/>
  <c r="U306" i="16"/>
  <c r="C184" i="16"/>
  <c r="C305" i="16"/>
  <c r="J184" i="16"/>
  <c r="J305" i="16"/>
  <c r="L187" i="16"/>
  <c r="L308" i="16"/>
  <c r="E183" i="16"/>
  <c r="E304" i="16"/>
  <c r="H183" i="16"/>
  <c r="H304" i="16"/>
  <c r="D190" i="16"/>
  <c r="D311" i="16"/>
  <c r="I183" i="16"/>
  <c r="I304" i="16"/>
  <c r="S184" i="16"/>
  <c r="S305" i="16"/>
  <c r="K186" i="16"/>
  <c r="K307" i="16"/>
  <c r="X427" i="16"/>
  <c r="Q184" i="16"/>
  <c r="Q305" i="16"/>
  <c r="V185" i="16"/>
  <c r="V306" i="16"/>
  <c r="I425" i="16"/>
  <c r="F186" i="16"/>
  <c r="F307" i="16"/>
  <c r="R184" i="16"/>
  <c r="R305" i="16"/>
  <c r="M315" i="12"/>
  <c r="M436" i="12"/>
  <c r="M194" i="12"/>
  <c r="J36" i="12"/>
  <c r="K35" i="12"/>
  <c r="I37" i="12"/>
  <c r="O433" i="16" l="1"/>
  <c r="V428" i="16"/>
  <c r="T438" i="16"/>
  <c r="W430" i="16"/>
  <c r="C43" i="18"/>
  <c r="D44" i="18"/>
  <c r="Q427" i="16"/>
  <c r="Y185" i="16"/>
  <c r="Y306" i="16"/>
  <c r="Y427" i="16"/>
  <c r="I426" i="16"/>
  <c r="E426" i="16"/>
  <c r="X428" i="16"/>
  <c r="P184" i="16"/>
  <c r="P305" i="16"/>
  <c r="P426" i="16"/>
  <c r="O312" i="16"/>
  <c r="O191" i="16"/>
  <c r="T196" i="16"/>
  <c r="T317" i="16"/>
  <c r="W309" i="16"/>
  <c r="W188" i="16"/>
  <c r="K429" i="16"/>
  <c r="F429" i="16"/>
  <c r="G426" i="16"/>
  <c r="C427" i="16"/>
  <c r="B427" i="16"/>
  <c r="F187" i="16"/>
  <c r="F308" i="16"/>
  <c r="Q185" i="16"/>
  <c r="Q306" i="16"/>
  <c r="C185" i="16"/>
  <c r="C306" i="16"/>
  <c r="K187" i="16"/>
  <c r="K308" i="16"/>
  <c r="D433" i="16"/>
  <c r="L430" i="16"/>
  <c r="U428" i="16"/>
  <c r="G184" i="16"/>
  <c r="G305" i="16"/>
  <c r="H184" i="16"/>
  <c r="H305" i="16"/>
  <c r="J185" i="16"/>
  <c r="J306" i="16"/>
  <c r="E184" i="16"/>
  <c r="E305" i="16"/>
  <c r="I184" i="16"/>
  <c r="I305" i="16"/>
  <c r="D191" i="16"/>
  <c r="D312" i="16"/>
  <c r="L188" i="16"/>
  <c r="L309" i="16"/>
  <c r="U186" i="16"/>
  <c r="U307" i="16"/>
  <c r="R185" i="16"/>
  <c r="R306" i="16"/>
  <c r="S185" i="16"/>
  <c r="S306" i="16"/>
  <c r="B185" i="16"/>
  <c r="B306" i="16"/>
  <c r="V186" i="16"/>
  <c r="V307" i="16"/>
  <c r="R427" i="16"/>
  <c r="S427" i="16"/>
  <c r="H426" i="16"/>
  <c r="J427" i="16"/>
  <c r="X186" i="16"/>
  <c r="X307" i="16"/>
  <c r="M437" i="12"/>
  <c r="M316" i="12"/>
  <c r="M195" i="12"/>
  <c r="J37" i="12"/>
  <c r="K36" i="12"/>
  <c r="I38" i="12"/>
  <c r="Y428" i="16" l="1"/>
  <c r="S428" i="16"/>
  <c r="D45" i="18"/>
  <c r="C44" i="18"/>
  <c r="X429" i="16"/>
  <c r="Q428" i="16"/>
  <c r="P427" i="16"/>
  <c r="Y186" i="16"/>
  <c r="Y307" i="16"/>
  <c r="W431" i="16"/>
  <c r="R428" i="16"/>
  <c r="F430" i="16"/>
  <c r="T439" i="16"/>
  <c r="O434" i="16"/>
  <c r="T318" i="16"/>
  <c r="T197" i="16"/>
  <c r="O192" i="16"/>
  <c r="O313" i="16"/>
  <c r="V429" i="16"/>
  <c r="U429" i="16"/>
  <c r="W310" i="16"/>
  <c r="W189" i="16"/>
  <c r="P185" i="16"/>
  <c r="P306" i="16"/>
  <c r="I427" i="16"/>
  <c r="K430" i="16"/>
  <c r="D434" i="16"/>
  <c r="H427" i="16"/>
  <c r="J428" i="16"/>
  <c r="B428" i="16"/>
  <c r="E185" i="16"/>
  <c r="E306" i="16"/>
  <c r="B186" i="16"/>
  <c r="B307" i="16"/>
  <c r="R186" i="16"/>
  <c r="R307" i="16"/>
  <c r="D192" i="16"/>
  <c r="D313" i="16"/>
  <c r="F188" i="16"/>
  <c r="F309" i="16"/>
  <c r="U187" i="16"/>
  <c r="U308" i="16"/>
  <c r="J186" i="16"/>
  <c r="J307" i="16"/>
  <c r="X187" i="16"/>
  <c r="X308" i="16"/>
  <c r="H185" i="16"/>
  <c r="H306" i="16"/>
  <c r="K188" i="16"/>
  <c r="K309" i="16"/>
  <c r="L189" i="16"/>
  <c r="L310" i="16"/>
  <c r="G185" i="16"/>
  <c r="G306" i="16"/>
  <c r="C186" i="16"/>
  <c r="C307" i="16"/>
  <c r="V187" i="16"/>
  <c r="V308" i="16"/>
  <c r="S186" i="16"/>
  <c r="S307" i="16"/>
  <c r="L431" i="16"/>
  <c r="I185" i="16"/>
  <c r="I306" i="16"/>
  <c r="E427" i="16"/>
  <c r="G427" i="16"/>
  <c r="C428" i="16"/>
  <c r="Q186" i="16"/>
  <c r="Q307" i="16"/>
  <c r="M196" i="12"/>
  <c r="M438" i="12"/>
  <c r="M317" i="12"/>
  <c r="J38" i="12"/>
  <c r="I39" i="12"/>
  <c r="K37" i="12"/>
  <c r="P428" i="16" l="1"/>
  <c r="Y429" i="16"/>
  <c r="L432" i="16"/>
  <c r="D46" i="18"/>
  <c r="C45" i="18"/>
  <c r="S429" i="16"/>
  <c r="Y187" i="16"/>
  <c r="Y308" i="16"/>
  <c r="R429" i="16"/>
  <c r="O193" i="16"/>
  <c r="O314" i="16"/>
  <c r="O435" i="16"/>
  <c r="T440" i="16"/>
  <c r="W311" i="16"/>
  <c r="W190" i="16"/>
  <c r="T198" i="16"/>
  <c r="T319" i="16"/>
  <c r="P307" i="16"/>
  <c r="P186" i="16"/>
  <c r="W432" i="16"/>
  <c r="X430" i="16"/>
  <c r="H428" i="16"/>
  <c r="D435" i="16"/>
  <c r="E428" i="16"/>
  <c r="I186" i="16"/>
  <c r="I307" i="16"/>
  <c r="G186" i="16"/>
  <c r="G307" i="16"/>
  <c r="V430" i="16"/>
  <c r="R187" i="16"/>
  <c r="R308" i="16"/>
  <c r="V188" i="16"/>
  <c r="V309" i="16"/>
  <c r="C429" i="16"/>
  <c r="J429" i="16"/>
  <c r="B429" i="16"/>
  <c r="Q187" i="16"/>
  <c r="Q308" i="16"/>
  <c r="K189" i="16"/>
  <c r="K310" i="16"/>
  <c r="F189" i="16"/>
  <c r="F310" i="16"/>
  <c r="H186" i="16"/>
  <c r="H307" i="16"/>
  <c r="L190" i="16"/>
  <c r="L311" i="16"/>
  <c r="L433" i="16" s="1"/>
  <c r="E186" i="16"/>
  <c r="E307" i="16"/>
  <c r="S187" i="16"/>
  <c r="S308" i="16"/>
  <c r="C187" i="16"/>
  <c r="C308" i="16"/>
  <c r="J187" i="16"/>
  <c r="J308" i="16"/>
  <c r="B187" i="16"/>
  <c r="B308" i="16"/>
  <c r="U188" i="16"/>
  <c r="U309" i="16"/>
  <c r="D193" i="16"/>
  <c r="D314" i="16"/>
  <c r="Q429" i="16"/>
  <c r="I428" i="16"/>
  <c r="G428" i="16"/>
  <c r="K431" i="16"/>
  <c r="X188" i="16"/>
  <c r="X309" i="16"/>
  <c r="U430" i="16"/>
  <c r="F431" i="16"/>
  <c r="M439" i="12"/>
  <c r="M318" i="12"/>
  <c r="M197" i="12"/>
  <c r="J39" i="12"/>
  <c r="I40" i="12"/>
  <c r="K38" i="12"/>
  <c r="Y430" i="16" l="1"/>
  <c r="O436" i="16"/>
  <c r="T441" i="16"/>
  <c r="D47" i="18"/>
  <c r="C46" i="18"/>
  <c r="J14" i="18"/>
  <c r="L14" i="18"/>
  <c r="Q430" i="16"/>
  <c r="X431" i="16"/>
  <c r="U431" i="16"/>
  <c r="Y188" i="16"/>
  <c r="Y309" i="16"/>
  <c r="Y431" i="16" s="1"/>
  <c r="V431" i="16"/>
  <c r="W191" i="16"/>
  <c r="W312" i="16"/>
  <c r="T320" i="16"/>
  <c r="T199" i="16"/>
  <c r="W433" i="16"/>
  <c r="P308" i="16"/>
  <c r="P187" i="16"/>
  <c r="R430" i="16"/>
  <c r="I429" i="16"/>
  <c r="P429" i="16"/>
  <c r="O194" i="16"/>
  <c r="O315" i="16"/>
  <c r="H429" i="16"/>
  <c r="G429" i="16"/>
  <c r="B430" i="16"/>
  <c r="D436" i="16"/>
  <c r="K432" i="16"/>
  <c r="J430" i="16"/>
  <c r="F432" i="16"/>
  <c r="E187" i="16"/>
  <c r="E308" i="16"/>
  <c r="D194" i="16"/>
  <c r="D315" i="16"/>
  <c r="R188" i="16"/>
  <c r="R309" i="16"/>
  <c r="L191" i="16"/>
  <c r="L312" i="16"/>
  <c r="J188" i="16"/>
  <c r="J309" i="16"/>
  <c r="I187" i="16"/>
  <c r="I308" i="16"/>
  <c r="V189" i="16"/>
  <c r="V310" i="16"/>
  <c r="K190" i="16"/>
  <c r="K311" i="16"/>
  <c r="C430" i="16"/>
  <c r="S430" i="16"/>
  <c r="Q188" i="16"/>
  <c r="Q309" i="16"/>
  <c r="F190" i="16"/>
  <c r="F311" i="16"/>
  <c r="X189" i="16"/>
  <c r="X310" i="16"/>
  <c r="C188" i="16"/>
  <c r="C309" i="16"/>
  <c r="S188" i="16"/>
  <c r="S309" i="16"/>
  <c r="B188" i="16"/>
  <c r="B309" i="16"/>
  <c r="G187" i="16"/>
  <c r="G308" i="16"/>
  <c r="U189" i="16"/>
  <c r="U310" i="16"/>
  <c r="E429" i="16"/>
  <c r="H187" i="16"/>
  <c r="H308" i="16"/>
  <c r="M198" i="12"/>
  <c r="M319" i="12"/>
  <c r="M440" i="12"/>
  <c r="J40" i="12"/>
  <c r="I41" i="12"/>
  <c r="K39" i="12"/>
  <c r="L434" i="16" l="1"/>
  <c r="K14" i="18"/>
  <c r="D48" i="18"/>
  <c r="C47" i="18"/>
  <c r="I14" i="18"/>
  <c r="W434" i="16"/>
  <c r="Y310" i="16"/>
  <c r="Y189" i="16"/>
  <c r="X432" i="16"/>
  <c r="O437" i="16"/>
  <c r="P430" i="16"/>
  <c r="U432" i="16"/>
  <c r="S431" i="16"/>
  <c r="I430" i="16"/>
  <c r="P188" i="16"/>
  <c r="P309" i="16"/>
  <c r="T200" i="16"/>
  <c r="T321" i="16"/>
  <c r="T443" i="16" s="1"/>
  <c r="O195" i="16"/>
  <c r="O316" i="16"/>
  <c r="T442" i="16"/>
  <c r="V432" i="16"/>
  <c r="R431" i="16"/>
  <c r="W313" i="16"/>
  <c r="W192" i="16"/>
  <c r="K433" i="16"/>
  <c r="J431" i="16"/>
  <c r="D437" i="16"/>
  <c r="C431" i="16"/>
  <c r="G188" i="16"/>
  <c r="G309" i="16"/>
  <c r="F191" i="16"/>
  <c r="F312" i="16"/>
  <c r="U190" i="16"/>
  <c r="U311" i="16"/>
  <c r="C189" i="16"/>
  <c r="C310" i="16"/>
  <c r="H188" i="16"/>
  <c r="H309" i="16"/>
  <c r="B189" i="16"/>
  <c r="B310" i="16"/>
  <c r="Q189" i="16"/>
  <c r="Q310" i="16"/>
  <c r="E188" i="16"/>
  <c r="E309" i="16"/>
  <c r="L192" i="16"/>
  <c r="L313" i="16"/>
  <c r="K191" i="16"/>
  <c r="K312" i="16"/>
  <c r="S189" i="16"/>
  <c r="S310" i="16"/>
  <c r="V190" i="16"/>
  <c r="V311" i="16"/>
  <c r="D195" i="16"/>
  <c r="D316" i="16"/>
  <c r="H430" i="16"/>
  <c r="G430" i="16"/>
  <c r="B431" i="16"/>
  <c r="X190" i="16"/>
  <c r="X311" i="16"/>
  <c r="F433" i="16"/>
  <c r="Q431" i="16"/>
  <c r="I188" i="16"/>
  <c r="I309" i="16"/>
  <c r="J189" i="16"/>
  <c r="J310" i="16"/>
  <c r="R189" i="16"/>
  <c r="R310" i="16"/>
  <c r="E430" i="16"/>
  <c r="M320" i="12"/>
  <c r="M441" i="12"/>
  <c r="M199" i="12"/>
  <c r="J41" i="12"/>
  <c r="I42" i="12"/>
  <c r="K40" i="12"/>
  <c r="V433" i="16" l="1"/>
  <c r="P431" i="16"/>
  <c r="Q432" i="16"/>
  <c r="U433" i="16"/>
  <c r="D49" i="18"/>
  <c r="C48" i="18"/>
  <c r="O438" i="16"/>
  <c r="Y190" i="16"/>
  <c r="Y311" i="16"/>
  <c r="Y432" i="16"/>
  <c r="X433" i="16"/>
  <c r="F434" i="16"/>
  <c r="O196" i="16"/>
  <c r="O317" i="16"/>
  <c r="T322" i="16"/>
  <c r="T201" i="16"/>
  <c r="W435" i="16"/>
  <c r="P310" i="16"/>
  <c r="P189" i="16"/>
  <c r="W193" i="16"/>
  <c r="W314" i="16"/>
  <c r="L435" i="16"/>
  <c r="H431" i="16"/>
  <c r="D438" i="16"/>
  <c r="E431" i="16"/>
  <c r="B432" i="16"/>
  <c r="I431" i="16"/>
  <c r="J432" i="16"/>
  <c r="H189" i="16"/>
  <c r="H310" i="16"/>
  <c r="I189" i="16"/>
  <c r="I310" i="16"/>
  <c r="L193" i="16"/>
  <c r="L314" i="16"/>
  <c r="F192" i="16"/>
  <c r="F313" i="16"/>
  <c r="R190" i="16"/>
  <c r="R311" i="16"/>
  <c r="K192" i="16"/>
  <c r="K313" i="16"/>
  <c r="J190" i="16"/>
  <c r="J311" i="16"/>
  <c r="V191" i="16"/>
  <c r="V312" i="16"/>
  <c r="V434" i="16" s="1"/>
  <c r="Q190" i="16"/>
  <c r="Q311" i="16"/>
  <c r="C432" i="16"/>
  <c r="G431" i="16"/>
  <c r="X191" i="16"/>
  <c r="X312" i="16"/>
  <c r="C190" i="16"/>
  <c r="C311" i="16"/>
  <c r="G189" i="16"/>
  <c r="G310" i="16"/>
  <c r="S190" i="16"/>
  <c r="S311" i="16"/>
  <c r="U191" i="16"/>
  <c r="U312" i="16"/>
  <c r="D196" i="16"/>
  <c r="D317" i="16"/>
  <c r="E189" i="16"/>
  <c r="E310" i="16"/>
  <c r="R432" i="16"/>
  <c r="S432" i="16"/>
  <c r="K434" i="16"/>
  <c r="B190" i="16"/>
  <c r="B311" i="16"/>
  <c r="M200" i="12"/>
  <c r="M442" i="12"/>
  <c r="M321" i="12"/>
  <c r="J42" i="12"/>
  <c r="I43" i="12"/>
  <c r="K41" i="12"/>
  <c r="G432" i="16" l="1"/>
  <c r="O439" i="16"/>
  <c r="Y433" i="16"/>
  <c r="D50" i="18"/>
  <c r="C49" i="18"/>
  <c r="R433" i="16"/>
  <c r="Q433" i="16"/>
  <c r="Y191" i="16"/>
  <c r="Y312" i="16"/>
  <c r="S433" i="16"/>
  <c r="L436" i="16"/>
  <c r="P432" i="16"/>
  <c r="X434" i="16"/>
  <c r="J433" i="16"/>
  <c r="F435" i="16"/>
  <c r="W194" i="16"/>
  <c r="W315" i="16"/>
  <c r="P190" i="16"/>
  <c r="P311" i="16"/>
  <c r="P433" i="16" s="1"/>
  <c r="T202" i="16"/>
  <c r="T323" i="16"/>
  <c r="T444" i="16"/>
  <c r="W436" i="16"/>
  <c r="O197" i="16"/>
  <c r="O318" i="16"/>
  <c r="K435" i="16"/>
  <c r="E432" i="16"/>
  <c r="C191" i="16"/>
  <c r="C312" i="16"/>
  <c r="S191" i="16"/>
  <c r="S312" i="16"/>
  <c r="V192" i="16"/>
  <c r="V313" i="16"/>
  <c r="J191" i="16"/>
  <c r="J312" i="16"/>
  <c r="J434" i="16" s="1"/>
  <c r="E190" i="16"/>
  <c r="E311" i="16"/>
  <c r="G190" i="16"/>
  <c r="G311" i="16"/>
  <c r="X192" i="16"/>
  <c r="X313" i="16"/>
  <c r="Q191" i="16"/>
  <c r="Q312" i="16"/>
  <c r="L194" i="16"/>
  <c r="L315" i="16"/>
  <c r="D439" i="16"/>
  <c r="U192" i="16"/>
  <c r="U313" i="16"/>
  <c r="H190" i="16"/>
  <c r="H311" i="16"/>
  <c r="R191" i="16"/>
  <c r="R312" i="16"/>
  <c r="D197" i="16"/>
  <c r="D318" i="16"/>
  <c r="B191" i="16"/>
  <c r="B312" i="16"/>
  <c r="I190" i="16"/>
  <c r="I311" i="16"/>
  <c r="F193" i="16"/>
  <c r="F314" i="16"/>
  <c r="F436" i="16" s="1"/>
  <c r="B433" i="16"/>
  <c r="U434" i="16"/>
  <c r="C433" i="16"/>
  <c r="K193" i="16"/>
  <c r="K314" i="16"/>
  <c r="I432" i="16"/>
  <c r="H432" i="16"/>
  <c r="M443" i="12"/>
  <c r="M201" i="12"/>
  <c r="M322" i="12"/>
  <c r="J43" i="12"/>
  <c r="I44" i="12"/>
  <c r="K42" i="12"/>
  <c r="Y434" i="16" l="1"/>
  <c r="I433" i="16"/>
  <c r="H433" i="16"/>
  <c r="C50" i="18"/>
  <c r="D51" i="18"/>
  <c r="B434" i="16"/>
  <c r="U435" i="16"/>
  <c r="L437" i="16"/>
  <c r="E433" i="16"/>
  <c r="C434" i="16"/>
  <c r="T445" i="16"/>
  <c r="Y192" i="16"/>
  <c r="Y313" i="16"/>
  <c r="Y435" i="16" s="1"/>
  <c r="G433" i="16"/>
  <c r="S434" i="16"/>
  <c r="O440" i="16"/>
  <c r="W437" i="16"/>
  <c r="D440" i="16"/>
  <c r="P191" i="16"/>
  <c r="P312" i="16"/>
  <c r="T203" i="16"/>
  <c r="T324" i="16"/>
  <c r="O198" i="16"/>
  <c r="O319" i="16"/>
  <c r="W316" i="16"/>
  <c r="W195" i="16"/>
  <c r="C192" i="16"/>
  <c r="C313" i="16"/>
  <c r="F194" i="16"/>
  <c r="F315" i="16"/>
  <c r="H191" i="16"/>
  <c r="H312" i="16"/>
  <c r="U193" i="16"/>
  <c r="U314" i="16"/>
  <c r="U436" i="16" s="1"/>
  <c r="J192" i="16"/>
  <c r="J313" i="16"/>
  <c r="S192" i="16"/>
  <c r="S313" i="16"/>
  <c r="X193" i="16"/>
  <c r="X314" i="16"/>
  <c r="L195" i="16"/>
  <c r="L316" i="16"/>
  <c r="G191" i="16"/>
  <c r="G312" i="16"/>
  <c r="K436" i="16"/>
  <c r="Q434" i="16"/>
  <c r="E191" i="16"/>
  <c r="E312" i="16"/>
  <c r="V435" i="16"/>
  <c r="I312" i="16"/>
  <c r="I191" i="16"/>
  <c r="K194" i="16"/>
  <c r="K315" i="16"/>
  <c r="Q192" i="16"/>
  <c r="Q313" i="16"/>
  <c r="Q435" i="16" s="1"/>
  <c r="V193" i="16"/>
  <c r="V314" i="16"/>
  <c r="R192" i="16"/>
  <c r="R313" i="16"/>
  <c r="B192" i="16"/>
  <c r="B313" i="16"/>
  <c r="B435" i="16" s="1"/>
  <c r="D198" i="16"/>
  <c r="D319" i="16"/>
  <c r="D441" i="16" s="1"/>
  <c r="R434" i="16"/>
  <c r="X435" i="16"/>
  <c r="M323" i="12"/>
  <c r="M444" i="12"/>
  <c r="M202" i="12"/>
  <c r="J44" i="12"/>
  <c r="K43" i="12"/>
  <c r="I45" i="12"/>
  <c r="V436" i="16" l="1"/>
  <c r="L15" i="18"/>
  <c r="J15" i="18"/>
  <c r="D52" i="18"/>
  <c r="C51" i="18"/>
  <c r="Y193" i="16"/>
  <c r="Y314" i="16"/>
  <c r="Y436" i="16" s="1"/>
  <c r="X436" i="16"/>
  <c r="O441" i="16"/>
  <c r="L438" i="16"/>
  <c r="C435" i="16"/>
  <c r="P434" i="16"/>
  <c r="S435" i="16"/>
  <c r="T446" i="16"/>
  <c r="W196" i="16"/>
  <c r="W317" i="16"/>
  <c r="R435" i="16"/>
  <c r="W438" i="16"/>
  <c r="T204" i="16"/>
  <c r="T325" i="16"/>
  <c r="O199" i="16"/>
  <c r="O320" i="16"/>
  <c r="P313" i="16"/>
  <c r="P192" i="16"/>
  <c r="J435" i="16"/>
  <c r="G434" i="16"/>
  <c r="F437" i="16"/>
  <c r="K437" i="16"/>
  <c r="I192" i="16"/>
  <c r="I313" i="16"/>
  <c r="Q193" i="16"/>
  <c r="Q314" i="16"/>
  <c r="K195" i="16"/>
  <c r="K316" i="16"/>
  <c r="F195" i="16"/>
  <c r="F316" i="16"/>
  <c r="R193" i="16"/>
  <c r="R314" i="16"/>
  <c r="X194" i="16"/>
  <c r="X315" i="16"/>
  <c r="B193" i="16"/>
  <c r="B314" i="16"/>
  <c r="U194" i="16"/>
  <c r="U315" i="16"/>
  <c r="D199" i="16"/>
  <c r="D320" i="16"/>
  <c r="V194" i="16"/>
  <c r="V315" i="16"/>
  <c r="G192" i="16"/>
  <c r="G313" i="16"/>
  <c r="S193" i="16"/>
  <c r="S314" i="16"/>
  <c r="H434" i="16"/>
  <c r="C193" i="16"/>
  <c r="C314" i="16"/>
  <c r="E192" i="16"/>
  <c r="E313" i="16"/>
  <c r="I434" i="16"/>
  <c r="H192" i="16"/>
  <c r="H313" i="16"/>
  <c r="E434" i="16"/>
  <c r="L196" i="16"/>
  <c r="L317" i="16"/>
  <c r="J193" i="16"/>
  <c r="J314" i="16"/>
  <c r="M203" i="12"/>
  <c r="M445" i="12"/>
  <c r="M324" i="12"/>
  <c r="J45" i="12"/>
  <c r="K44" i="12"/>
  <c r="I46" i="12"/>
  <c r="K15" i="18" l="1"/>
  <c r="I15" i="18"/>
  <c r="C52" i="18"/>
  <c r="D53" i="18"/>
  <c r="S436" i="16"/>
  <c r="F438" i="16"/>
  <c r="T447" i="16"/>
  <c r="R436" i="16"/>
  <c r="O442" i="16"/>
  <c r="Y194" i="16"/>
  <c r="Y315" i="16"/>
  <c r="V437" i="16"/>
  <c r="X437" i="16"/>
  <c r="Q436" i="16"/>
  <c r="W439" i="16"/>
  <c r="G435" i="16"/>
  <c r="B436" i="16"/>
  <c r="K438" i="16"/>
  <c r="C436" i="16"/>
  <c r="O321" i="16"/>
  <c r="O200" i="16"/>
  <c r="P193" i="16"/>
  <c r="P314" i="16"/>
  <c r="P436" i="16" s="1"/>
  <c r="T205" i="16"/>
  <c r="T326" i="16"/>
  <c r="T448" i="16" s="1"/>
  <c r="P435" i="16"/>
  <c r="W318" i="16"/>
  <c r="W197" i="16"/>
  <c r="H435" i="16"/>
  <c r="I435" i="16"/>
  <c r="J436" i="16"/>
  <c r="D442" i="16"/>
  <c r="E193" i="16"/>
  <c r="E314" i="16"/>
  <c r="H193" i="16"/>
  <c r="H314" i="16"/>
  <c r="I193" i="16"/>
  <c r="I314" i="16"/>
  <c r="C194" i="16"/>
  <c r="C315" i="16"/>
  <c r="Q194" i="16"/>
  <c r="Q315" i="16"/>
  <c r="L439" i="16"/>
  <c r="V195" i="16"/>
  <c r="V316" i="16"/>
  <c r="U437" i="16"/>
  <c r="J194" i="16"/>
  <c r="J315" i="16"/>
  <c r="G193" i="16"/>
  <c r="G314" i="16"/>
  <c r="K196" i="16"/>
  <c r="K317" i="16"/>
  <c r="K439" i="16" s="1"/>
  <c r="R194" i="16"/>
  <c r="R315" i="16"/>
  <c r="L197" i="16"/>
  <c r="L318" i="16"/>
  <c r="U195" i="16"/>
  <c r="U316" i="16"/>
  <c r="B194" i="16"/>
  <c r="B315" i="16"/>
  <c r="E435" i="16"/>
  <c r="S194" i="16"/>
  <c r="S315" i="16"/>
  <c r="S437" i="16" s="1"/>
  <c r="D200" i="16"/>
  <c r="D321" i="16"/>
  <c r="X195" i="16"/>
  <c r="X316" i="16"/>
  <c r="F317" i="16"/>
  <c r="F196" i="16"/>
  <c r="M204" i="12"/>
  <c r="M446" i="12"/>
  <c r="M325" i="12"/>
  <c r="J46" i="12"/>
  <c r="I47" i="12"/>
  <c r="K45" i="12"/>
  <c r="I436" i="16" l="1"/>
  <c r="C53" i="18"/>
  <c r="D54" i="18"/>
  <c r="W440" i="16"/>
  <c r="Y437" i="16"/>
  <c r="Y195" i="16"/>
  <c r="Y316" i="16"/>
  <c r="X438" i="16"/>
  <c r="G436" i="16"/>
  <c r="P315" i="16"/>
  <c r="P194" i="16"/>
  <c r="T206" i="16"/>
  <c r="T327" i="16"/>
  <c r="O201" i="16"/>
  <c r="O322" i="16"/>
  <c r="R437" i="16"/>
  <c r="Q437" i="16"/>
  <c r="H436" i="16"/>
  <c r="W198" i="16"/>
  <c r="W319" i="16"/>
  <c r="O443" i="16"/>
  <c r="E436" i="16"/>
  <c r="D443" i="16"/>
  <c r="J437" i="16"/>
  <c r="B195" i="16"/>
  <c r="B316" i="16"/>
  <c r="F197" i="16"/>
  <c r="F318" i="16"/>
  <c r="R195" i="16"/>
  <c r="R316" i="16"/>
  <c r="F439" i="16"/>
  <c r="U438" i="16"/>
  <c r="J195" i="16"/>
  <c r="J316" i="16"/>
  <c r="V438" i="16"/>
  <c r="I194" i="16"/>
  <c r="I315" i="16"/>
  <c r="E194" i="16"/>
  <c r="E315" i="16"/>
  <c r="L198" i="16"/>
  <c r="L319" i="16"/>
  <c r="C195" i="16"/>
  <c r="C316" i="16"/>
  <c r="D201" i="16"/>
  <c r="D322" i="16"/>
  <c r="U196" i="16"/>
  <c r="U317" i="16"/>
  <c r="X196" i="16"/>
  <c r="X317" i="16"/>
  <c r="H194" i="16"/>
  <c r="H315" i="16"/>
  <c r="G194" i="16"/>
  <c r="G315" i="16"/>
  <c r="Q195" i="16"/>
  <c r="Q316" i="16"/>
  <c r="V196" i="16"/>
  <c r="V317" i="16"/>
  <c r="S195" i="16"/>
  <c r="S316" i="16"/>
  <c r="B437" i="16"/>
  <c r="L440" i="16"/>
  <c r="K197" i="16"/>
  <c r="K318" i="16"/>
  <c r="C437" i="16"/>
  <c r="M326" i="12"/>
  <c r="M447" i="12"/>
  <c r="M205" i="12"/>
  <c r="J47" i="12"/>
  <c r="I48" i="12"/>
  <c r="K46" i="12"/>
  <c r="Y438" i="16" l="1"/>
  <c r="D55" i="18"/>
  <c r="C54" i="18"/>
  <c r="Y196" i="16"/>
  <c r="Y317" i="16"/>
  <c r="W441" i="16"/>
  <c r="O444" i="16"/>
  <c r="Q438" i="16"/>
  <c r="X439" i="16"/>
  <c r="C438" i="16"/>
  <c r="R438" i="16"/>
  <c r="O323" i="16"/>
  <c r="O202" i="16"/>
  <c r="T449" i="16"/>
  <c r="T207" i="16"/>
  <c r="T328" i="16"/>
  <c r="W320" i="16"/>
  <c r="W199" i="16"/>
  <c r="P195" i="16"/>
  <c r="P316" i="16"/>
  <c r="K440" i="16"/>
  <c r="V439" i="16"/>
  <c r="H437" i="16"/>
  <c r="D444" i="16"/>
  <c r="I437" i="16"/>
  <c r="P437" i="16"/>
  <c r="E437" i="16"/>
  <c r="F440" i="16"/>
  <c r="B438" i="16"/>
  <c r="E195" i="16"/>
  <c r="E316" i="16"/>
  <c r="Q196" i="16"/>
  <c r="Q317" i="16"/>
  <c r="H195" i="16"/>
  <c r="H316" i="16"/>
  <c r="X197" i="16"/>
  <c r="X318" i="16"/>
  <c r="R196" i="16"/>
  <c r="R317" i="16"/>
  <c r="K198" i="16"/>
  <c r="K319" i="16"/>
  <c r="V197" i="16"/>
  <c r="V318" i="16"/>
  <c r="G437" i="16"/>
  <c r="U439" i="16"/>
  <c r="I195" i="16"/>
  <c r="I316" i="16"/>
  <c r="S196" i="16"/>
  <c r="S317" i="16"/>
  <c r="J196" i="16"/>
  <c r="J317" i="16"/>
  <c r="U197" i="16"/>
  <c r="U318" i="16"/>
  <c r="D202" i="16"/>
  <c r="D323" i="16"/>
  <c r="C196" i="16"/>
  <c r="C317" i="16"/>
  <c r="L199" i="16"/>
  <c r="L320" i="16"/>
  <c r="F198" i="16"/>
  <c r="F319" i="16"/>
  <c r="B196" i="16"/>
  <c r="B317" i="16"/>
  <c r="G195" i="16"/>
  <c r="G316" i="16"/>
  <c r="S438" i="16"/>
  <c r="L441" i="16"/>
  <c r="J438" i="16"/>
  <c r="M327" i="12"/>
  <c r="M448" i="12"/>
  <c r="M206" i="12"/>
  <c r="J48" i="12"/>
  <c r="I49" i="12"/>
  <c r="K47" i="12"/>
  <c r="Y439" i="16" l="1"/>
  <c r="D56" i="18"/>
  <c r="D57" i="18" s="1"/>
  <c r="D58" i="18" s="1"/>
  <c r="D59" i="18" s="1"/>
  <c r="D60" i="18" s="1"/>
  <c r="D61" i="18" s="1"/>
  <c r="D5" i="18" s="1"/>
  <c r="C55" i="18"/>
  <c r="Q439" i="16"/>
  <c r="G438" i="16"/>
  <c r="P438" i="16"/>
  <c r="Y318" i="16"/>
  <c r="Y197" i="16"/>
  <c r="T329" i="16"/>
  <c r="T208" i="16"/>
  <c r="W200" i="16"/>
  <c r="W321" i="16"/>
  <c r="O324" i="16"/>
  <c r="O203" i="16"/>
  <c r="O445" i="16"/>
  <c r="P317" i="16"/>
  <c r="P196" i="16"/>
  <c r="W442" i="16"/>
  <c r="I438" i="16"/>
  <c r="R439" i="16"/>
  <c r="T450" i="16"/>
  <c r="K441" i="16"/>
  <c r="F441" i="16"/>
  <c r="H438" i="16"/>
  <c r="J439" i="16"/>
  <c r="C439" i="16"/>
  <c r="V198" i="16"/>
  <c r="V319" i="16"/>
  <c r="H196" i="16"/>
  <c r="H317" i="16"/>
  <c r="C197" i="16"/>
  <c r="C318" i="16"/>
  <c r="I196" i="16"/>
  <c r="I317" i="16"/>
  <c r="Q197" i="16"/>
  <c r="Q318" i="16"/>
  <c r="B439" i="16"/>
  <c r="D445" i="16"/>
  <c r="U440" i="16"/>
  <c r="J197" i="16"/>
  <c r="J318" i="16"/>
  <c r="B197" i="16"/>
  <c r="B318" i="16"/>
  <c r="D203" i="16"/>
  <c r="D324" i="16"/>
  <c r="U198" i="16"/>
  <c r="U319" i="16"/>
  <c r="S439" i="16"/>
  <c r="X440" i="16"/>
  <c r="E196" i="16"/>
  <c r="E317" i="16"/>
  <c r="S197" i="16"/>
  <c r="S318" i="16"/>
  <c r="X198" i="16"/>
  <c r="X319" i="16"/>
  <c r="X441" i="16" s="1"/>
  <c r="L200" i="16"/>
  <c r="L321" i="16"/>
  <c r="K199" i="16"/>
  <c r="K320" i="16"/>
  <c r="F199" i="16"/>
  <c r="F320" i="16"/>
  <c r="F442" i="16" s="1"/>
  <c r="G196" i="16"/>
  <c r="G317" i="16"/>
  <c r="L442" i="16"/>
  <c r="V440" i="16"/>
  <c r="R197" i="16"/>
  <c r="R318" i="16"/>
  <c r="E438" i="16"/>
  <c r="M328" i="12"/>
  <c r="M449" i="12"/>
  <c r="M207" i="12"/>
  <c r="J49" i="12"/>
  <c r="K48" i="12"/>
  <c r="I50" i="12"/>
  <c r="L16" i="18" l="1"/>
  <c r="J16" i="18"/>
  <c r="C56" i="18"/>
  <c r="C57" i="18" s="1"/>
  <c r="C58" i="18" s="1"/>
  <c r="C59" i="18" s="1"/>
  <c r="C60" i="18" s="1"/>
  <c r="C61" i="18" s="1"/>
  <c r="C5" i="18" s="1"/>
  <c r="I439" i="16"/>
  <c r="Q440" i="16"/>
  <c r="V441" i="16"/>
  <c r="W443" i="16"/>
  <c r="L443" i="16"/>
  <c r="O446" i="16"/>
  <c r="Y198" i="16"/>
  <c r="Y319" i="16"/>
  <c r="Y441" i="16" s="1"/>
  <c r="Y440" i="16"/>
  <c r="R440" i="16"/>
  <c r="O204" i="16"/>
  <c r="O325" i="16"/>
  <c r="O447" i="16" s="1"/>
  <c r="W201" i="16"/>
  <c r="W322" i="16"/>
  <c r="P318" i="16"/>
  <c r="P197" i="16"/>
  <c r="T330" i="16"/>
  <c r="T209" i="16"/>
  <c r="P439" i="16"/>
  <c r="T451" i="16"/>
  <c r="E439" i="16"/>
  <c r="H439" i="16"/>
  <c r="B440" i="16"/>
  <c r="K442" i="16"/>
  <c r="L201" i="16"/>
  <c r="L322" i="16"/>
  <c r="V199" i="16"/>
  <c r="V320" i="16"/>
  <c r="V442" i="16" s="1"/>
  <c r="R198" i="16"/>
  <c r="R319" i="16"/>
  <c r="K200" i="16"/>
  <c r="K321" i="16"/>
  <c r="J440" i="16"/>
  <c r="D204" i="16"/>
  <c r="D325" i="16"/>
  <c r="G439" i="16"/>
  <c r="S440" i="16"/>
  <c r="U441" i="16"/>
  <c r="J198" i="16"/>
  <c r="J319" i="16"/>
  <c r="C440" i="16"/>
  <c r="X199" i="16"/>
  <c r="X320" i="16"/>
  <c r="E197" i="16"/>
  <c r="E318" i="16"/>
  <c r="S198" i="16"/>
  <c r="S319" i="16"/>
  <c r="U199" i="16"/>
  <c r="U320" i="16"/>
  <c r="C198" i="16"/>
  <c r="C319" i="16"/>
  <c r="F200" i="16"/>
  <c r="F321" i="16"/>
  <c r="B198" i="16"/>
  <c r="B319" i="16"/>
  <c r="I197" i="16"/>
  <c r="I318" i="16"/>
  <c r="G197" i="16"/>
  <c r="G318" i="16"/>
  <c r="D446" i="16"/>
  <c r="Q198" i="16"/>
  <c r="Q319" i="16"/>
  <c r="H197" i="16"/>
  <c r="H318" i="16"/>
  <c r="M450" i="12"/>
  <c r="M329" i="12"/>
  <c r="M208" i="12"/>
  <c r="J50" i="12"/>
  <c r="I51" i="12"/>
  <c r="K49" i="12"/>
  <c r="W444" i="16" l="1"/>
  <c r="I16" i="18"/>
  <c r="K16" i="18"/>
  <c r="S441" i="16"/>
  <c r="I440" i="16"/>
  <c r="U442" i="16"/>
  <c r="P440" i="16"/>
  <c r="Y320" i="16"/>
  <c r="Y199" i="16"/>
  <c r="T452" i="16"/>
  <c r="X442" i="16"/>
  <c r="D447" i="16"/>
  <c r="P198" i="16"/>
  <c r="P319" i="16"/>
  <c r="P441" i="16" s="1"/>
  <c r="W202" i="16"/>
  <c r="W323" i="16"/>
  <c r="W445" i="16" s="1"/>
  <c r="O326" i="16"/>
  <c r="O205" i="16"/>
  <c r="T210" i="16"/>
  <c r="T331" i="16"/>
  <c r="C441" i="16"/>
  <c r="K443" i="16"/>
  <c r="H440" i="16"/>
  <c r="F443" i="16"/>
  <c r="E440" i="16"/>
  <c r="B441" i="16"/>
  <c r="J441" i="16"/>
  <c r="G198" i="16"/>
  <c r="G319" i="16"/>
  <c r="S199" i="16"/>
  <c r="S320" i="16"/>
  <c r="S442" i="16" s="1"/>
  <c r="K201" i="16"/>
  <c r="K322" i="16"/>
  <c r="B199" i="16"/>
  <c r="B320" i="16"/>
  <c r="V200" i="16"/>
  <c r="V321" i="16"/>
  <c r="Q199" i="16"/>
  <c r="Q320" i="16"/>
  <c r="I198" i="16"/>
  <c r="I319" i="16"/>
  <c r="U200" i="16"/>
  <c r="U321" i="16"/>
  <c r="H198" i="16"/>
  <c r="H319" i="16"/>
  <c r="C199" i="16"/>
  <c r="C320" i="16"/>
  <c r="X200" i="16"/>
  <c r="X321" i="16"/>
  <c r="D205" i="16"/>
  <c r="D326" i="16"/>
  <c r="R441" i="16"/>
  <c r="L444" i="16"/>
  <c r="E198" i="16"/>
  <c r="E319" i="16"/>
  <c r="R199" i="16"/>
  <c r="R320" i="16"/>
  <c r="L202" i="16"/>
  <c r="L323" i="16"/>
  <c r="F201" i="16"/>
  <c r="F322" i="16"/>
  <c r="Q441" i="16"/>
  <c r="G440" i="16"/>
  <c r="J199" i="16"/>
  <c r="J320" i="16"/>
  <c r="M451" i="12"/>
  <c r="M209" i="12"/>
  <c r="M330" i="12"/>
  <c r="J51" i="12"/>
  <c r="I52" i="12"/>
  <c r="K50" i="12"/>
  <c r="R442" i="16" l="1"/>
  <c r="X443" i="16"/>
  <c r="O448" i="16"/>
  <c r="Y442" i="16"/>
  <c r="Y200" i="16"/>
  <c r="Y321" i="16"/>
  <c r="Y443" i="16" s="1"/>
  <c r="T211" i="16"/>
  <c r="T332" i="16"/>
  <c r="T454" i="16" s="1"/>
  <c r="O206" i="16"/>
  <c r="O327" i="16"/>
  <c r="W203" i="16"/>
  <c r="W324" i="16"/>
  <c r="P199" i="16"/>
  <c r="P320" i="16"/>
  <c r="P442" i="16" s="1"/>
  <c r="T453" i="16"/>
  <c r="D448" i="16"/>
  <c r="E441" i="16"/>
  <c r="I441" i="16"/>
  <c r="B442" i="16"/>
  <c r="F444" i="16"/>
  <c r="C442" i="16"/>
  <c r="K444" i="16"/>
  <c r="U201" i="16"/>
  <c r="U322" i="16"/>
  <c r="U444" i="16" s="1"/>
  <c r="E199" i="16"/>
  <c r="E320" i="16"/>
  <c r="V201" i="16"/>
  <c r="V322" i="16"/>
  <c r="D206" i="16"/>
  <c r="D327" i="16"/>
  <c r="D449" i="16" s="1"/>
  <c r="H441" i="16"/>
  <c r="Q442" i="16"/>
  <c r="G441" i="16"/>
  <c r="J200" i="16"/>
  <c r="J321" i="16"/>
  <c r="S200" i="16"/>
  <c r="S321" i="16"/>
  <c r="R200" i="16"/>
  <c r="R321" i="16"/>
  <c r="C200" i="16"/>
  <c r="C321" i="16"/>
  <c r="H199" i="16"/>
  <c r="H320" i="16"/>
  <c r="Q321" i="16"/>
  <c r="Q200" i="16"/>
  <c r="G199" i="16"/>
  <c r="G320" i="16"/>
  <c r="L203" i="16"/>
  <c r="L324" i="16"/>
  <c r="B200" i="16"/>
  <c r="B321" i="16"/>
  <c r="I199" i="16"/>
  <c r="I320" i="16"/>
  <c r="J442" i="16"/>
  <c r="F202" i="16"/>
  <c r="F323" i="16"/>
  <c r="L445" i="16"/>
  <c r="X201" i="16"/>
  <c r="X322" i="16"/>
  <c r="U443" i="16"/>
  <c r="V443" i="16"/>
  <c r="K202" i="16"/>
  <c r="K323" i="16"/>
  <c r="M452" i="12"/>
  <c r="M210" i="12"/>
  <c r="M331" i="12"/>
  <c r="J52" i="12"/>
  <c r="K51" i="12"/>
  <c r="I53" i="12"/>
  <c r="V444" i="16" l="1"/>
  <c r="O449" i="16"/>
  <c r="Y322" i="16"/>
  <c r="Y201" i="16"/>
  <c r="W446" i="16"/>
  <c r="S443" i="16"/>
  <c r="I442" i="16"/>
  <c r="R443" i="16"/>
  <c r="P200" i="16"/>
  <c r="P321" i="16"/>
  <c r="O207" i="16"/>
  <c r="O328" i="16"/>
  <c r="W325" i="16"/>
  <c r="W204" i="16"/>
  <c r="L446" i="16"/>
  <c r="T333" i="16"/>
  <c r="T212" i="16"/>
  <c r="E442" i="16"/>
  <c r="K445" i="16"/>
  <c r="J443" i="16"/>
  <c r="Q443" i="16"/>
  <c r="X444" i="16"/>
  <c r="G442" i="16"/>
  <c r="S201" i="16"/>
  <c r="S322" i="16"/>
  <c r="J201" i="16"/>
  <c r="J322" i="16"/>
  <c r="J444" i="16" s="1"/>
  <c r="E200" i="16"/>
  <c r="E321" i="16"/>
  <c r="L204" i="16"/>
  <c r="L325" i="16"/>
  <c r="X202" i="16"/>
  <c r="X323" i="16"/>
  <c r="F445" i="16"/>
  <c r="B443" i="16"/>
  <c r="G200" i="16"/>
  <c r="G321" i="16"/>
  <c r="H442" i="16"/>
  <c r="C201" i="16"/>
  <c r="C322" i="16"/>
  <c r="I200" i="16"/>
  <c r="I321" i="16"/>
  <c r="R201" i="16"/>
  <c r="R322" i="16"/>
  <c r="B201" i="16"/>
  <c r="B322" i="16"/>
  <c r="H200" i="16"/>
  <c r="H321" i="16"/>
  <c r="Q201" i="16"/>
  <c r="Q322" i="16"/>
  <c r="F203" i="16"/>
  <c r="F324" i="16"/>
  <c r="K203" i="16"/>
  <c r="K324" i="16"/>
  <c r="C443" i="16"/>
  <c r="D207" i="16"/>
  <c r="D328" i="16"/>
  <c r="V202" i="16"/>
  <c r="V323" i="16"/>
  <c r="U202" i="16"/>
  <c r="U323" i="16"/>
  <c r="U445" i="16" s="1"/>
  <c r="M332" i="12"/>
  <c r="M211" i="12"/>
  <c r="M453" i="12"/>
  <c r="J53" i="12"/>
  <c r="K52" i="12"/>
  <c r="I54" i="12"/>
  <c r="D450" i="16" l="1"/>
  <c r="X445" i="16"/>
  <c r="S444" i="16"/>
  <c r="K446" i="16"/>
  <c r="H443" i="16"/>
  <c r="C444" i="16"/>
  <c r="Y202" i="16"/>
  <c r="Y323" i="16"/>
  <c r="Y445" i="16" s="1"/>
  <c r="Y444" i="16"/>
  <c r="Q444" i="16"/>
  <c r="P443" i="16"/>
  <c r="O450" i="16"/>
  <c r="W205" i="16"/>
  <c r="W326" i="16"/>
  <c r="I443" i="16"/>
  <c r="E443" i="16"/>
  <c r="W447" i="16"/>
  <c r="T213" i="16"/>
  <c r="T334" i="16"/>
  <c r="P201" i="16"/>
  <c r="P322" i="16"/>
  <c r="T455" i="16"/>
  <c r="O208" i="16"/>
  <c r="O329" i="16"/>
  <c r="O451" i="16" s="1"/>
  <c r="R444" i="16"/>
  <c r="L447" i="16"/>
  <c r="B444" i="16"/>
  <c r="U203" i="16"/>
  <c r="U324" i="16"/>
  <c r="U446" i="16" s="1"/>
  <c r="K204" i="16"/>
  <c r="K325" i="16"/>
  <c r="L205" i="16"/>
  <c r="L326" i="16"/>
  <c r="X203" i="16"/>
  <c r="X324" i="16"/>
  <c r="F446" i="16"/>
  <c r="Q202" i="16"/>
  <c r="Q323" i="16"/>
  <c r="H201" i="16"/>
  <c r="H322" i="16"/>
  <c r="R202" i="16"/>
  <c r="R323" i="16"/>
  <c r="G443" i="16"/>
  <c r="E201" i="16"/>
  <c r="E322" i="16"/>
  <c r="V203" i="16"/>
  <c r="V324" i="16"/>
  <c r="C202" i="16"/>
  <c r="C323" i="16"/>
  <c r="S202" i="16"/>
  <c r="S323" i="16"/>
  <c r="G201" i="16"/>
  <c r="G322" i="16"/>
  <c r="G444" i="16" s="1"/>
  <c r="D208" i="16"/>
  <c r="D329" i="16"/>
  <c r="F204" i="16"/>
  <c r="F325" i="16"/>
  <c r="V445" i="16"/>
  <c r="B202" i="16"/>
  <c r="B323" i="16"/>
  <c r="I201" i="16"/>
  <c r="I322" i="16"/>
  <c r="J202" i="16"/>
  <c r="J323" i="16"/>
  <c r="M212" i="12"/>
  <c r="M454" i="12"/>
  <c r="M333" i="12"/>
  <c r="J54" i="12"/>
  <c r="I55" i="12"/>
  <c r="K53" i="12"/>
  <c r="X446" i="16" l="1"/>
  <c r="W448" i="16"/>
  <c r="Y324" i="16"/>
  <c r="Y203" i="16"/>
  <c r="H444" i="16"/>
  <c r="J445" i="16"/>
  <c r="P202" i="16"/>
  <c r="P323" i="16"/>
  <c r="S445" i="16"/>
  <c r="T456" i="16"/>
  <c r="O330" i="16"/>
  <c r="O209" i="16"/>
  <c r="T214" i="16"/>
  <c r="T335" i="16"/>
  <c r="T457" i="16" s="1"/>
  <c r="V446" i="16"/>
  <c r="P444" i="16"/>
  <c r="W206" i="16"/>
  <c r="W327" i="16"/>
  <c r="F447" i="16"/>
  <c r="E444" i="16"/>
  <c r="K447" i="16"/>
  <c r="B445" i="16"/>
  <c r="D451" i="16"/>
  <c r="C445" i="16"/>
  <c r="I444" i="16"/>
  <c r="R203" i="16"/>
  <c r="R324" i="16"/>
  <c r="C203" i="16"/>
  <c r="C324" i="16"/>
  <c r="E202" i="16"/>
  <c r="E323" i="16"/>
  <c r="X204" i="16"/>
  <c r="X325" i="16"/>
  <c r="K205" i="16"/>
  <c r="K326" i="16"/>
  <c r="S203" i="16"/>
  <c r="S324" i="16"/>
  <c r="S446" i="16" s="1"/>
  <c r="H202" i="16"/>
  <c r="H323" i="16"/>
  <c r="B203" i="16"/>
  <c r="B324" i="16"/>
  <c r="D209" i="16"/>
  <c r="D330" i="16"/>
  <c r="Q445" i="16"/>
  <c r="L206" i="16"/>
  <c r="L327" i="16"/>
  <c r="Q203" i="16"/>
  <c r="Q324" i="16"/>
  <c r="J203" i="16"/>
  <c r="J324" i="16"/>
  <c r="V204" i="16"/>
  <c r="V325" i="16"/>
  <c r="U204" i="16"/>
  <c r="U325" i="16"/>
  <c r="U447" i="16" s="1"/>
  <c r="F205" i="16"/>
  <c r="F326" i="16"/>
  <c r="I202" i="16"/>
  <c r="I323" i="16"/>
  <c r="G202" i="16"/>
  <c r="G323" i="16"/>
  <c r="G445" i="16" s="1"/>
  <c r="R445" i="16"/>
  <c r="L448" i="16"/>
  <c r="M455" i="12"/>
  <c r="M213" i="12"/>
  <c r="M334" i="12"/>
  <c r="J55" i="12"/>
  <c r="I56" i="12"/>
  <c r="K54" i="12"/>
  <c r="P445" i="16" l="1"/>
  <c r="X447" i="16"/>
  <c r="Q446" i="16"/>
  <c r="Y204" i="16"/>
  <c r="Y325" i="16"/>
  <c r="Y446" i="16"/>
  <c r="W449" i="16"/>
  <c r="T336" i="16"/>
  <c r="T215" i="16"/>
  <c r="O210" i="16"/>
  <c r="O331" i="16"/>
  <c r="O452" i="16"/>
  <c r="W207" i="16"/>
  <c r="W328" i="16"/>
  <c r="L449" i="16"/>
  <c r="P203" i="16"/>
  <c r="P324" i="16"/>
  <c r="I445" i="16"/>
  <c r="K448" i="16"/>
  <c r="J446" i="16"/>
  <c r="D452" i="16"/>
  <c r="B446" i="16"/>
  <c r="C446" i="16"/>
  <c r="F448" i="16"/>
  <c r="H445" i="16"/>
  <c r="E445" i="16"/>
  <c r="J204" i="16"/>
  <c r="J325" i="16"/>
  <c r="D210" i="16"/>
  <c r="D331" i="16"/>
  <c r="U205" i="16"/>
  <c r="U326" i="16"/>
  <c r="K206" i="16"/>
  <c r="K327" i="16"/>
  <c r="C204" i="16"/>
  <c r="C325" i="16"/>
  <c r="Q204" i="16"/>
  <c r="Q325" i="16"/>
  <c r="L207" i="16"/>
  <c r="L328" i="16"/>
  <c r="I203" i="16"/>
  <c r="I324" i="16"/>
  <c r="V447" i="16"/>
  <c r="B204" i="16"/>
  <c r="B325" i="16"/>
  <c r="H203" i="16"/>
  <c r="H324" i="16"/>
  <c r="R446" i="16"/>
  <c r="F206" i="16"/>
  <c r="F327" i="16"/>
  <c r="E203" i="16"/>
  <c r="E324" i="16"/>
  <c r="V205" i="16"/>
  <c r="V326" i="16"/>
  <c r="R204" i="16"/>
  <c r="R325" i="16"/>
  <c r="G203" i="16"/>
  <c r="G324" i="16"/>
  <c r="S204" i="16"/>
  <c r="S325" i="16"/>
  <c r="X205" i="16"/>
  <c r="X326" i="16"/>
  <c r="M456" i="12"/>
  <c r="M214" i="12"/>
  <c r="M335" i="12"/>
  <c r="J56" i="12"/>
  <c r="I57" i="12"/>
  <c r="K55" i="12"/>
  <c r="Y447" i="16" l="1"/>
  <c r="P446" i="16"/>
  <c r="X448" i="16"/>
  <c r="R447" i="16"/>
  <c r="L450" i="16"/>
  <c r="U448" i="16"/>
  <c r="Y326" i="16"/>
  <c r="Y205" i="16"/>
  <c r="K449" i="16"/>
  <c r="O453" i="16"/>
  <c r="J447" i="16"/>
  <c r="Q447" i="16"/>
  <c r="W450" i="16"/>
  <c r="W208" i="16"/>
  <c r="W329" i="16"/>
  <c r="W451" i="16" s="1"/>
  <c r="O332" i="16"/>
  <c r="O211" i="16"/>
  <c r="P325" i="16"/>
  <c r="P204" i="16"/>
  <c r="T216" i="16"/>
  <c r="T337" i="16"/>
  <c r="S447" i="16"/>
  <c r="T458" i="16"/>
  <c r="E446" i="16"/>
  <c r="B447" i="16"/>
  <c r="D453" i="16"/>
  <c r="H446" i="16"/>
  <c r="G446" i="16"/>
  <c r="F449" i="16"/>
  <c r="I446" i="16"/>
  <c r="C447" i="16"/>
  <c r="V206" i="16"/>
  <c r="V327" i="16"/>
  <c r="Q205" i="16"/>
  <c r="Q326" i="16"/>
  <c r="X206" i="16"/>
  <c r="X327" i="16"/>
  <c r="B205" i="16"/>
  <c r="B326" i="16"/>
  <c r="E204" i="16"/>
  <c r="E325" i="16"/>
  <c r="U206" i="16"/>
  <c r="U327" i="16"/>
  <c r="D211" i="16"/>
  <c r="D332" i="16"/>
  <c r="S205" i="16"/>
  <c r="S326" i="16"/>
  <c r="J205" i="16"/>
  <c r="J326" i="16"/>
  <c r="H204" i="16"/>
  <c r="H325" i="16"/>
  <c r="K207" i="16"/>
  <c r="K328" i="16"/>
  <c r="F207" i="16"/>
  <c r="F328" i="16"/>
  <c r="I204" i="16"/>
  <c r="I325" i="16"/>
  <c r="G204" i="16"/>
  <c r="G325" i="16"/>
  <c r="R205" i="16"/>
  <c r="R326" i="16"/>
  <c r="V448" i="16"/>
  <c r="L208" i="16"/>
  <c r="L329" i="16"/>
  <c r="C205" i="16"/>
  <c r="C326" i="16"/>
  <c r="M336" i="12"/>
  <c r="M457" i="12"/>
  <c r="M215" i="12"/>
  <c r="J57" i="12"/>
  <c r="I58" i="12"/>
  <c r="K56" i="12"/>
  <c r="R448" i="16" l="1"/>
  <c r="K450" i="16"/>
  <c r="X449" i="16"/>
  <c r="T459" i="16"/>
  <c r="Y206" i="16"/>
  <c r="Y327" i="16"/>
  <c r="Y449" i="16" s="1"/>
  <c r="Y448" i="16"/>
  <c r="V449" i="16"/>
  <c r="P447" i="16"/>
  <c r="C448" i="16"/>
  <c r="L451" i="16"/>
  <c r="S448" i="16"/>
  <c r="Q448" i="16"/>
  <c r="P205" i="16"/>
  <c r="P326" i="16"/>
  <c r="O333" i="16"/>
  <c r="O212" i="16"/>
  <c r="W209" i="16"/>
  <c r="W330" i="16"/>
  <c r="O454" i="16"/>
  <c r="T217" i="16"/>
  <c r="T338" i="16"/>
  <c r="J448" i="16"/>
  <c r="B448" i="16"/>
  <c r="H447" i="16"/>
  <c r="E447" i="16"/>
  <c r="J206" i="16"/>
  <c r="J327" i="16"/>
  <c r="L209" i="16"/>
  <c r="L330" i="16"/>
  <c r="R206" i="16"/>
  <c r="R327" i="16"/>
  <c r="S206" i="16"/>
  <c r="S327" i="16"/>
  <c r="V207" i="16"/>
  <c r="V328" i="16"/>
  <c r="G447" i="16"/>
  <c r="K208" i="16"/>
  <c r="K329" i="16"/>
  <c r="D454" i="16"/>
  <c r="B206" i="16"/>
  <c r="B327" i="16"/>
  <c r="C206" i="16"/>
  <c r="C327" i="16"/>
  <c r="X207" i="16"/>
  <c r="X328" i="16"/>
  <c r="G205" i="16"/>
  <c r="G326" i="16"/>
  <c r="D212" i="16"/>
  <c r="D333" i="16"/>
  <c r="I205" i="16"/>
  <c r="I326" i="16"/>
  <c r="F208" i="16"/>
  <c r="F329" i="16"/>
  <c r="U207" i="16"/>
  <c r="U328" i="16"/>
  <c r="Q206" i="16"/>
  <c r="Q327" i="16"/>
  <c r="I447" i="16"/>
  <c r="F450" i="16"/>
  <c r="H205" i="16"/>
  <c r="H326" i="16"/>
  <c r="U449" i="16"/>
  <c r="E205" i="16"/>
  <c r="E326" i="16"/>
  <c r="M458" i="12"/>
  <c r="M216" i="12"/>
  <c r="M337" i="12"/>
  <c r="J58" i="12"/>
  <c r="I59" i="12"/>
  <c r="K57" i="12"/>
  <c r="Q449" i="16" l="1"/>
  <c r="I448" i="16"/>
  <c r="V450" i="16"/>
  <c r="Y207" i="16"/>
  <c r="Y328" i="16"/>
  <c r="Y450" i="16" s="1"/>
  <c r="F451" i="16"/>
  <c r="X450" i="16"/>
  <c r="L452" i="16"/>
  <c r="T460" i="16"/>
  <c r="P448" i="16"/>
  <c r="O213" i="16"/>
  <c r="O334" i="16"/>
  <c r="O456" i="16" s="1"/>
  <c r="H448" i="16"/>
  <c r="U450" i="16"/>
  <c r="W210" i="16"/>
  <c r="W331" i="16"/>
  <c r="P206" i="16"/>
  <c r="P327" i="16"/>
  <c r="T339" i="16"/>
  <c r="T218" i="16"/>
  <c r="O455" i="16"/>
  <c r="W452" i="16"/>
  <c r="E448" i="16"/>
  <c r="K451" i="16"/>
  <c r="U208" i="16"/>
  <c r="U329" i="16"/>
  <c r="X208" i="16"/>
  <c r="X329" i="16"/>
  <c r="X451" i="16" s="1"/>
  <c r="Q207" i="16"/>
  <c r="Q328" i="16"/>
  <c r="D455" i="16"/>
  <c r="G206" i="16"/>
  <c r="G327" i="16"/>
  <c r="S207" i="16"/>
  <c r="S328" i="16"/>
  <c r="S450" i="16" s="1"/>
  <c r="I206" i="16"/>
  <c r="I327" i="16"/>
  <c r="D213" i="16"/>
  <c r="D334" i="16"/>
  <c r="C449" i="16"/>
  <c r="R449" i="16"/>
  <c r="J449" i="16"/>
  <c r="B207" i="16"/>
  <c r="B328" i="16"/>
  <c r="L210" i="16"/>
  <c r="L331" i="16"/>
  <c r="E206" i="16"/>
  <c r="E327" i="16"/>
  <c r="F209" i="16"/>
  <c r="F330" i="16"/>
  <c r="C207" i="16"/>
  <c r="C328" i="16"/>
  <c r="R207" i="16"/>
  <c r="R328" i="16"/>
  <c r="J207" i="16"/>
  <c r="J328" i="16"/>
  <c r="H206" i="16"/>
  <c r="H327" i="16"/>
  <c r="V208" i="16"/>
  <c r="V329" i="16"/>
  <c r="G448" i="16"/>
  <c r="B449" i="16"/>
  <c r="K209" i="16"/>
  <c r="K330" i="16"/>
  <c r="S449" i="16"/>
  <c r="M459" i="12"/>
  <c r="M217" i="12"/>
  <c r="M338" i="12"/>
  <c r="J59" i="12"/>
  <c r="I60" i="12"/>
  <c r="K58" i="12"/>
  <c r="Y208" i="16" l="1"/>
  <c r="Y329" i="16"/>
  <c r="Y451" i="16" s="1"/>
  <c r="V451" i="16"/>
  <c r="C450" i="16"/>
  <c r="Q450" i="16"/>
  <c r="D456" i="16"/>
  <c r="W453" i="16"/>
  <c r="P328" i="16"/>
  <c r="P207" i="16"/>
  <c r="I449" i="16"/>
  <c r="U451" i="16"/>
  <c r="P449" i="16"/>
  <c r="W211" i="16"/>
  <c r="W332" i="16"/>
  <c r="T219" i="16"/>
  <c r="T340" i="16"/>
  <c r="T461" i="16"/>
  <c r="O214" i="16"/>
  <c r="O335" i="16"/>
  <c r="F452" i="16"/>
  <c r="B450" i="16"/>
  <c r="R329" i="16"/>
  <c r="R208" i="16"/>
  <c r="K452" i="16"/>
  <c r="S208" i="16"/>
  <c r="S329" i="16"/>
  <c r="I207" i="16"/>
  <c r="I328" i="16"/>
  <c r="F210" i="16"/>
  <c r="F331" i="16"/>
  <c r="K210" i="16"/>
  <c r="K331" i="16"/>
  <c r="J450" i="16"/>
  <c r="E449" i="16"/>
  <c r="G449" i="16"/>
  <c r="Q208" i="16"/>
  <c r="Q329" i="16"/>
  <c r="X209" i="16"/>
  <c r="X330" i="16"/>
  <c r="H207" i="16"/>
  <c r="H328" i="16"/>
  <c r="L211" i="16"/>
  <c r="L332" i="16"/>
  <c r="J208" i="16"/>
  <c r="J329" i="16"/>
  <c r="E207" i="16"/>
  <c r="E328" i="16"/>
  <c r="G207" i="16"/>
  <c r="G328" i="16"/>
  <c r="U209" i="16"/>
  <c r="U330" i="16"/>
  <c r="B208" i="16"/>
  <c r="B329" i="16"/>
  <c r="V209" i="16"/>
  <c r="V330" i="16"/>
  <c r="H449" i="16"/>
  <c r="R450" i="16"/>
  <c r="C208" i="16"/>
  <c r="C329" i="16"/>
  <c r="L453" i="16"/>
  <c r="D214" i="16"/>
  <c r="D335" i="16"/>
  <c r="M218" i="12"/>
  <c r="M339" i="12"/>
  <c r="M460" i="12"/>
  <c r="J60" i="12"/>
  <c r="K59" i="12"/>
  <c r="I61" i="12"/>
  <c r="I450" i="16" l="1"/>
  <c r="D457" i="16"/>
  <c r="Y330" i="16"/>
  <c r="Y209" i="16"/>
  <c r="V452" i="16"/>
  <c r="O457" i="16"/>
  <c r="U452" i="16"/>
  <c r="L454" i="16"/>
  <c r="W454" i="16"/>
  <c r="K453" i="16"/>
  <c r="S451" i="16"/>
  <c r="T341" i="16"/>
  <c r="T220" i="16"/>
  <c r="W212" i="16"/>
  <c r="W333" i="16"/>
  <c r="O215" i="16"/>
  <c r="O336" i="16"/>
  <c r="P208" i="16"/>
  <c r="P329" i="16"/>
  <c r="B451" i="16"/>
  <c r="X452" i="16"/>
  <c r="T462" i="16"/>
  <c r="P450" i="16"/>
  <c r="G450" i="16"/>
  <c r="C451" i="16"/>
  <c r="U210" i="16"/>
  <c r="U331" i="16"/>
  <c r="R451" i="16"/>
  <c r="E450" i="16"/>
  <c r="X210" i="16"/>
  <c r="X331" i="16"/>
  <c r="F453" i="16"/>
  <c r="I208" i="16"/>
  <c r="I329" i="16"/>
  <c r="J209" i="16"/>
  <c r="J330" i="16"/>
  <c r="B209" i="16"/>
  <c r="B330" i="16"/>
  <c r="C330" i="16"/>
  <c r="C209" i="16"/>
  <c r="G208" i="16"/>
  <c r="G329" i="16"/>
  <c r="E208" i="16"/>
  <c r="E329" i="16"/>
  <c r="Q451" i="16"/>
  <c r="F211" i="16"/>
  <c r="F332" i="16"/>
  <c r="S209" i="16"/>
  <c r="S330" i="16"/>
  <c r="V210" i="16"/>
  <c r="V331" i="16"/>
  <c r="L212" i="16"/>
  <c r="L333" i="16"/>
  <c r="Q209" i="16"/>
  <c r="Q330" i="16"/>
  <c r="H208" i="16"/>
  <c r="H329" i="16"/>
  <c r="R209" i="16"/>
  <c r="R330" i="16"/>
  <c r="D215" i="16"/>
  <c r="D336" i="16"/>
  <c r="J451" i="16"/>
  <c r="H450" i="16"/>
  <c r="K211" i="16"/>
  <c r="K332" i="16"/>
  <c r="M219" i="12"/>
  <c r="M461" i="12"/>
  <c r="M340" i="12"/>
  <c r="J61" i="12"/>
  <c r="K60" i="12"/>
  <c r="I62" i="12"/>
  <c r="R452" i="16" l="1"/>
  <c r="V453" i="16"/>
  <c r="U453" i="16"/>
  <c r="P451" i="16"/>
  <c r="Y210" i="16"/>
  <c r="Y331" i="16"/>
  <c r="Y453" i="16" s="1"/>
  <c r="Y452" i="16"/>
  <c r="Q452" i="16"/>
  <c r="S452" i="16"/>
  <c r="B452" i="16"/>
  <c r="W455" i="16"/>
  <c r="F454" i="16"/>
  <c r="L455" i="16"/>
  <c r="X453" i="16"/>
  <c r="O458" i="16"/>
  <c r="W213" i="16"/>
  <c r="W334" i="16"/>
  <c r="T221" i="16"/>
  <c r="T342" i="16"/>
  <c r="T463" i="16"/>
  <c r="O216" i="16"/>
  <c r="O337" i="16"/>
  <c r="O459" i="16" s="1"/>
  <c r="E451" i="16"/>
  <c r="J452" i="16"/>
  <c r="P209" i="16"/>
  <c r="P330" i="16"/>
  <c r="K454" i="16"/>
  <c r="H451" i="16"/>
  <c r="I451" i="16"/>
  <c r="G451" i="16"/>
  <c r="C452" i="16"/>
  <c r="H209" i="16"/>
  <c r="H330" i="16"/>
  <c r="F212" i="16"/>
  <c r="F333" i="16"/>
  <c r="G209" i="16"/>
  <c r="G330" i="16"/>
  <c r="J210" i="16"/>
  <c r="J331" i="16"/>
  <c r="U211" i="16"/>
  <c r="U332" i="16"/>
  <c r="E209" i="16"/>
  <c r="E330" i="16"/>
  <c r="B210" i="16"/>
  <c r="B331" i="16"/>
  <c r="S210" i="16"/>
  <c r="S331" i="16"/>
  <c r="S453" i="16" s="1"/>
  <c r="R210" i="16"/>
  <c r="R331" i="16"/>
  <c r="C210" i="16"/>
  <c r="C331" i="16"/>
  <c r="X211" i="16"/>
  <c r="X332" i="16"/>
  <c r="D216" i="16"/>
  <c r="D337" i="16"/>
  <c r="Q210" i="16"/>
  <c r="Q331" i="16"/>
  <c r="I209" i="16"/>
  <c r="I330" i="16"/>
  <c r="L213" i="16"/>
  <c r="L334" i="16"/>
  <c r="K212" i="16"/>
  <c r="K333" i="16"/>
  <c r="D458" i="16"/>
  <c r="V211" i="16"/>
  <c r="V332" i="16"/>
  <c r="M220" i="12"/>
  <c r="M462" i="12"/>
  <c r="M341" i="12"/>
  <c r="J62" i="12"/>
  <c r="I63" i="12"/>
  <c r="K61" i="12"/>
  <c r="C453" i="16" l="1"/>
  <c r="X454" i="16"/>
  <c r="T464" i="16"/>
  <c r="V454" i="16"/>
  <c r="Y211" i="16"/>
  <c r="Y332" i="16"/>
  <c r="R453" i="16"/>
  <c r="U454" i="16"/>
  <c r="W456" i="16"/>
  <c r="L456" i="16"/>
  <c r="P452" i="16"/>
  <c r="P331" i="16"/>
  <c r="P210" i="16"/>
  <c r="T343" i="16"/>
  <c r="T222" i="16"/>
  <c r="W214" i="16"/>
  <c r="W335" i="16"/>
  <c r="G452" i="16"/>
  <c r="O217" i="16"/>
  <c r="O338" i="16"/>
  <c r="I452" i="16"/>
  <c r="E452" i="16"/>
  <c r="F455" i="16"/>
  <c r="D459" i="16"/>
  <c r="B453" i="16"/>
  <c r="H452" i="16"/>
  <c r="J453" i="16"/>
  <c r="R211" i="16"/>
  <c r="R332" i="16"/>
  <c r="R454" i="16" s="1"/>
  <c r="L214" i="16"/>
  <c r="L335" i="16"/>
  <c r="D217" i="16"/>
  <c r="D338" i="16"/>
  <c r="U212" i="16"/>
  <c r="U333" i="16"/>
  <c r="H210" i="16"/>
  <c r="H331" i="16"/>
  <c r="K213" i="16"/>
  <c r="K334" i="16"/>
  <c r="S211" i="16"/>
  <c r="S332" i="16"/>
  <c r="I210" i="16"/>
  <c r="I331" i="16"/>
  <c r="G210" i="16"/>
  <c r="G331" i="16"/>
  <c r="G453" i="16" s="1"/>
  <c r="Q453" i="16"/>
  <c r="B211" i="16"/>
  <c r="B332" i="16"/>
  <c r="F213" i="16"/>
  <c r="F334" i="16"/>
  <c r="V212" i="16"/>
  <c r="V333" i="16"/>
  <c r="Q211" i="16"/>
  <c r="Q332" i="16"/>
  <c r="J211" i="16"/>
  <c r="J332" i="16"/>
  <c r="C211" i="16"/>
  <c r="C332" i="16"/>
  <c r="K455" i="16"/>
  <c r="X212" i="16"/>
  <c r="X333" i="16"/>
  <c r="E210" i="16"/>
  <c r="E331" i="16"/>
  <c r="M342" i="12"/>
  <c r="M463" i="12"/>
  <c r="M221" i="12"/>
  <c r="J63" i="12"/>
  <c r="I64" i="12"/>
  <c r="K62" i="12"/>
  <c r="Y454" i="16" l="1"/>
  <c r="W457" i="16"/>
  <c r="Y212" i="16"/>
  <c r="Y333" i="16"/>
  <c r="L457" i="16"/>
  <c r="Q454" i="16"/>
  <c r="I453" i="16"/>
  <c r="F456" i="16"/>
  <c r="W215" i="16"/>
  <c r="W336" i="16"/>
  <c r="V455" i="16"/>
  <c r="O218" i="16"/>
  <c r="O339" i="16"/>
  <c r="T223" i="16"/>
  <c r="T344" i="16"/>
  <c r="T466" i="16" s="1"/>
  <c r="T465" i="16"/>
  <c r="P211" i="16"/>
  <c r="P332" i="16"/>
  <c r="O460" i="16"/>
  <c r="P453" i="16"/>
  <c r="E453" i="16"/>
  <c r="H453" i="16"/>
  <c r="C454" i="16"/>
  <c r="J454" i="16"/>
  <c r="D460" i="16"/>
  <c r="I211" i="16"/>
  <c r="I332" i="16"/>
  <c r="L215" i="16"/>
  <c r="L336" i="16"/>
  <c r="E211" i="16"/>
  <c r="E332" i="16"/>
  <c r="E454" i="16" s="1"/>
  <c r="B454" i="16"/>
  <c r="G211" i="16"/>
  <c r="G332" i="16"/>
  <c r="S454" i="16"/>
  <c r="R212" i="16"/>
  <c r="R333" i="16"/>
  <c r="Q212" i="16"/>
  <c r="Q333" i="16"/>
  <c r="Q455" i="16" s="1"/>
  <c r="D218" i="16"/>
  <c r="D339" i="16"/>
  <c r="J212" i="16"/>
  <c r="J333" i="16"/>
  <c r="B333" i="16"/>
  <c r="B212" i="16"/>
  <c r="S212" i="16"/>
  <c r="S333" i="16"/>
  <c r="U455" i="16"/>
  <c r="K214" i="16"/>
  <c r="K335" i="16"/>
  <c r="C212" i="16"/>
  <c r="C333" i="16"/>
  <c r="F214" i="16"/>
  <c r="F335" i="16"/>
  <c r="H211" i="16"/>
  <c r="H332" i="16"/>
  <c r="U213" i="16"/>
  <c r="U334" i="16"/>
  <c r="X213" i="16"/>
  <c r="X334" i="16"/>
  <c r="V213" i="16"/>
  <c r="V334" i="16"/>
  <c r="X455" i="16"/>
  <c r="K456" i="16"/>
  <c r="M343" i="12"/>
  <c r="M464" i="12"/>
  <c r="M222" i="12"/>
  <c r="J64" i="12"/>
  <c r="I65" i="12"/>
  <c r="K63" i="12"/>
  <c r="Y455" i="16" l="1"/>
  <c r="Y334" i="16"/>
  <c r="Y213" i="16"/>
  <c r="P454" i="16"/>
  <c r="W458" i="16"/>
  <c r="R455" i="16"/>
  <c r="O461" i="16"/>
  <c r="X456" i="16"/>
  <c r="V456" i="16"/>
  <c r="O340" i="16"/>
  <c r="O219" i="16"/>
  <c r="T224" i="16"/>
  <c r="T345" i="16"/>
  <c r="U456" i="16"/>
  <c r="F457" i="16"/>
  <c r="S455" i="16"/>
  <c r="P333" i="16"/>
  <c r="P212" i="16"/>
  <c r="W216" i="16"/>
  <c r="W337" i="16"/>
  <c r="I454" i="16"/>
  <c r="H454" i="16"/>
  <c r="K457" i="16"/>
  <c r="J455" i="16"/>
  <c r="D461" i="16"/>
  <c r="G454" i="16"/>
  <c r="C213" i="16"/>
  <c r="C334" i="16"/>
  <c r="L216" i="16"/>
  <c r="L337" i="16"/>
  <c r="J213" i="16"/>
  <c r="J334" i="16"/>
  <c r="V214" i="16"/>
  <c r="V335" i="16"/>
  <c r="B213" i="16"/>
  <c r="B334" i="16"/>
  <c r="K215" i="16"/>
  <c r="K336" i="16"/>
  <c r="B455" i="16"/>
  <c r="R213" i="16"/>
  <c r="R334" i="16"/>
  <c r="I212" i="16"/>
  <c r="I333" i="16"/>
  <c r="S213" i="16"/>
  <c r="S334" i="16"/>
  <c r="G212" i="16"/>
  <c r="G333" i="16"/>
  <c r="D219" i="16"/>
  <c r="D340" i="16"/>
  <c r="E212" i="16"/>
  <c r="E333" i="16"/>
  <c r="F215" i="16"/>
  <c r="F336" i="16"/>
  <c r="Q213" i="16"/>
  <c r="Q334" i="16"/>
  <c r="U214" i="16"/>
  <c r="U335" i="16"/>
  <c r="X214" i="16"/>
  <c r="X335" i="16"/>
  <c r="H212" i="16"/>
  <c r="H333" i="16"/>
  <c r="C455" i="16"/>
  <c r="L458" i="16"/>
  <c r="M344" i="12"/>
  <c r="M465" i="12"/>
  <c r="M223" i="12"/>
  <c r="J65" i="12"/>
  <c r="I66" i="12"/>
  <c r="K64" i="12"/>
  <c r="R456" i="16" l="1"/>
  <c r="C456" i="16"/>
  <c r="W459" i="16"/>
  <c r="Q456" i="16"/>
  <c r="V457" i="16"/>
  <c r="Y214" i="16"/>
  <c r="Y335" i="16"/>
  <c r="Y456" i="16"/>
  <c r="X457" i="16"/>
  <c r="T467" i="16"/>
  <c r="L459" i="16"/>
  <c r="P455" i="16"/>
  <c r="T225" i="16"/>
  <c r="T346" i="16"/>
  <c r="W338" i="16"/>
  <c r="W217" i="16"/>
  <c r="O220" i="16"/>
  <c r="O341" i="16"/>
  <c r="P334" i="16"/>
  <c r="P213" i="16"/>
  <c r="O462" i="16"/>
  <c r="G455" i="16"/>
  <c r="F458" i="16"/>
  <c r="D462" i="16"/>
  <c r="E455" i="16"/>
  <c r="U215" i="16"/>
  <c r="U336" i="16"/>
  <c r="X215" i="16"/>
  <c r="X336" i="16"/>
  <c r="R214" i="16"/>
  <c r="R335" i="16"/>
  <c r="Q214" i="16"/>
  <c r="Q335" i="16"/>
  <c r="Q457" i="16" s="1"/>
  <c r="G213" i="16"/>
  <c r="G334" i="16"/>
  <c r="V215" i="16"/>
  <c r="V336" i="16"/>
  <c r="L217" i="16"/>
  <c r="L338" i="16"/>
  <c r="H455" i="16"/>
  <c r="E213" i="16"/>
  <c r="E334" i="16"/>
  <c r="I455" i="16"/>
  <c r="K458" i="16"/>
  <c r="B456" i="16"/>
  <c r="J456" i="16"/>
  <c r="C214" i="16"/>
  <c r="C335" i="16"/>
  <c r="H213" i="16"/>
  <c r="H334" i="16"/>
  <c r="I213" i="16"/>
  <c r="I334" i="16"/>
  <c r="K216" i="16"/>
  <c r="K337" i="16"/>
  <c r="B214" i="16"/>
  <c r="B335" i="16"/>
  <c r="J214" i="16"/>
  <c r="J335" i="16"/>
  <c r="S214" i="16"/>
  <c r="S335" i="16"/>
  <c r="U457" i="16"/>
  <c r="F216" i="16"/>
  <c r="F337" i="16"/>
  <c r="D220" i="16"/>
  <c r="D341" i="16"/>
  <c r="S456" i="16"/>
  <c r="M224" i="12"/>
  <c r="M345" i="12"/>
  <c r="M466" i="12"/>
  <c r="J66" i="12"/>
  <c r="I67" i="12"/>
  <c r="K65" i="12"/>
  <c r="L460" i="16" l="1"/>
  <c r="R457" i="16"/>
  <c r="Y457" i="16"/>
  <c r="G456" i="16"/>
  <c r="U458" i="16"/>
  <c r="X458" i="16"/>
  <c r="Y336" i="16"/>
  <c r="Y215" i="16"/>
  <c r="S457" i="16"/>
  <c r="I456" i="16"/>
  <c r="T468" i="16"/>
  <c r="C457" i="16"/>
  <c r="P456" i="16"/>
  <c r="J457" i="16"/>
  <c r="O463" i="16"/>
  <c r="W339" i="16"/>
  <c r="W218" i="16"/>
  <c r="W460" i="16"/>
  <c r="O221" i="16"/>
  <c r="O342" i="16"/>
  <c r="T226" i="16"/>
  <c r="T347" i="16"/>
  <c r="P214" i="16"/>
  <c r="P335" i="16"/>
  <c r="E456" i="16"/>
  <c r="H456" i="16"/>
  <c r="K459" i="16"/>
  <c r="B457" i="16"/>
  <c r="E214" i="16"/>
  <c r="E335" i="16"/>
  <c r="B215" i="16"/>
  <c r="B336" i="16"/>
  <c r="C215" i="16"/>
  <c r="C336" i="16"/>
  <c r="S215" i="16"/>
  <c r="S336" i="16"/>
  <c r="G214" i="16"/>
  <c r="G335" i="16"/>
  <c r="H214" i="16"/>
  <c r="H335" i="16"/>
  <c r="U216" i="16"/>
  <c r="U337" i="16"/>
  <c r="D463" i="16"/>
  <c r="K217" i="16"/>
  <c r="K338" i="16"/>
  <c r="R215" i="16"/>
  <c r="R336" i="16"/>
  <c r="F217" i="16"/>
  <c r="F338" i="16"/>
  <c r="J215" i="16"/>
  <c r="J336" i="16"/>
  <c r="V216" i="16"/>
  <c r="V337" i="16"/>
  <c r="D221" i="16"/>
  <c r="D342" i="16"/>
  <c r="F459" i="16"/>
  <c r="I214" i="16"/>
  <c r="I335" i="16"/>
  <c r="L218" i="16"/>
  <c r="L339" i="16"/>
  <c r="V458" i="16"/>
  <c r="Q336" i="16"/>
  <c r="Q215" i="16"/>
  <c r="X216" i="16"/>
  <c r="X337" i="16"/>
  <c r="M346" i="12"/>
  <c r="M467" i="12"/>
  <c r="M225" i="12"/>
  <c r="J67" i="12"/>
  <c r="I68" i="12"/>
  <c r="K66" i="12"/>
  <c r="U459" i="16" l="1"/>
  <c r="O464" i="16"/>
  <c r="Y458" i="16"/>
  <c r="Y216" i="16"/>
  <c r="Y337" i="16"/>
  <c r="G457" i="16"/>
  <c r="E457" i="16"/>
  <c r="P457" i="16"/>
  <c r="X459" i="16"/>
  <c r="L461" i="16"/>
  <c r="S458" i="16"/>
  <c r="T469" i="16"/>
  <c r="T227" i="16"/>
  <c r="T348" i="16"/>
  <c r="W219" i="16"/>
  <c r="W340" i="16"/>
  <c r="W462" i="16" s="1"/>
  <c r="W461" i="16"/>
  <c r="O222" i="16"/>
  <c r="O343" i="16"/>
  <c r="P215" i="16"/>
  <c r="P336" i="16"/>
  <c r="F460" i="16"/>
  <c r="I457" i="16"/>
  <c r="H457" i="16"/>
  <c r="C458" i="16"/>
  <c r="B458" i="16"/>
  <c r="J458" i="16"/>
  <c r="K460" i="16"/>
  <c r="G215" i="16"/>
  <c r="G336" i="16"/>
  <c r="X217" i="16"/>
  <c r="X338" i="16"/>
  <c r="X460" i="16" s="1"/>
  <c r="F218" i="16"/>
  <c r="F339" i="16"/>
  <c r="V217" i="16"/>
  <c r="V338" i="16"/>
  <c r="H215" i="16"/>
  <c r="H336" i="16"/>
  <c r="C216" i="16"/>
  <c r="C337" i="16"/>
  <c r="D464" i="16"/>
  <c r="R458" i="16"/>
  <c r="B216" i="16"/>
  <c r="B337" i="16"/>
  <c r="U217" i="16"/>
  <c r="U338" i="16"/>
  <c r="Q216" i="16"/>
  <c r="Q337" i="16"/>
  <c r="D222" i="16"/>
  <c r="D343" i="16"/>
  <c r="R216" i="16"/>
  <c r="R337" i="16"/>
  <c r="I215" i="16"/>
  <c r="I336" i="16"/>
  <c r="L219" i="16"/>
  <c r="L340" i="16"/>
  <c r="L462" i="16" s="1"/>
  <c r="J216" i="16"/>
  <c r="J337" i="16"/>
  <c r="Q458" i="16"/>
  <c r="V459" i="16"/>
  <c r="K218" i="16"/>
  <c r="K339" i="16"/>
  <c r="S216" i="16"/>
  <c r="S337" i="16"/>
  <c r="E215" i="16"/>
  <c r="E336" i="16"/>
  <c r="M468" i="12"/>
  <c r="M226" i="12"/>
  <c r="M347" i="12"/>
  <c r="J68" i="12"/>
  <c r="K67" i="12"/>
  <c r="I69" i="12"/>
  <c r="P458" i="16" l="1"/>
  <c r="Y459" i="16"/>
  <c r="Y338" i="16"/>
  <c r="Y217" i="16"/>
  <c r="O465" i="16"/>
  <c r="D465" i="16"/>
  <c r="Q459" i="16"/>
  <c r="T470" i="16"/>
  <c r="W341" i="16"/>
  <c r="W220" i="16"/>
  <c r="T228" i="16"/>
  <c r="T349" i="16"/>
  <c r="P337" i="16"/>
  <c r="P216" i="16"/>
  <c r="R459" i="16"/>
  <c r="G458" i="16"/>
  <c r="O223" i="16"/>
  <c r="O344" i="16"/>
  <c r="O466" i="16" s="1"/>
  <c r="K461" i="16"/>
  <c r="C459" i="16"/>
  <c r="E458" i="16"/>
  <c r="H458" i="16"/>
  <c r="B459" i="16"/>
  <c r="R217" i="16"/>
  <c r="R338" i="16"/>
  <c r="H216" i="16"/>
  <c r="H337" i="16"/>
  <c r="Q217" i="16"/>
  <c r="Q338" i="16"/>
  <c r="G216" i="16"/>
  <c r="G337" i="16"/>
  <c r="E216" i="16"/>
  <c r="E337" i="16"/>
  <c r="K219" i="16"/>
  <c r="K340" i="16"/>
  <c r="U460" i="16"/>
  <c r="J217" i="16"/>
  <c r="J338" i="16"/>
  <c r="V218" i="16"/>
  <c r="V339" i="16"/>
  <c r="C217" i="16"/>
  <c r="C338" i="16"/>
  <c r="X218" i="16"/>
  <c r="X339" i="16"/>
  <c r="B217" i="16"/>
  <c r="B338" i="16"/>
  <c r="U218" i="16"/>
  <c r="U339" i="16"/>
  <c r="S217" i="16"/>
  <c r="S338" i="16"/>
  <c r="S460" i="16" s="1"/>
  <c r="I216" i="16"/>
  <c r="I337" i="16"/>
  <c r="F219" i="16"/>
  <c r="F340" i="16"/>
  <c r="L220" i="16"/>
  <c r="L341" i="16"/>
  <c r="S459" i="16"/>
  <c r="J459" i="16"/>
  <c r="I458" i="16"/>
  <c r="D223" i="16"/>
  <c r="D344" i="16"/>
  <c r="V460" i="16"/>
  <c r="F461" i="16"/>
  <c r="M348" i="12"/>
  <c r="M227" i="12"/>
  <c r="M469" i="12"/>
  <c r="J69" i="12"/>
  <c r="K68" i="12"/>
  <c r="I70" i="12"/>
  <c r="Y218" i="16" l="1"/>
  <c r="Y339" i="16"/>
  <c r="Y460" i="16"/>
  <c r="X461" i="16"/>
  <c r="T471" i="16"/>
  <c r="G459" i="16"/>
  <c r="R460" i="16"/>
  <c r="P459" i="16"/>
  <c r="L463" i="16"/>
  <c r="U461" i="16"/>
  <c r="V461" i="16"/>
  <c r="T350" i="16"/>
  <c r="T229" i="16"/>
  <c r="W221" i="16"/>
  <c r="W342" i="16"/>
  <c r="P217" i="16"/>
  <c r="P338" i="16"/>
  <c r="Q460" i="16"/>
  <c r="O224" i="16"/>
  <c r="O345" i="16"/>
  <c r="W463" i="16"/>
  <c r="C460" i="16"/>
  <c r="I459" i="16"/>
  <c r="K462" i="16"/>
  <c r="E459" i="16"/>
  <c r="F462" i="16"/>
  <c r="B460" i="16"/>
  <c r="J460" i="16"/>
  <c r="I217" i="16"/>
  <c r="I338" i="16"/>
  <c r="R218" i="16"/>
  <c r="R339" i="16"/>
  <c r="Q218" i="16"/>
  <c r="Q339" i="16"/>
  <c r="D466" i="16"/>
  <c r="B218" i="16"/>
  <c r="B339" i="16"/>
  <c r="G217" i="16"/>
  <c r="G338" i="16"/>
  <c r="U219" i="16"/>
  <c r="U340" i="16"/>
  <c r="E217" i="16"/>
  <c r="E338" i="16"/>
  <c r="S218" i="16"/>
  <c r="S339" i="16"/>
  <c r="C218" i="16"/>
  <c r="C339" i="16"/>
  <c r="D224" i="16"/>
  <c r="D345" i="16"/>
  <c r="V219" i="16"/>
  <c r="V340" i="16"/>
  <c r="H459" i="16"/>
  <c r="L221" i="16"/>
  <c r="L342" i="16"/>
  <c r="H217" i="16"/>
  <c r="H338" i="16"/>
  <c r="H460" i="16" s="1"/>
  <c r="X219" i="16"/>
  <c r="X340" i="16"/>
  <c r="F220" i="16"/>
  <c r="F341" i="16"/>
  <c r="J218" i="16"/>
  <c r="J339" i="16"/>
  <c r="K220" i="16"/>
  <c r="K341" i="16"/>
  <c r="M470" i="12"/>
  <c r="M349" i="12"/>
  <c r="M228" i="12"/>
  <c r="J70" i="12"/>
  <c r="I71" i="12"/>
  <c r="K69" i="12"/>
  <c r="Y461" i="16" l="1"/>
  <c r="F463" i="16"/>
  <c r="L464" i="16"/>
  <c r="J461" i="16"/>
  <c r="P460" i="16"/>
  <c r="Y219" i="16"/>
  <c r="Y340" i="16"/>
  <c r="O467" i="16"/>
  <c r="V462" i="16"/>
  <c r="W464" i="16"/>
  <c r="W343" i="16"/>
  <c r="W222" i="16"/>
  <c r="T472" i="16"/>
  <c r="O225" i="16"/>
  <c r="O346" i="16"/>
  <c r="T351" i="16"/>
  <c r="T230" i="16"/>
  <c r="S461" i="16"/>
  <c r="P339" i="16"/>
  <c r="P218" i="16"/>
  <c r="I460" i="16"/>
  <c r="E460" i="16"/>
  <c r="D467" i="16"/>
  <c r="K463" i="16"/>
  <c r="C461" i="16"/>
  <c r="G460" i="16"/>
  <c r="X220" i="16"/>
  <c r="X341" i="16"/>
  <c r="X463" i="16" s="1"/>
  <c r="B219" i="16"/>
  <c r="B340" i="16"/>
  <c r="I218" i="16"/>
  <c r="I339" i="16"/>
  <c r="D225" i="16"/>
  <c r="D346" i="16"/>
  <c r="H218" i="16"/>
  <c r="H339" i="16"/>
  <c r="E218" i="16"/>
  <c r="E339" i="16"/>
  <c r="G218" i="16"/>
  <c r="G339" i="16"/>
  <c r="F221" i="16"/>
  <c r="F342" i="16"/>
  <c r="K221" i="16"/>
  <c r="K342" i="16"/>
  <c r="L222" i="16"/>
  <c r="L343" i="16"/>
  <c r="L465" i="16" s="1"/>
  <c r="U462" i="16"/>
  <c r="Q461" i="16"/>
  <c r="R461" i="16"/>
  <c r="S219" i="16"/>
  <c r="S340" i="16"/>
  <c r="U220" i="16"/>
  <c r="U341" i="16"/>
  <c r="Q219" i="16"/>
  <c r="Q340" i="16"/>
  <c r="R340" i="16"/>
  <c r="R219" i="16"/>
  <c r="J219" i="16"/>
  <c r="J340" i="16"/>
  <c r="X462" i="16"/>
  <c r="V220" i="16"/>
  <c r="V341" i="16"/>
  <c r="V463" i="16" s="1"/>
  <c r="C219" i="16"/>
  <c r="C340" i="16"/>
  <c r="B461" i="16"/>
  <c r="M229" i="12"/>
  <c r="M350" i="12"/>
  <c r="M471" i="12"/>
  <c r="J71" i="12"/>
  <c r="K70" i="12"/>
  <c r="I72" i="12"/>
  <c r="Y462" i="16" l="1"/>
  <c r="Y220" i="16"/>
  <c r="Y341" i="16"/>
  <c r="Y463" i="16" s="1"/>
  <c r="Q462" i="16"/>
  <c r="S462" i="16"/>
  <c r="O468" i="16"/>
  <c r="J462" i="16"/>
  <c r="O226" i="16"/>
  <c r="O347" i="16"/>
  <c r="P340" i="16"/>
  <c r="P219" i="16"/>
  <c r="W465" i="16"/>
  <c r="P461" i="16"/>
  <c r="T231" i="16"/>
  <c r="T352" i="16"/>
  <c r="W223" i="16"/>
  <c r="W344" i="16"/>
  <c r="T473" i="16"/>
  <c r="C462" i="16"/>
  <c r="H461" i="16"/>
  <c r="K464" i="16"/>
  <c r="G461" i="16"/>
  <c r="I461" i="16"/>
  <c r="D468" i="16"/>
  <c r="J220" i="16"/>
  <c r="J341" i="16"/>
  <c r="U221" i="16"/>
  <c r="U342" i="16"/>
  <c r="B220" i="16"/>
  <c r="B341" i="16"/>
  <c r="D226" i="16"/>
  <c r="D347" i="16"/>
  <c r="C220" i="16"/>
  <c r="C341" i="16"/>
  <c r="Q220" i="16"/>
  <c r="Q341" i="16"/>
  <c r="Q463" i="16" s="1"/>
  <c r="F464" i="16"/>
  <c r="G219" i="16"/>
  <c r="G340" i="16"/>
  <c r="I219" i="16"/>
  <c r="I340" i="16"/>
  <c r="R220" i="16"/>
  <c r="R341" i="16"/>
  <c r="L223" i="16"/>
  <c r="L344" i="16"/>
  <c r="R462" i="16"/>
  <c r="F222" i="16"/>
  <c r="F343" i="16"/>
  <c r="E219" i="16"/>
  <c r="E340" i="16"/>
  <c r="K222" i="16"/>
  <c r="K343" i="16"/>
  <c r="X221" i="16"/>
  <c r="X342" i="16"/>
  <c r="V221" i="16"/>
  <c r="V342" i="16"/>
  <c r="U463" i="16"/>
  <c r="S341" i="16"/>
  <c r="S220" i="16"/>
  <c r="E461" i="16"/>
  <c r="H219" i="16"/>
  <c r="H340" i="16"/>
  <c r="B462" i="16"/>
  <c r="M351" i="12"/>
  <c r="M230" i="12"/>
  <c r="M472" i="12"/>
  <c r="J72" i="12"/>
  <c r="I73" i="12"/>
  <c r="K71" i="12"/>
  <c r="W466" i="16" l="1"/>
  <c r="O469" i="16"/>
  <c r="V464" i="16"/>
  <c r="J463" i="16"/>
  <c r="Y221" i="16"/>
  <c r="Y342" i="16"/>
  <c r="Y464" i="16" s="1"/>
  <c r="K465" i="16"/>
  <c r="T232" i="16"/>
  <c r="T353" i="16"/>
  <c r="L466" i="16"/>
  <c r="P341" i="16"/>
  <c r="P220" i="16"/>
  <c r="P462" i="16"/>
  <c r="W224" i="16"/>
  <c r="W345" i="16"/>
  <c r="O348" i="16"/>
  <c r="O227" i="16"/>
  <c r="T474" i="16"/>
  <c r="E462" i="16"/>
  <c r="F465" i="16"/>
  <c r="C463" i="16"/>
  <c r="D469" i="16"/>
  <c r="H462" i="16"/>
  <c r="I462" i="16"/>
  <c r="D227" i="16"/>
  <c r="D348" i="16"/>
  <c r="I220" i="16"/>
  <c r="I341" i="16"/>
  <c r="Q221" i="16"/>
  <c r="Q342" i="16"/>
  <c r="X464" i="16"/>
  <c r="F223" i="16"/>
  <c r="F344" i="16"/>
  <c r="L224" i="16"/>
  <c r="L345" i="16"/>
  <c r="G462" i="16"/>
  <c r="B463" i="16"/>
  <c r="U464" i="16"/>
  <c r="J221" i="16"/>
  <c r="J342" i="16"/>
  <c r="X222" i="16"/>
  <c r="X343" i="16"/>
  <c r="X465" i="16" s="1"/>
  <c r="R463" i="16"/>
  <c r="G220" i="16"/>
  <c r="G341" i="16"/>
  <c r="B221" i="16"/>
  <c r="B342" i="16"/>
  <c r="U222" i="16"/>
  <c r="U343" i="16"/>
  <c r="R221" i="16"/>
  <c r="R342" i="16"/>
  <c r="V222" i="16"/>
  <c r="V343" i="16"/>
  <c r="S221" i="16"/>
  <c r="S342" i="16"/>
  <c r="S463" i="16"/>
  <c r="H220" i="16"/>
  <c r="H341" i="16"/>
  <c r="K223" i="16"/>
  <c r="K344" i="16"/>
  <c r="E220" i="16"/>
  <c r="E341" i="16"/>
  <c r="C221" i="16"/>
  <c r="C342" i="16"/>
  <c r="M231" i="12"/>
  <c r="M352" i="12"/>
  <c r="M473" i="12"/>
  <c r="J73" i="12"/>
  <c r="K72" i="12"/>
  <c r="I74" i="12"/>
  <c r="Y343" i="16" l="1"/>
  <c r="Y222" i="16"/>
  <c r="F466" i="16"/>
  <c r="T475" i="16"/>
  <c r="V465" i="16"/>
  <c r="S464" i="16"/>
  <c r="W467" i="16"/>
  <c r="J464" i="16"/>
  <c r="W346" i="16"/>
  <c r="W225" i="16"/>
  <c r="P463" i="16"/>
  <c r="P221" i="16"/>
  <c r="P342" i="16"/>
  <c r="O349" i="16"/>
  <c r="O228" i="16"/>
  <c r="C464" i="16"/>
  <c r="O470" i="16"/>
  <c r="T354" i="16"/>
  <c r="T233" i="16"/>
  <c r="H463" i="16"/>
  <c r="K466" i="16"/>
  <c r="I463" i="16"/>
  <c r="D470" i="16"/>
  <c r="E463" i="16"/>
  <c r="B464" i="16"/>
  <c r="R222" i="16"/>
  <c r="R343" i="16"/>
  <c r="U223" i="16"/>
  <c r="U344" i="16"/>
  <c r="Q222" i="16"/>
  <c r="Q343" i="16"/>
  <c r="S222" i="16"/>
  <c r="S343" i="16"/>
  <c r="X223" i="16"/>
  <c r="X344" i="16"/>
  <c r="F224" i="16"/>
  <c r="F345" i="16"/>
  <c r="E221" i="16"/>
  <c r="E342" i="16"/>
  <c r="V223" i="16"/>
  <c r="V344" i="16"/>
  <c r="G463" i="16"/>
  <c r="I221" i="16"/>
  <c r="I342" i="16"/>
  <c r="L225" i="16"/>
  <c r="L346" i="16"/>
  <c r="B222" i="16"/>
  <c r="B343" i="16"/>
  <c r="C222" i="16"/>
  <c r="C343" i="16"/>
  <c r="D228" i="16"/>
  <c r="D349" i="16"/>
  <c r="J222" i="16"/>
  <c r="J343" i="16"/>
  <c r="H221" i="16"/>
  <c r="H342" i="16"/>
  <c r="G221" i="16"/>
  <c r="G342" i="16"/>
  <c r="K224" i="16"/>
  <c r="K345" i="16"/>
  <c r="R464" i="16"/>
  <c r="U465" i="16"/>
  <c r="L467" i="16"/>
  <c r="Q464" i="16"/>
  <c r="M353" i="12"/>
  <c r="M232" i="12"/>
  <c r="M474" i="12"/>
  <c r="J74" i="12"/>
  <c r="K73" i="12"/>
  <c r="I75" i="12"/>
  <c r="L468" i="16" l="1"/>
  <c r="Y223" i="16"/>
  <c r="Y344" i="16"/>
  <c r="Y466" i="16" s="1"/>
  <c r="Y465" i="16"/>
  <c r="V466" i="16"/>
  <c r="S465" i="16"/>
  <c r="R465" i="16"/>
  <c r="X466" i="16"/>
  <c r="P464" i="16"/>
  <c r="O229" i="16"/>
  <c r="O350" i="16"/>
  <c r="J465" i="16"/>
  <c r="O471" i="16"/>
  <c r="T476" i="16"/>
  <c r="W226" i="16"/>
  <c r="W347" i="16"/>
  <c r="T234" i="16"/>
  <c r="T355" i="16"/>
  <c r="W468" i="16"/>
  <c r="P222" i="16"/>
  <c r="P343" i="16"/>
  <c r="H464" i="16"/>
  <c r="E464" i="16"/>
  <c r="G464" i="16"/>
  <c r="I464" i="16"/>
  <c r="D471" i="16"/>
  <c r="B465" i="16"/>
  <c r="F467" i="16"/>
  <c r="U224" i="16"/>
  <c r="U345" i="16"/>
  <c r="D229" i="16"/>
  <c r="D350" i="16"/>
  <c r="I222" i="16"/>
  <c r="I343" i="16"/>
  <c r="S223" i="16"/>
  <c r="S344" i="16"/>
  <c r="K467" i="16"/>
  <c r="H222" i="16"/>
  <c r="H343" i="16"/>
  <c r="C465" i="16"/>
  <c r="Q465" i="16"/>
  <c r="K225" i="16"/>
  <c r="K346" i="16"/>
  <c r="C223" i="16"/>
  <c r="C344" i="16"/>
  <c r="J223" i="16"/>
  <c r="J344" i="16"/>
  <c r="F225" i="16"/>
  <c r="F346" i="16"/>
  <c r="X224" i="16"/>
  <c r="X345" i="16"/>
  <c r="X467" i="16" s="1"/>
  <c r="B223" i="16"/>
  <c r="B344" i="16"/>
  <c r="L347" i="16"/>
  <c r="L226" i="16"/>
  <c r="E222" i="16"/>
  <c r="E343" i="16"/>
  <c r="R223" i="16"/>
  <c r="R344" i="16"/>
  <c r="Q223" i="16"/>
  <c r="Q344" i="16"/>
  <c r="Q466" i="16" s="1"/>
  <c r="G222" i="16"/>
  <c r="G343" i="16"/>
  <c r="V224" i="16"/>
  <c r="V345" i="16"/>
  <c r="U466" i="16"/>
  <c r="M354" i="12"/>
  <c r="M233" i="12"/>
  <c r="M475" i="12"/>
  <c r="J75" i="12"/>
  <c r="I76" i="12"/>
  <c r="K74" i="12"/>
  <c r="S466" i="16" l="1"/>
  <c r="G465" i="16"/>
  <c r="H465" i="16"/>
  <c r="Y224" i="16"/>
  <c r="Y345" i="16"/>
  <c r="Y467" i="16" s="1"/>
  <c r="O472" i="16"/>
  <c r="P465" i="16"/>
  <c r="T356" i="16"/>
  <c r="T235" i="16"/>
  <c r="R466" i="16"/>
  <c r="W469" i="16"/>
  <c r="P223" i="16"/>
  <c r="P344" i="16"/>
  <c r="P466" i="16" s="1"/>
  <c r="L469" i="16"/>
  <c r="W227" i="16"/>
  <c r="W348" i="16"/>
  <c r="V467" i="16"/>
  <c r="T477" i="16"/>
  <c r="O351" i="16"/>
  <c r="O230" i="16"/>
  <c r="D472" i="16"/>
  <c r="B466" i="16"/>
  <c r="F468" i="16"/>
  <c r="B224" i="16"/>
  <c r="B345" i="16"/>
  <c r="H223" i="16"/>
  <c r="H344" i="16"/>
  <c r="R224" i="16"/>
  <c r="R345" i="16"/>
  <c r="C466" i="16"/>
  <c r="I465" i="16"/>
  <c r="U467" i="16"/>
  <c r="K226" i="16"/>
  <c r="K347" i="16"/>
  <c r="X225" i="16"/>
  <c r="X346" i="16"/>
  <c r="D230" i="16"/>
  <c r="D351" i="16"/>
  <c r="Q224" i="16"/>
  <c r="Q345" i="16"/>
  <c r="E465" i="16"/>
  <c r="C224" i="16"/>
  <c r="C345" i="16"/>
  <c r="I223" i="16"/>
  <c r="I344" i="16"/>
  <c r="U225" i="16"/>
  <c r="U346" i="16"/>
  <c r="J224" i="16"/>
  <c r="J345" i="16"/>
  <c r="G223" i="16"/>
  <c r="G344" i="16"/>
  <c r="E223" i="16"/>
  <c r="E344" i="16"/>
  <c r="F226" i="16"/>
  <c r="F347" i="16"/>
  <c r="V225" i="16"/>
  <c r="V346" i="16"/>
  <c r="L227" i="16"/>
  <c r="L348" i="16"/>
  <c r="J466" i="16"/>
  <c r="K468" i="16"/>
  <c r="S224" i="16"/>
  <c r="S345" i="16"/>
  <c r="M476" i="12"/>
  <c r="M234" i="12"/>
  <c r="M355" i="12"/>
  <c r="J76" i="12"/>
  <c r="K75" i="12"/>
  <c r="I77" i="12"/>
  <c r="X468" i="16" l="1"/>
  <c r="Q467" i="16"/>
  <c r="B467" i="16"/>
  <c r="Y225" i="16"/>
  <c r="Y346" i="16"/>
  <c r="V468" i="16"/>
  <c r="O231" i="16"/>
  <c r="O352" i="16"/>
  <c r="W228" i="16"/>
  <c r="W349" i="16"/>
  <c r="P345" i="16"/>
  <c r="P224" i="16"/>
  <c r="O473" i="16"/>
  <c r="T236" i="16"/>
  <c r="T357" i="16"/>
  <c r="U468" i="16"/>
  <c r="W470" i="16"/>
  <c r="T478" i="16"/>
  <c r="H466" i="16"/>
  <c r="E466" i="16"/>
  <c r="J467" i="16"/>
  <c r="F469" i="16"/>
  <c r="G466" i="16"/>
  <c r="C467" i="16"/>
  <c r="K469" i="16"/>
  <c r="S225" i="16"/>
  <c r="S346" i="16"/>
  <c r="D231" i="16"/>
  <c r="D352" i="16"/>
  <c r="F227" i="16"/>
  <c r="F348" i="16"/>
  <c r="V226" i="16"/>
  <c r="V347" i="16"/>
  <c r="Q225" i="16"/>
  <c r="Q346" i="16"/>
  <c r="L228" i="16"/>
  <c r="L349" i="16"/>
  <c r="I224" i="16"/>
  <c r="I345" i="16"/>
  <c r="J225" i="16"/>
  <c r="J346" i="16"/>
  <c r="K227" i="16"/>
  <c r="K348" i="16"/>
  <c r="B225" i="16"/>
  <c r="B346" i="16"/>
  <c r="U226" i="16"/>
  <c r="U347" i="16"/>
  <c r="X226" i="16"/>
  <c r="X347" i="16"/>
  <c r="H224" i="16"/>
  <c r="H345" i="16"/>
  <c r="R225" i="16"/>
  <c r="R346" i="16"/>
  <c r="E224" i="16"/>
  <c r="E345" i="16"/>
  <c r="C225" i="16"/>
  <c r="C346" i="16"/>
  <c r="S467" i="16"/>
  <c r="L470" i="16"/>
  <c r="G224" i="16"/>
  <c r="G345" i="16"/>
  <c r="I466" i="16"/>
  <c r="D473" i="16"/>
  <c r="R467" i="16"/>
  <c r="M356" i="12"/>
  <c r="M235" i="12"/>
  <c r="M477" i="12"/>
  <c r="J77" i="12"/>
  <c r="K76" i="12"/>
  <c r="I78" i="12"/>
  <c r="Y468" i="16" l="1"/>
  <c r="W471" i="16"/>
  <c r="G467" i="16"/>
  <c r="R468" i="16"/>
  <c r="B468" i="16"/>
  <c r="L471" i="16"/>
  <c r="F470" i="16"/>
  <c r="T479" i="16"/>
  <c r="O474" i="16"/>
  <c r="Y226" i="16"/>
  <c r="Y347" i="16"/>
  <c r="U469" i="16"/>
  <c r="V469" i="16"/>
  <c r="P225" i="16"/>
  <c r="P346" i="16"/>
  <c r="K470" i="16"/>
  <c r="W229" i="16"/>
  <c r="W350" i="16"/>
  <c r="P467" i="16"/>
  <c r="X469" i="16"/>
  <c r="T237" i="16"/>
  <c r="T358" i="16"/>
  <c r="O232" i="16"/>
  <c r="O353" i="16"/>
  <c r="J468" i="16"/>
  <c r="I467" i="16"/>
  <c r="E467" i="16"/>
  <c r="K228" i="16"/>
  <c r="K349" i="16"/>
  <c r="F228" i="16"/>
  <c r="F349" i="16"/>
  <c r="G225" i="16"/>
  <c r="G346" i="16"/>
  <c r="X227" i="16"/>
  <c r="X348" i="16"/>
  <c r="H467" i="16"/>
  <c r="U227" i="16"/>
  <c r="U348" i="16"/>
  <c r="J226" i="16"/>
  <c r="J347" i="16"/>
  <c r="L229" i="16"/>
  <c r="L350" i="16"/>
  <c r="Q468" i="16"/>
  <c r="D474" i="16"/>
  <c r="S226" i="16"/>
  <c r="S347" i="16"/>
  <c r="B226" i="16"/>
  <c r="B347" i="16"/>
  <c r="E225" i="16"/>
  <c r="E346" i="16"/>
  <c r="I225" i="16"/>
  <c r="I346" i="16"/>
  <c r="H225" i="16"/>
  <c r="H346" i="16"/>
  <c r="Q226" i="16"/>
  <c r="Q347" i="16"/>
  <c r="D232" i="16"/>
  <c r="D353" i="16"/>
  <c r="C226" i="16"/>
  <c r="C347" i="16"/>
  <c r="V227" i="16"/>
  <c r="V348" i="16"/>
  <c r="V470" i="16" s="1"/>
  <c r="C468" i="16"/>
  <c r="R226" i="16"/>
  <c r="R347" i="16"/>
  <c r="S468" i="16"/>
  <c r="M236" i="12"/>
  <c r="M478" i="12"/>
  <c r="M357" i="12"/>
  <c r="J78" i="12"/>
  <c r="K77" i="12"/>
  <c r="I79" i="12"/>
  <c r="P468" i="16" l="1"/>
  <c r="Q469" i="16"/>
  <c r="O475" i="16"/>
  <c r="W472" i="16"/>
  <c r="Y227" i="16"/>
  <c r="Y348" i="16"/>
  <c r="Y470" i="16" s="1"/>
  <c r="Y469" i="16"/>
  <c r="R469" i="16"/>
  <c r="I468" i="16"/>
  <c r="C469" i="16"/>
  <c r="T238" i="16"/>
  <c r="T359" i="16"/>
  <c r="W230" i="16"/>
  <c r="W351" i="16"/>
  <c r="W473" i="16" s="1"/>
  <c r="O233" i="16"/>
  <c r="O354" i="16"/>
  <c r="H468" i="16"/>
  <c r="S469" i="16"/>
  <c r="U470" i="16"/>
  <c r="T480" i="16"/>
  <c r="P347" i="16"/>
  <c r="P226" i="16"/>
  <c r="G468" i="16"/>
  <c r="D475" i="16"/>
  <c r="E468" i="16"/>
  <c r="B469" i="16"/>
  <c r="K471" i="16"/>
  <c r="F471" i="16"/>
  <c r="J227" i="16"/>
  <c r="J348" i="16"/>
  <c r="J470" i="16" s="1"/>
  <c r="Q227" i="16"/>
  <c r="Q348" i="16"/>
  <c r="H226" i="16"/>
  <c r="H347" i="16"/>
  <c r="E226" i="16"/>
  <c r="E347" i="16"/>
  <c r="B227" i="16"/>
  <c r="B348" i="16"/>
  <c r="B470" i="16" s="1"/>
  <c r="K229" i="16"/>
  <c r="K350" i="16"/>
  <c r="I226" i="16"/>
  <c r="I347" i="16"/>
  <c r="R227" i="16"/>
  <c r="R348" i="16"/>
  <c r="U228" i="16"/>
  <c r="U349" i="16"/>
  <c r="C227" i="16"/>
  <c r="C348" i="16"/>
  <c r="L472" i="16"/>
  <c r="X470" i="16"/>
  <c r="F229" i="16"/>
  <c r="F350" i="16"/>
  <c r="L230" i="16"/>
  <c r="L351" i="16"/>
  <c r="L473" i="16" s="1"/>
  <c r="X228" i="16"/>
  <c r="X349" i="16"/>
  <c r="G226" i="16"/>
  <c r="G347" i="16"/>
  <c r="V228" i="16"/>
  <c r="V349" i="16"/>
  <c r="D233" i="16"/>
  <c r="D354" i="16"/>
  <c r="S227" i="16"/>
  <c r="S348" i="16"/>
  <c r="J469" i="16"/>
  <c r="M358" i="12"/>
  <c r="M237" i="12"/>
  <c r="M479" i="12"/>
  <c r="J79" i="12"/>
  <c r="K78" i="12"/>
  <c r="I80" i="12"/>
  <c r="X471" i="16" l="1"/>
  <c r="Q470" i="16"/>
  <c r="O476" i="16"/>
  <c r="V471" i="16"/>
  <c r="T481" i="16"/>
  <c r="Y228" i="16"/>
  <c r="Y349" i="16"/>
  <c r="K472" i="16"/>
  <c r="O355" i="16"/>
  <c r="O234" i="16"/>
  <c r="P469" i="16"/>
  <c r="W231" i="16"/>
  <c r="W352" i="16"/>
  <c r="W474" i="16" s="1"/>
  <c r="P227" i="16"/>
  <c r="P348" i="16"/>
  <c r="T239" i="16"/>
  <c r="T360" i="16"/>
  <c r="E469" i="16"/>
  <c r="I469" i="16"/>
  <c r="H469" i="16"/>
  <c r="G469" i="16"/>
  <c r="F472" i="16"/>
  <c r="R228" i="16"/>
  <c r="R349" i="16"/>
  <c r="F230" i="16"/>
  <c r="F351" i="16"/>
  <c r="X229" i="16"/>
  <c r="X350" i="16"/>
  <c r="I227" i="16"/>
  <c r="I348" i="16"/>
  <c r="K230" i="16"/>
  <c r="K351" i="16"/>
  <c r="J228" i="16"/>
  <c r="J349" i="16"/>
  <c r="G227" i="16"/>
  <c r="G348" i="16"/>
  <c r="V229" i="16"/>
  <c r="V350" i="16"/>
  <c r="S470" i="16"/>
  <c r="C470" i="16"/>
  <c r="U471" i="16"/>
  <c r="B228" i="16"/>
  <c r="B349" i="16"/>
  <c r="D355" i="16"/>
  <c r="D234" i="16"/>
  <c r="H227" i="16"/>
  <c r="H348" i="16"/>
  <c r="S228" i="16"/>
  <c r="S349" i="16"/>
  <c r="C228" i="16"/>
  <c r="C349" i="16"/>
  <c r="U229" i="16"/>
  <c r="U350" i="16"/>
  <c r="D476" i="16"/>
  <c r="L231" i="16"/>
  <c r="L352" i="16"/>
  <c r="R470" i="16"/>
  <c r="E227" i="16"/>
  <c r="E348" i="16"/>
  <c r="Q228" i="16"/>
  <c r="Q349" i="16"/>
  <c r="M480" i="12"/>
  <c r="M359" i="12"/>
  <c r="M238" i="12"/>
  <c r="J80" i="12"/>
  <c r="I81" i="12"/>
  <c r="K79" i="12"/>
  <c r="P470" i="16" l="1"/>
  <c r="Y471" i="16"/>
  <c r="Y229" i="16"/>
  <c r="Y350" i="16"/>
  <c r="Y472" i="16" s="1"/>
  <c r="X472" i="16"/>
  <c r="V472" i="16"/>
  <c r="R471" i="16"/>
  <c r="T240" i="16"/>
  <c r="T361" i="16"/>
  <c r="W232" i="16"/>
  <c r="W353" i="16"/>
  <c r="P228" i="16"/>
  <c r="P349" i="16"/>
  <c r="P471" i="16" s="1"/>
  <c r="Q471" i="16"/>
  <c r="O235" i="16"/>
  <c r="O356" i="16"/>
  <c r="O478" i="16" s="1"/>
  <c r="G470" i="16"/>
  <c r="T482" i="16"/>
  <c r="O477" i="16"/>
  <c r="H470" i="16"/>
  <c r="J471" i="16"/>
  <c r="E470" i="16"/>
  <c r="D477" i="16"/>
  <c r="B471" i="16"/>
  <c r="I470" i="16"/>
  <c r="C471" i="16"/>
  <c r="K473" i="16"/>
  <c r="E228" i="16"/>
  <c r="E349" i="16"/>
  <c r="R229" i="16"/>
  <c r="R350" i="16"/>
  <c r="H228" i="16"/>
  <c r="H349" i="16"/>
  <c r="L232" i="16"/>
  <c r="L353" i="16"/>
  <c r="U230" i="16"/>
  <c r="U351" i="16"/>
  <c r="X230" i="16"/>
  <c r="X351" i="16"/>
  <c r="S471" i="16"/>
  <c r="I228" i="16"/>
  <c r="I349" i="16"/>
  <c r="B229" i="16"/>
  <c r="B350" i="16"/>
  <c r="S229" i="16"/>
  <c r="S350" i="16"/>
  <c r="F231" i="16"/>
  <c r="F352" i="16"/>
  <c r="G228" i="16"/>
  <c r="G349" i="16"/>
  <c r="C229" i="16"/>
  <c r="C350" i="16"/>
  <c r="J229" i="16"/>
  <c r="J350" i="16"/>
  <c r="Q229" i="16"/>
  <c r="Q350" i="16"/>
  <c r="L474" i="16"/>
  <c r="U472" i="16"/>
  <c r="D235" i="16"/>
  <c r="D356" i="16"/>
  <c r="V230" i="16"/>
  <c r="V351" i="16"/>
  <c r="K231" i="16"/>
  <c r="K352" i="16"/>
  <c r="F473" i="16"/>
  <c r="M239" i="12"/>
  <c r="M360" i="12"/>
  <c r="M481" i="12"/>
  <c r="J81" i="12"/>
  <c r="I82" i="12"/>
  <c r="K80" i="12"/>
  <c r="X473" i="16" l="1"/>
  <c r="V473" i="16"/>
  <c r="S472" i="16"/>
  <c r="T483" i="16"/>
  <c r="W475" i="16"/>
  <c r="Y351" i="16"/>
  <c r="Y230" i="16"/>
  <c r="U473" i="16"/>
  <c r="D478" i="16"/>
  <c r="L475" i="16"/>
  <c r="W233" i="16"/>
  <c r="W354" i="16"/>
  <c r="W476" i="16" s="1"/>
  <c r="T362" i="16"/>
  <c r="T241" i="16"/>
  <c r="P229" i="16"/>
  <c r="P350" i="16"/>
  <c r="O236" i="16"/>
  <c r="O357" i="16"/>
  <c r="K474" i="16"/>
  <c r="E471" i="16"/>
  <c r="I471" i="16"/>
  <c r="C472" i="16"/>
  <c r="B472" i="16"/>
  <c r="R230" i="16"/>
  <c r="R351" i="16"/>
  <c r="K232" i="16"/>
  <c r="K353" i="16"/>
  <c r="E229" i="16"/>
  <c r="E350" i="16"/>
  <c r="F232" i="16"/>
  <c r="F353" i="16"/>
  <c r="I229" i="16"/>
  <c r="I350" i="16"/>
  <c r="Q472" i="16"/>
  <c r="C230" i="16"/>
  <c r="C351" i="16"/>
  <c r="G471" i="16"/>
  <c r="S230" i="16"/>
  <c r="S351" i="16"/>
  <c r="X231" i="16"/>
  <c r="X352" i="16"/>
  <c r="U231" i="16"/>
  <c r="U352" i="16"/>
  <c r="H471" i="16"/>
  <c r="J230" i="16"/>
  <c r="J351" i="16"/>
  <c r="D236" i="16"/>
  <c r="D357" i="16"/>
  <c r="Q230" i="16"/>
  <c r="Q351" i="16"/>
  <c r="G229" i="16"/>
  <c r="G350" i="16"/>
  <c r="H229" i="16"/>
  <c r="H350" i="16"/>
  <c r="V231" i="16"/>
  <c r="V352" i="16"/>
  <c r="J472" i="16"/>
  <c r="F474" i="16"/>
  <c r="B230" i="16"/>
  <c r="B351" i="16"/>
  <c r="L233" i="16"/>
  <c r="L354" i="16"/>
  <c r="R472" i="16"/>
  <c r="M240" i="12"/>
  <c r="M482" i="12"/>
  <c r="M361" i="12"/>
  <c r="J82" i="12"/>
  <c r="I83" i="12"/>
  <c r="K81" i="12"/>
  <c r="U474" i="16" l="1"/>
  <c r="Q473" i="16"/>
  <c r="X474" i="16"/>
  <c r="Y231" i="16"/>
  <c r="Y352" i="16"/>
  <c r="Y474" i="16" s="1"/>
  <c r="Y473" i="16"/>
  <c r="V474" i="16"/>
  <c r="P472" i="16"/>
  <c r="I472" i="16"/>
  <c r="P351" i="16"/>
  <c r="P230" i="16"/>
  <c r="L476" i="16"/>
  <c r="R473" i="16"/>
  <c r="O237" i="16"/>
  <c r="O358" i="16"/>
  <c r="T484" i="16"/>
  <c r="W355" i="16"/>
  <c r="W234" i="16"/>
  <c r="T242" i="16"/>
  <c r="T363" i="16"/>
  <c r="T485" i="16" s="1"/>
  <c r="O479" i="16"/>
  <c r="J473" i="16"/>
  <c r="F475" i="16"/>
  <c r="H472" i="16"/>
  <c r="D479" i="16"/>
  <c r="K475" i="16"/>
  <c r="B473" i="16"/>
  <c r="E472" i="16"/>
  <c r="C473" i="16"/>
  <c r="K233" i="16"/>
  <c r="K354" i="16"/>
  <c r="X232" i="16"/>
  <c r="X353" i="16"/>
  <c r="J231" i="16"/>
  <c r="J352" i="16"/>
  <c r="R231" i="16"/>
  <c r="R352" i="16"/>
  <c r="F233" i="16"/>
  <c r="F354" i="16"/>
  <c r="H230" i="16"/>
  <c r="H351" i="16"/>
  <c r="G472" i="16"/>
  <c r="D237" i="16"/>
  <c r="D358" i="16"/>
  <c r="S473" i="16"/>
  <c r="I230" i="16"/>
  <c r="I351" i="16"/>
  <c r="E230" i="16"/>
  <c r="E351" i="16"/>
  <c r="Q231" i="16"/>
  <c r="Q352" i="16"/>
  <c r="L234" i="16"/>
  <c r="L355" i="16"/>
  <c r="G230" i="16"/>
  <c r="G351" i="16"/>
  <c r="S231" i="16"/>
  <c r="S352" i="16"/>
  <c r="C231" i="16"/>
  <c r="C352" i="16"/>
  <c r="B231" i="16"/>
  <c r="B352" i="16"/>
  <c r="V232" i="16"/>
  <c r="V353" i="16"/>
  <c r="U232" i="16"/>
  <c r="U353" i="16"/>
  <c r="M483" i="12"/>
  <c r="M241" i="12"/>
  <c r="M362" i="12"/>
  <c r="J83" i="12"/>
  <c r="K82" i="12"/>
  <c r="I84" i="12"/>
  <c r="S474" i="16" l="1"/>
  <c r="E473" i="16"/>
  <c r="H473" i="16"/>
  <c r="X475" i="16"/>
  <c r="Q474" i="16"/>
  <c r="Y232" i="16"/>
  <c r="Y353" i="16"/>
  <c r="B474" i="16"/>
  <c r="L477" i="16"/>
  <c r="R474" i="16"/>
  <c r="W477" i="16"/>
  <c r="V475" i="16"/>
  <c r="G473" i="16"/>
  <c r="O480" i="16"/>
  <c r="O359" i="16"/>
  <c r="O238" i="16"/>
  <c r="T243" i="16"/>
  <c r="T364" i="16"/>
  <c r="T486" i="16" s="1"/>
  <c r="P231" i="16"/>
  <c r="P352" i="16"/>
  <c r="P474" i="16" s="1"/>
  <c r="D480" i="16"/>
  <c r="W356" i="16"/>
  <c r="W235" i="16"/>
  <c r="P473" i="16"/>
  <c r="J474" i="16"/>
  <c r="C474" i="16"/>
  <c r="K476" i="16"/>
  <c r="Q232" i="16"/>
  <c r="Q353" i="16"/>
  <c r="H231" i="16"/>
  <c r="H352" i="16"/>
  <c r="G231" i="16"/>
  <c r="G352" i="16"/>
  <c r="E231" i="16"/>
  <c r="E352" i="16"/>
  <c r="R232" i="16"/>
  <c r="R353" i="16"/>
  <c r="X233" i="16"/>
  <c r="X354" i="16"/>
  <c r="C232" i="16"/>
  <c r="C353" i="16"/>
  <c r="S232" i="16"/>
  <c r="S353" i="16"/>
  <c r="I473" i="16"/>
  <c r="F476" i="16"/>
  <c r="K234" i="16"/>
  <c r="K355" i="16"/>
  <c r="I231" i="16"/>
  <c r="I352" i="16"/>
  <c r="F234" i="16"/>
  <c r="F355" i="16"/>
  <c r="U233" i="16"/>
  <c r="U354" i="16"/>
  <c r="B232" i="16"/>
  <c r="B353" i="16"/>
  <c r="U475" i="16"/>
  <c r="V233" i="16"/>
  <c r="V354" i="16"/>
  <c r="V476" i="16" s="1"/>
  <c r="L235" i="16"/>
  <c r="L356" i="16"/>
  <c r="D359" i="16"/>
  <c r="D238" i="16"/>
  <c r="J232" i="16"/>
  <c r="J353" i="16"/>
  <c r="M363" i="12"/>
  <c r="M242" i="12"/>
  <c r="M484" i="12"/>
  <c r="J84" i="12"/>
  <c r="I85" i="12"/>
  <c r="K83" i="12"/>
  <c r="J475" i="16" l="1"/>
  <c r="S475" i="16"/>
  <c r="Y475" i="16"/>
  <c r="Y233" i="16"/>
  <c r="Y354" i="16"/>
  <c r="Y476" i="16" s="1"/>
  <c r="L478" i="16"/>
  <c r="W478" i="16"/>
  <c r="F477" i="16"/>
  <c r="X476" i="16"/>
  <c r="T244" i="16"/>
  <c r="T365" i="16"/>
  <c r="O239" i="16"/>
  <c r="O360" i="16"/>
  <c r="P232" i="16"/>
  <c r="P353" i="16"/>
  <c r="U476" i="16"/>
  <c r="K477" i="16"/>
  <c r="R475" i="16"/>
  <c r="Q475" i="16"/>
  <c r="W236" i="16"/>
  <c r="W357" i="16"/>
  <c r="O481" i="16"/>
  <c r="C475" i="16"/>
  <c r="B475" i="16"/>
  <c r="H474" i="16"/>
  <c r="I474" i="16"/>
  <c r="G232" i="16"/>
  <c r="G353" i="16"/>
  <c r="G475" i="16" s="1"/>
  <c r="U234" i="16"/>
  <c r="U355" i="16"/>
  <c r="X234" i="16"/>
  <c r="X355" i="16"/>
  <c r="C233" i="16"/>
  <c r="C354" i="16"/>
  <c r="B233" i="16"/>
  <c r="B354" i="16"/>
  <c r="J233" i="16"/>
  <c r="J354" i="16"/>
  <c r="L236" i="16"/>
  <c r="L357" i="16"/>
  <c r="K235" i="16"/>
  <c r="K356" i="16"/>
  <c r="E474" i="16"/>
  <c r="Q233" i="16"/>
  <c r="Q354" i="16"/>
  <c r="R233" i="16"/>
  <c r="R354" i="16"/>
  <c r="V234" i="16"/>
  <c r="V355" i="16"/>
  <c r="E232" i="16"/>
  <c r="E353" i="16"/>
  <c r="D239" i="16"/>
  <c r="D360" i="16"/>
  <c r="F235" i="16"/>
  <c r="F356" i="16"/>
  <c r="D481" i="16"/>
  <c r="H232" i="16"/>
  <c r="H353" i="16"/>
  <c r="I232" i="16"/>
  <c r="I353" i="16"/>
  <c r="S233" i="16"/>
  <c r="S354" i="16"/>
  <c r="G474" i="16"/>
  <c r="M485" i="12"/>
  <c r="M243" i="12"/>
  <c r="M364" i="12"/>
  <c r="J85" i="12"/>
  <c r="K84" i="12"/>
  <c r="I86" i="12"/>
  <c r="S476" i="16" l="1"/>
  <c r="J476" i="16"/>
  <c r="V477" i="16"/>
  <c r="L479" i="16"/>
  <c r="X477" i="16"/>
  <c r="Y234" i="16"/>
  <c r="Y355" i="16"/>
  <c r="Y477" i="16" s="1"/>
  <c r="C476" i="16"/>
  <c r="E475" i="16"/>
  <c r="T487" i="16"/>
  <c r="Q476" i="16"/>
  <c r="W479" i="16"/>
  <c r="O482" i="16"/>
  <c r="O240" i="16"/>
  <c r="O361" i="16"/>
  <c r="U477" i="16"/>
  <c r="T245" i="16"/>
  <c r="T366" i="16"/>
  <c r="P233" i="16"/>
  <c r="P354" i="16"/>
  <c r="W237" i="16"/>
  <c r="W358" i="16"/>
  <c r="R476" i="16"/>
  <c r="P475" i="16"/>
  <c r="F478" i="16"/>
  <c r="I233" i="16"/>
  <c r="I354" i="16"/>
  <c r="E233" i="16"/>
  <c r="E354" i="16"/>
  <c r="E476" i="16" s="1"/>
  <c r="S234" i="16"/>
  <c r="S355" i="16"/>
  <c r="H475" i="16"/>
  <c r="F236" i="16"/>
  <c r="F357" i="16"/>
  <c r="R234" i="16"/>
  <c r="R355" i="16"/>
  <c r="J234" i="16"/>
  <c r="J355" i="16"/>
  <c r="C234" i="16"/>
  <c r="C355" i="16"/>
  <c r="U235" i="16"/>
  <c r="U356" i="16"/>
  <c r="U478" i="16" s="1"/>
  <c r="G233" i="16"/>
  <c r="G354" i="16"/>
  <c r="H233" i="16"/>
  <c r="H354" i="16"/>
  <c r="D482" i="16"/>
  <c r="K478" i="16"/>
  <c r="B234" i="16"/>
  <c r="B355" i="16"/>
  <c r="D240" i="16"/>
  <c r="D361" i="16"/>
  <c r="K236" i="16"/>
  <c r="K357" i="16"/>
  <c r="X235" i="16"/>
  <c r="X356" i="16"/>
  <c r="V235" i="16"/>
  <c r="V356" i="16"/>
  <c r="V478" i="16" s="1"/>
  <c r="L237" i="16"/>
  <c r="L358" i="16"/>
  <c r="Q234" i="16"/>
  <c r="Q355" i="16"/>
  <c r="I475" i="16"/>
  <c r="B476" i="16"/>
  <c r="M365" i="12"/>
  <c r="M244" i="12"/>
  <c r="M486" i="12"/>
  <c r="J86" i="12"/>
  <c r="I87" i="12"/>
  <c r="K85" i="12"/>
  <c r="T488" i="16" l="1"/>
  <c r="Y235" i="16"/>
  <c r="Y356" i="16"/>
  <c r="Y478" i="16" s="1"/>
  <c r="R477" i="16"/>
  <c r="P476" i="16"/>
  <c r="D483" i="16"/>
  <c r="O483" i="16"/>
  <c r="Q477" i="16"/>
  <c r="W238" i="16"/>
  <c r="W359" i="16"/>
  <c r="P355" i="16"/>
  <c r="P234" i="16"/>
  <c r="T246" i="16"/>
  <c r="T367" i="16"/>
  <c r="X478" i="16"/>
  <c r="G476" i="16"/>
  <c r="J477" i="16"/>
  <c r="W480" i="16"/>
  <c r="O362" i="16"/>
  <c r="O241" i="16"/>
  <c r="H476" i="16"/>
  <c r="B477" i="16"/>
  <c r="S235" i="16"/>
  <c r="S356" i="16"/>
  <c r="R235" i="16"/>
  <c r="R356" i="16"/>
  <c r="D241" i="16"/>
  <c r="D362" i="16"/>
  <c r="L480" i="16"/>
  <c r="B235" i="16"/>
  <c r="B356" i="16"/>
  <c r="H234" i="16"/>
  <c r="H355" i="16"/>
  <c r="F479" i="16"/>
  <c r="X236" i="16"/>
  <c r="X357" i="16"/>
  <c r="E234" i="16"/>
  <c r="E355" i="16"/>
  <c r="L359" i="16"/>
  <c r="L238" i="16"/>
  <c r="K479" i="16"/>
  <c r="U236" i="16"/>
  <c r="U357" i="16"/>
  <c r="F237" i="16"/>
  <c r="F358" i="16"/>
  <c r="I476" i="16"/>
  <c r="Q235" i="16"/>
  <c r="Q356" i="16"/>
  <c r="K237" i="16"/>
  <c r="K358" i="16"/>
  <c r="I234" i="16"/>
  <c r="I355" i="16"/>
  <c r="C235" i="16"/>
  <c r="C356" i="16"/>
  <c r="J235" i="16"/>
  <c r="J356" i="16"/>
  <c r="V236" i="16"/>
  <c r="V357" i="16"/>
  <c r="G234" i="16"/>
  <c r="G355" i="16"/>
  <c r="G477" i="16" s="1"/>
  <c r="C477" i="16"/>
  <c r="S477" i="16"/>
  <c r="M487" i="12"/>
  <c r="M245" i="12"/>
  <c r="M366" i="12"/>
  <c r="J87" i="12"/>
  <c r="I88" i="12"/>
  <c r="K86" i="12"/>
  <c r="Q478" i="16" l="1"/>
  <c r="R478" i="16"/>
  <c r="W481" i="16"/>
  <c r="Y236" i="16"/>
  <c r="Y357" i="16"/>
  <c r="U479" i="16"/>
  <c r="F480" i="16"/>
  <c r="E477" i="16"/>
  <c r="T489" i="16"/>
  <c r="K480" i="16"/>
  <c r="P356" i="16"/>
  <c r="P235" i="16"/>
  <c r="L481" i="16"/>
  <c r="O484" i="16"/>
  <c r="P477" i="16"/>
  <c r="T247" i="16"/>
  <c r="T368" i="16"/>
  <c r="O242" i="16"/>
  <c r="O363" i="16"/>
  <c r="O485" i="16" s="1"/>
  <c r="J478" i="16"/>
  <c r="B478" i="16"/>
  <c r="W360" i="16"/>
  <c r="W239" i="16"/>
  <c r="C478" i="16"/>
  <c r="I477" i="16"/>
  <c r="H477" i="16"/>
  <c r="D484" i="16"/>
  <c r="G235" i="16"/>
  <c r="G356" i="16"/>
  <c r="J236" i="16"/>
  <c r="J357" i="16"/>
  <c r="U237" i="16"/>
  <c r="U358" i="16"/>
  <c r="R236" i="16"/>
  <c r="R357" i="16"/>
  <c r="E235" i="16"/>
  <c r="E356" i="16"/>
  <c r="Q236" i="16"/>
  <c r="Q357" i="16"/>
  <c r="H235" i="16"/>
  <c r="H356" i="16"/>
  <c r="V479" i="16"/>
  <c r="L239" i="16"/>
  <c r="L360" i="16"/>
  <c r="B236" i="16"/>
  <c r="B357" i="16"/>
  <c r="B479" i="16" s="1"/>
  <c r="D363" i="16"/>
  <c r="D242" i="16"/>
  <c r="F238" i="16"/>
  <c r="F359" i="16"/>
  <c r="V237" i="16"/>
  <c r="V358" i="16"/>
  <c r="V480" i="16" s="1"/>
  <c r="X237" i="16"/>
  <c r="X358" i="16"/>
  <c r="S236" i="16"/>
  <c r="S357" i="16"/>
  <c r="I235" i="16"/>
  <c r="I356" i="16"/>
  <c r="C236" i="16"/>
  <c r="C357" i="16"/>
  <c r="K238" i="16"/>
  <c r="K359" i="16"/>
  <c r="X479" i="16"/>
  <c r="S478" i="16"/>
  <c r="M367" i="12"/>
  <c r="M488" i="12"/>
  <c r="M246" i="12"/>
  <c r="J88" i="12"/>
  <c r="K87" i="12"/>
  <c r="I89" i="12"/>
  <c r="I478" i="16" l="1"/>
  <c r="G478" i="16"/>
  <c r="Y479" i="16"/>
  <c r="T490" i="16"/>
  <c r="Q479" i="16"/>
  <c r="Y358" i="16"/>
  <c r="Y237" i="16"/>
  <c r="U480" i="16"/>
  <c r="T248" i="16"/>
  <c r="T369" i="16"/>
  <c r="P236" i="16"/>
  <c r="P357" i="16"/>
  <c r="W361" i="16"/>
  <c r="W240" i="16"/>
  <c r="W482" i="16"/>
  <c r="P478" i="16"/>
  <c r="S479" i="16"/>
  <c r="F481" i="16"/>
  <c r="O243" i="16"/>
  <c r="O364" i="16"/>
  <c r="K481" i="16"/>
  <c r="H478" i="16"/>
  <c r="E478" i="16"/>
  <c r="R237" i="16"/>
  <c r="R358" i="16"/>
  <c r="D243" i="16"/>
  <c r="D364" i="16"/>
  <c r="Q237" i="16"/>
  <c r="Q358" i="16"/>
  <c r="H236" i="16"/>
  <c r="H357" i="16"/>
  <c r="S237" i="16"/>
  <c r="S358" i="16"/>
  <c r="C237" i="16"/>
  <c r="C358" i="16"/>
  <c r="D485" i="16"/>
  <c r="K239" i="16"/>
  <c r="K360" i="16"/>
  <c r="I236" i="16"/>
  <c r="I357" i="16"/>
  <c r="X480" i="16"/>
  <c r="B237" i="16"/>
  <c r="B358" i="16"/>
  <c r="J479" i="16"/>
  <c r="U238" i="16"/>
  <c r="U359" i="16"/>
  <c r="G236" i="16"/>
  <c r="G357" i="16"/>
  <c r="X238" i="16"/>
  <c r="X359" i="16"/>
  <c r="J237" i="16"/>
  <c r="J358" i="16"/>
  <c r="L240" i="16"/>
  <c r="L361" i="16"/>
  <c r="V238" i="16"/>
  <c r="V359" i="16"/>
  <c r="V481" i="16" s="1"/>
  <c r="E236" i="16"/>
  <c r="E357" i="16"/>
  <c r="C479" i="16"/>
  <c r="F239" i="16"/>
  <c r="F360" i="16"/>
  <c r="L482" i="16"/>
  <c r="R479" i="16"/>
  <c r="M247" i="12"/>
  <c r="M489" i="12"/>
  <c r="M368" i="12"/>
  <c r="J89" i="12"/>
  <c r="K88" i="12"/>
  <c r="I90" i="12"/>
  <c r="U481" i="16" l="1"/>
  <c r="X481" i="16"/>
  <c r="T491" i="16"/>
  <c r="O486" i="16"/>
  <c r="P479" i="16"/>
  <c r="Y359" i="16"/>
  <c r="Y238" i="16"/>
  <c r="Y480" i="16"/>
  <c r="Q480" i="16"/>
  <c r="F482" i="16"/>
  <c r="W241" i="16"/>
  <c r="W362" i="16"/>
  <c r="O244" i="16"/>
  <c r="O365" i="16"/>
  <c r="P358" i="16"/>
  <c r="P237" i="16"/>
  <c r="W483" i="16"/>
  <c r="R480" i="16"/>
  <c r="T370" i="16"/>
  <c r="T249" i="16"/>
  <c r="K482" i="16"/>
  <c r="D486" i="16"/>
  <c r="C480" i="16"/>
  <c r="J480" i="16"/>
  <c r="I479" i="16"/>
  <c r="G479" i="16"/>
  <c r="B238" i="16"/>
  <c r="B359" i="16"/>
  <c r="H237" i="16"/>
  <c r="H358" i="16"/>
  <c r="F240" i="16"/>
  <c r="F361" i="16"/>
  <c r="V239" i="16"/>
  <c r="V360" i="16"/>
  <c r="U239" i="16"/>
  <c r="U360" i="16"/>
  <c r="Q238" i="16"/>
  <c r="Q359" i="16"/>
  <c r="J238" i="16"/>
  <c r="J359" i="16"/>
  <c r="I237" i="16"/>
  <c r="I358" i="16"/>
  <c r="D244" i="16"/>
  <c r="D365" i="16"/>
  <c r="E237" i="16"/>
  <c r="E358" i="16"/>
  <c r="C238" i="16"/>
  <c r="C359" i="16"/>
  <c r="L483" i="16"/>
  <c r="X239" i="16"/>
  <c r="X360" i="16"/>
  <c r="S480" i="16"/>
  <c r="L241" i="16"/>
  <c r="L362" i="16"/>
  <c r="S238" i="16"/>
  <c r="S359" i="16"/>
  <c r="E479" i="16"/>
  <c r="G237" i="16"/>
  <c r="G358" i="16"/>
  <c r="G480" i="16" s="1"/>
  <c r="B480" i="16"/>
  <c r="K240" i="16"/>
  <c r="K361" i="16"/>
  <c r="H479" i="16"/>
  <c r="R238" i="16"/>
  <c r="R359" i="16"/>
  <c r="M248" i="12"/>
  <c r="M490" i="12"/>
  <c r="M369" i="12"/>
  <c r="J90" i="12"/>
  <c r="I91" i="12"/>
  <c r="K89" i="12"/>
  <c r="R481" i="16" l="1"/>
  <c r="D487" i="16"/>
  <c r="U482" i="16"/>
  <c r="B481" i="16"/>
  <c r="W484" i="16"/>
  <c r="P480" i="16"/>
  <c r="Y239" i="16"/>
  <c r="Y360" i="16"/>
  <c r="Q481" i="16"/>
  <c r="O487" i="16"/>
  <c r="Y481" i="16"/>
  <c r="S481" i="16"/>
  <c r="P238" i="16"/>
  <c r="P359" i="16"/>
  <c r="O245" i="16"/>
  <c r="O366" i="16"/>
  <c r="T371" i="16"/>
  <c r="T250" i="16"/>
  <c r="T492" i="16"/>
  <c r="W242" i="16"/>
  <c r="W363" i="16"/>
  <c r="W485" i="16" s="1"/>
  <c r="I480" i="16"/>
  <c r="V482" i="16"/>
  <c r="H480" i="16"/>
  <c r="J481" i="16"/>
  <c r="F483" i="16"/>
  <c r="X240" i="16"/>
  <c r="X361" i="16"/>
  <c r="D245" i="16"/>
  <c r="D366" i="16"/>
  <c r="B239" i="16"/>
  <c r="B360" i="16"/>
  <c r="J239" i="16"/>
  <c r="J360" i="16"/>
  <c r="S239" i="16"/>
  <c r="S360" i="16"/>
  <c r="K241" i="16"/>
  <c r="K362" i="16"/>
  <c r="R360" i="16"/>
  <c r="R239" i="16"/>
  <c r="G238" i="16"/>
  <c r="G359" i="16"/>
  <c r="L484" i="16"/>
  <c r="C481" i="16"/>
  <c r="E480" i="16"/>
  <c r="Q239" i="16"/>
  <c r="Q360" i="16"/>
  <c r="V240" i="16"/>
  <c r="V361" i="16"/>
  <c r="L242" i="16"/>
  <c r="L363" i="16"/>
  <c r="C239" i="16"/>
  <c r="C360" i="16"/>
  <c r="E238" i="16"/>
  <c r="E359" i="16"/>
  <c r="F241" i="16"/>
  <c r="F362" i="16"/>
  <c r="K483" i="16"/>
  <c r="X482" i="16"/>
  <c r="I238" i="16"/>
  <c r="I359" i="16"/>
  <c r="U240" i="16"/>
  <c r="U361" i="16"/>
  <c r="H238" i="16"/>
  <c r="H359" i="16"/>
  <c r="M249" i="12"/>
  <c r="M370" i="12"/>
  <c r="M491" i="12"/>
  <c r="J91" i="12"/>
  <c r="K90" i="12"/>
  <c r="I92" i="12"/>
  <c r="P481" i="16" l="1"/>
  <c r="O488" i="16"/>
  <c r="Y482" i="16"/>
  <c r="Y240" i="16"/>
  <c r="Y361" i="16"/>
  <c r="T493" i="16"/>
  <c r="V483" i="16"/>
  <c r="U483" i="16"/>
  <c r="J482" i="16"/>
  <c r="T372" i="16"/>
  <c r="T251" i="16"/>
  <c r="O246" i="16"/>
  <c r="O367" i="16"/>
  <c r="P239" i="16"/>
  <c r="P360" i="16"/>
  <c r="R482" i="16"/>
  <c r="H481" i="16"/>
  <c r="C482" i="16"/>
  <c r="Q482" i="16"/>
  <c r="G481" i="16"/>
  <c r="S482" i="16"/>
  <c r="X483" i="16"/>
  <c r="W243" i="16"/>
  <c r="W364" i="16"/>
  <c r="E481" i="16"/>
  <c r="K484" i="16"/>
  <c r="D488" i="16"/>
  <c r="B482" i="16"/>
  <c r="E239" i="16"/>
  <c r="E360" i="16"/>
  <c r="L485" i="16"/>
  <c r="V241" i="16"/>
  <c r="V362" i="16"/>
  <c r="D367" i="16"/>
  <c r="D246" i="16"/>
  <c r="F242" i="16"/>
  <c r="F363" i="16"/>
  <c r="B240" i="16"/>
  <c r="B361" i="16"/>
  <c r="U241" i="16"/>
  <c r="U362" i="16"/>
  <c r="L243" i="16"/>
  <c r="L364" i="16"/>
  <c r="J240" i="16"/>
  <c r="J361" i="16"/>
  <c r="I239" i="16"/>
  <c r="I360" i="16"/>
  <c r="K242" i="16"/>
  <c r="K363" i="16"/>
  <c r="G239" i="16"/>
  <c r="G360" i="16"/>
  <c r="Q361" i="16"/>
  <c r="Q240" i="16"/>
  <c r="S240" i="16"/>
  <c r="S361" i="16"/>
  <c r="S483" i="16" s="1"/>
  <c r="H239" i="16"/>
  <c r="H360" i="16"/>
  <c r="C240" i="16"/>
  <c r="C361" i="16"/>
  <c r="I481" i="16"/>
  <c r="F484" i="16"/>
  <c r="R240" i="16"/>
  <c r="R361" i="16"/>
  <c r="R483" i="16" s="1"/>
  <c r="X241" i="16"/>
  <c r="X362" i="16"/>
  <c r="M250" i="12"/>
  <c r="M492" i="12"/>
  <c r="M371" i="12"/>
  <c r="J92" i="12"/>
  <c r="I93" i="12"/>
  <c r="K91" i="12"/>
  <c r="P482" i="16" l="1"/>
  <c r="O489" i="16"/>
  <c r="Y483" i="16"/>
  <c r="U484" i="16"/>
  <c r="V484" i="16"/>
  <c r="Y362" i="16"/>
  <c r="Y241" i="16"/>
  <c r="L486" i="16"/>
  <c r="X484" i="16"/>
  <c r="I482" i="16"/>
  <c r="W365" i="16"/>
  <c r="W244" i="16"/>
  <c r="Q483" i="16"/>
  <c r="P240" i="16"/>
  <c r="P361" i="16"/>
  <c r="P483" i="16" s="1"/>
  <c r="T252" i="16"/>
  <c r="T373" i="16"/>
  <c r="T494" i="16"/>
  <c r="O247" i="16"/>
  <c r="O368" i="16"/>
  <c r="W486" i="16"/>
  <c r="E482" i="16"/>
  <c r="K485" i="16"/>
  <c r="F485" i="16"/>
  <c r="G482" i="16"/>
  <c r="J483" i="16"/>
  <c r="B483" i="16"/>
  <c r="B241" i="16"/>
  <c r="B362" i="16"/>
  <c r="J241" i="16"/>
  <c r="J362" i="16"/>
  <c r="D247" i="16"/>
  <c r="D368" i="16"/>
  <c r="E240" i="16"/>
  <c r="E361" i="16"/>
  <c r="X242" i="16"/>
  <c r="X363" i="16"/>
  <c r="U242" i="16"/>
  <c r="U363" i="16"/>
  <c r="U485" i="16" s="1"/>
  <c r="F243" i="16"/>
  <c r="F364" i="16"/>
  <c r="G240" i="16"/>
  <c r="G361" i="16"/>
  <c r="R241" i="16"/>
  <c r="R362" i="16"/>
  <c r="D489" i="16"/>
  <c r="C483" i="16"/>
  <c r="H240" i="16"/>
  <c r="H361" i="16"/>
  <c r="L244" i="16"/>
  <c r="L365" i="16"/>
  <c r="S241" i="16"/>
  <c r="S362" i="16"/>
  <c r="C241" i="16"/>
  <c r="C362" i="16"/>
  <c r="V242" i="16"/>
  <c r="V363" i="16"/>
  <c r="H482" i="16"/>
  <c r="Q241" i="16"/>
  <c r="Q362" i="16"/>
  <c r="K243" i="16"/>
  <c r="K364" i="16"/>
  <c r="I240" i="16"/>
  <c r="I361" i="16"/>
  <c r="M372" i="12"/>
  <c r="M493" i="12"/>
  <c r="M251" i="12"/>
  <c r="J93" i="12"/>
  <c r="I94" i="12"/>
  <c r="K92" i="12"/>
  <c r="R484" i="16" l="1"/>
  <c r="X485" i="16"/>
  <c r="O490" i="16"/>
  <c r="V485" i="16"/>
  <c r="Y242" i="16"/>
  <c r="Y363" i="16"/>
  <c r="Y484" i="16"/>
  <c r="L487" i="16"/>
  <c r="Q484" i="16"/>
  <c r="K486" i="16"/>
  <c r="I483" i="16"/>
  <c r="S484" i="16"/>
  <c r="F486" i="16"/>
  <c r="T495" i="16"/>
  <c r="T374" i="16"/>
  <c r="T253" i="16"/>
  <c r="P241" i="16"/>
  <c r="P362" i="16"/>
  <c r="W245" i="16"/>
  <c r="W366" i="16"/>
  <c r="C484" i="16"/>
  <c r="O248" i="16"/>
  <c r="O369" i="16"/>
  <c r="W487" i="16"/>
  <c r="G483" i="16"/>
  <c r="J484" i="16"/>
  <c r="H241" i="16"/>
  <c r="H362" i="16"/>
  <c r="D248" i="16"/>
  <c r="D369" i="16"/>
  <c r="S242" i="16"/>
  <c r="S363" i="16"/>
  <c r="S485" i="16" s="1"/>
  <c r="R242" i="16"/>
  <c r="R363" i="16"/>
  <c r="J242" i="16"/>
  <c r="J363" i="16"/>
  <c r="L245" i="16"/>
  <c r="L366" i="16"/>
  <c r="K244" i="16"/>
  <c r="K365" i="16"/>
  <c r="G241" i="16"/>
  <c r="G362" i="16"/>
  <c r="V243" i="16"/>
  <c r="V364" i="16"/>
  <c r="E483" i="16"/>
  <c r="B484" i="16"/>
  <c r="F244" i="16"/>
  <c r="F365" i="16"/>
  <c r="I241" i="16"/>
  <c r="I362" i="16"/>
  <c r="E241" i="16"/>
  <c r="E362" i="16"/>
  <c r="B242" i="16"/>
  <c r="B363" i="16"/>
  <c r="X243" i="16"/>
  <c r="X364" i="16"/>
  <c r="Q242" i="16"/>
  <c r="Q363" i="16"/>
  <c r="C242" i="16"/>
  <c r="C363" i="16"/>
  <c r="H483" i="16"/>
  <c r="U243" i="16"/>
  <c r="U364" i="16"/>
  <c r="D490" i="16"/>
  <c r="M252" i="12"/>
  <c r="M373" i="12"/>
  <c r="M494" i="12"/>
  <c r="J94" i="12"/>
  <c r="I95" i="12"/>
  <c r="K93" i="12"/>
  <c r="C485" i="16" l="1"/>
  <c r="V486" i="16"/>
  <c r="L488" i="16"/>
  <c r="Y485" i="16"/>
  <c r="X486" i="16"/>
  <c r="Y364" i="16"/>
  <c r="Y243" i="16"/>
  <c r="O491" i="16"/>
  <c r="P242" i="16"/>
  <c r="P363" i="16"/>
  <c r="P485" i="16" s="1"/>
  <c r="W367" i="16"/>
  <c r="W246" i="16"/>
  <c r="U486" i="16"/>
  <c r="P484" i="16"/>
  <c r="T496" i="16"/>
  <c r="O249" i="16"/>
  <c r="O370" i="16"/>
  <c r="T254" i="16"/>
  <c r="T375" i="16"/>
  <c r="Q485" i="16"/>
  <c r="G484" i="16"/>
  <c r="R485" i="16"/>
  <c r="H484" i="16"/>
  <c r="W488" i="16"/>
  <c r="F487" i="16"/>
  <c r="J485" i="16"/>
  <c r="D491" i="16"/>
  <c r="I484" i="16"/>
  <c r="E484" i="16"/>
  <c r="K245" i="16"/>
  <c r="K366" i="16"/>
  <c r="Q243" i="16"/>
  <c r="Q364" i="16"/>
  <c r="D249" i="16"/>
  <c r="D370" i="16"/>
  <c r="B485" i="16"/>
  <c r="I242" i="16"/>
  <c r="I363" i="16"/>
  <c r="H363" i="16"/>
  <c r="H242" i="16"/>
  <c r="C243" i="16"/>
  <c r="C364" i="16"/>
  <c r="B243" i="16"/>
  <c r="B364" i="16"/>
  <c r="U244" i="16"/>
  <c r="U365" i="16"/>
  <c r="X244" i="16"/>
  <c r="X365" i="16"/>
  <c r="X487" i="16" s="1"/>
  <c r="G242" i="16"/>
  <c r="G363" i="16"/>
  <c r="R243" i="16"/>
  <c r="R364" i="16"/>
  <c r="L246" i="16"/>
  <c r="L367" i="16"/>
  <c r="E242" i="16"/>
  <c r="E363" i="16"/>
  <c r="F245" i="16"/>
  <c r="F366" i="16"/>
  <c r="V244" i="16"/>
  <c r="V365" i="16"/>
  <c r="K487" i="16"/>
  <c r="J243" i="16"/>
  <c r="J364" i="16"/>
  <c r="S243" i="16"/>
  <c r="S364" i="16"/>
  <c r="M374" i="12"/>
  <c r="M495" i="12"/>
  <c r="M253" i="12"/>
  <c r="J95" i="12"/>
  <c r="I96" i="12"/>
  <c r="K94" i="12"/>
  <c r="S486" i="16" l="1"/>
  <c r="T497" i="16"/>
  <c r="Y365" i="16"/>
  <c r="Y244" i="16"/>
  <c r="Y486" i="16"/>
  <c r="V487" i="16"/>
  <c r="R486" i="16"/>
  <c r="U487" i="16"/>
  <c r="L489" i="16"/>
  <c r="O250" i="16"/>
  <c r="O371" i="16"/>
  <c r="W489" i="16"/>
  <c r="W368" i="16"/>
  <c r="W247" i="16"/>
  <c r="T255" i="16"/>
  <c r="T376" i="16"/>
  <c r="O492" i="16"/>
  <c r="P243" i="16"/>
  <c r="P364" i="16"/>
  <c r="K488" i="16"/>
  <c r="C486" i="16"/>
  <c r="J486" i="16"/>
  <c r="D492" i="16"/>
  <c r="F488" i="16"/>
  <c r="G485" i="16"/>
  <c r="S244" i="16"/>
  <c r="S365" i="16"/>
  <c r="R244" i="16"/>
  <c r="R365" i="16"/>
  <c r="U245" i="16"/>
  <c r="U366" i="16"/>
  <c r="K246" i="16"/>
  <c r="K367" i="16"/>
  <c r="C244" i="16"/>
  <c r="C365" i="16"/>
  <c r="I485" i="16"/>
  <c r="B244" i="16"/>
  <c r="B365" i="16"/>
  <c r="F246" i="16"/>
  <c r="F367" i="16"/>
  <c r="G243" i="16"/>
  <c r="G364" i="16"/>
  <c r="X245" i="16"/>
  <c r="X366" i="16"/>
  <c r="E485" i="16"/>
  <c r="I243" i="16"/>
  <c r="I364" i="16"/>
  <c r="Q486" i="16"/>
  <c r="H243" i="16"/>
  <c r="H364" i="16"/>
  <c r="D250" i="16"/>
  <c r="D371" i="16"/>
  <c r="H485" i="16"/>
  <c r="E243" i="16"/>
  <c r="E364" i="16"/>
  <c r="Q244" i="16"/>
  <c r="Q365" i="16"/>
  <c r="L247" i="16"/>
  <c r="L368" i="16"/>
  <c r="J244" i="16"/>
  <c r="J365" i="16"/>
  <c r="V245" i="16"/>
  <c r="V366" i="16"/>
  <c r="B486" i="16"/>
  <c r="M496" i="12"/>
  <c r="M254" i="12"/>
  <c r="I97" i="12"/>
  <c r="M375" i="12"/>
  <c r="J96" i="12"/>
  <c r="K95" i="12"/>
  <c r="V488" i="16" l="1"/>
  <c r="I486" i="16"/>
  <c r="U488" i="16"/>
  <c r="Q487" i="16"/>
  <c r="Y245" i="16"/>
  <c r="Y366" i="16"/>
  <c r="Y488" i="16" s="1"/>
  <c r="Y487" i="16"/>
  <c r="L490" i="16"/>
  <c r="S487" i="16"/>
  <c r="P486" i="16"/>
  <c r="O493" i="16"/>
  <c r="R487" i="16"/>
  <c r="T498" i="16"/>
  <c r="W490" i="16"/>
  <c r="T256" i="16"/>
  <c r="T377" i="16"/>
  <c r="W248" i="16"/>
  <c r="W369" i="16"/>
  <c r="X488" i="16"/>
  <c r="B487" i="16"/>
  <c r="P244" i="16"/>
  <c r="P365" i="16"/>
  <c r="O251" i="16"/>
  <c r="O372" i="16"/>
  <c r="K489" i="16"/>
  <c r="C487" i="16"/>
  <c r="E486" i="16"/>
  <c r="F247" i="16"/>
  <c r="F368" i="16"/>
  <c r="K247" i="16"/>
  <c r="K368" i="16"/>
  <c r="E244" i="16"/>
  <c r="E365" i="16"/>
  <c r="X246" i="16"/>
  <c r="X367" i="16"/>
  <c r="B245" i="16"/>
  <c r="B366" i="16"/>
  <c r="C245" i="16"/>
  <c r="C366" i="16"/>
  <c r="V246" i="16"/>
  <c r="V367" i="16"/>
  <c r="J487" i="16"/>
  <c r="L248" i="16"/>
  <c r="L369" i="16"/>
  <c r="D493" i="16"/>
  <c r="G486" i="16"/>
  <c r="R245" i="16"/>
  <c r="R366" i="16"/>
  <c r="R488" i="16" s="1"/>
  <c r="H244" i="16"/>
  <c r="H365" i="16"/>
  <c r="Q245" i="16"/>
  <c r="Q366" i="16"/>
  <c r="I244" i="16"/>
  <c r="I365" i="16"/>
  <c r="J245" i="16"/>
  <c r="J366" i="16"/>
  <c r="D251" i="16"/>
  <c r="D372" i="16"/>
  <c r="G244" i="16"/>
  <c r="G365" i="16"/>
  <c r="U246" i="16"/>
  <c r="U367" i="16"/>
  <c r="H486" i="16"/>
  <c r="F489" i="16"/>
  <c r="S245" i="16"/>
  <c r="S366" i="16"/>
  <c r="I98" i="12"/>
  <c r="J97" i="12"/>
  <c r="M255" i="12"/>
  <c r="M497" i="12"/>
  <c r="K96" i="12"/>
  <c r="M376" i="12"/>
  <c r="M22" i="12"/>
  <c r="M24" i="12"/>
  <c r="M25" i="12"/>
  <c r="M26" i="12"/>
  <c r="M20" i="12"/>
  <c r="M21" i="12"/>
  <c r="M23" i="12"/>
  <c r="S488" i="16" l="1"/>
  <c r="W491" i="16"/>
  <c r="X489" i="16"/>
  <c r="Y246" i="16"/>
  <c r="Y367" i="16"/>
  <c r="Y489" i="16" s="1"/>
  <c r="L491" i="16"/>
  <c r="P487" i="16"/>
  <c r="U489" i="16"/>
  <c r="O494" i="16"/>
  <c r="T499" i="16"/>
  <c r="C488" i="16"/>
  <c r="W249" i="16"/>
  <c r="W370" i="16"/>
  <c r="W492" i="16" s="1"/>
  <c r="O252" i="16"/>
  <c r="O373" i="16"/>
  <c r="T378" i="16"/>
  <c r="T257" i="16"/>
  <c r="Q488" i="16"/>
  <c r="V489" i="16"/>
  <c r="F490" i="16"/>
  <c r="P245" i="16"/>
  <c r="P366" i="16"/>
  <c r="K490" i="16"/>
  <c r="B488" i="16"/>
  <c r="G487" i="16"/>
  <c r="E487" i="16"/>
  <c r="J488" i="16"/>
  <c r="D494" i="16"/>
  <c r="H487" i="16"/>
  <c r="V247" i="16"/>
  <c r="V368" i="16"/>
  <c r="R246" i="16"/>
  <c r="R367" i="16"/>
  <c r="S246" i="16"/>
  <c r="S367" i="16"/>
  <c r="X247" i="16"/>
  <c r="X368" i="16"/>
  <c r="I245" i="16"/>
  <c r="I366" i="16"/>
  <c r="D252" i="16"/>
  <c r="D373" i="16"/>
  <c r="J246" i="16"/>
  <c r="J367" i="16"/>
  <c r="E245" i="16"/>
  <c r="E366" i="16"/>
  <c r="B246" i="16"/>
  <c r="B367" i="16"/>
  <c r="Q246" i="16"/>
  <c r="Q367" i="16"/>
  <c r="F248" i="16"/>
  <c r="F369" i="16"/>
  <c r="L249" i="16"/>
  <c r="L370" i="16"/>
  <c r="U247" i="16"/>
  <c r="U368" i="16"/>
  <c r="G245" i="16"/>
  <c r="G366" i="16"/>
  <c r="I487" i="16"/>
  <c r="H245" i="16"/>
  <c r="H366" i="16"/>
  <c r="C246" i="16"/>
  <c r="C367" i="16"/>
  <c r="K248" i="16"/>
  <c r="K369" i="16"/>
  <c r="M498" i="12"/>
  <c r="M377" i="12"/>
  <c r="K97" i="12"/>
  <c r="M256" i="12"/>
  <c r="I99" i="12"/>
  <c r="J98" i="12"/>
  <c r="M672" i="12"/>
  <c r="M671" i="12"/>
  <c r="M670" i="12"/>
  <c r="M669" i="12"/>
  <c r="M668" i="12"/>
  <c r="M667" i="12"/>
  <c r="M666" i="12"/>
  <c r="I488" i="16" l="1"/>
  <c r="V490" i="16"/>
  <c r="O495" i="16"/>
  <c r="U490" i="16"/>
  <c r="Y247" i="16"/>
  <c r="Y368" i="16"/>
  <c r="Y490" i="16" s="1"/>
  <c r="Q489" i="16"/>
  <c r="T500" i="16"/>
  <c r="H488" i="16"/>
  <c r="P488" i="16"/>
  <c r="K491" i="16"/>
  <c r="R489" i="16"/>
  <c r="T379" i="16"/>
  <c r="T258" i="16"/>
  <c r="O253" i="16"/>
  <c r="O374" i="16"/>
  <c r="P246" i="16"/>
  <c r="P367" i="16"/>
  <c r="W250" i="16"/>
  <c r="W371" i="16"/>
  <c r="L492" i="16"/>
  <c r="S489" i="16"/>
  <c r="C489" i="16"/>
  <c r="J489" i="16"/>
  <c r="B489" i="16"/>
  <c r="F491" i="16"/>
  <c r="D495" i="16"/>
  <c r="E488" i="16"/>
  <c r="U248" i="16"/>
  <c r="U369" i="16"/>
  <c r="I246" i="16"/>
  <c r="I367" i="16"/>
  <c r="G246" i="16"/>
  <c r="G367" i="16"/>
  <c r="X248" i="16"/>
  <c r="X369" i="16"/>
  <c r="K249" i="16"/>
  <c r="K370" i="16"/>
  <c r="L371" i="16"/>
  <c r="L250" i="16"/>
  <c r="E246" i="16"/>
  <c r="E367" i="16"/>
  <c r="S247" i="16"/>
  <c r="S368" i="16"/>
  <c r="H246" i="16"/>
  <c r="H367" i="16"/>
  <c r="F249" i="16"/>
  <c r="F370" i="16"/>
  <c r="V248" i="16"/>
  <c r="V369" i="16"/>
  <c r="Q247" i="16"/>
  <c r="Q368" i="16"/>
  <c r="J247" i="16"/>
  <c r="J368" i="16"/>
  <c r="R247" i="16"/>
  <c r="R368" i="16"/>
  <c r="D253" i="16"/>
  <c r="D374" i="16"/>
  <c r="B247" i="16"/>
  <c r="B368" i="16"/>
  <c r="C247" i="16"/>
  <c r="C368" i="16"/>
  <c r="G488" i="16"/>
  <c r="X490" i="16"/>
  <c r="M499" i="12"/>
  <c r="M378" i="12"/>
  <c r="M257" i="12"/>
  <c r="I100" i="12"/>
  <c r="J99" i="12"/>
  <c r="K98" i="12"/>
  <c r="R490" i="16" l="1"/>
  <c r="Y248" i="16"/>
  <c r="Y369" i="16"/>
  <c r="V491" i="16"/>
  <c r="X491" i="16"/>
  <c r="S490" i="16"/>
  <c r="C490" i="16"/>
  <c r="O496" i="16"/>
  <c r="W251" i="16"/>
  <c r="W372" i="16"/>
  <c r="W494" i="16" s="1"/>
  <c r="P489" i="16"/>
  <c r="O254" i="16"/>
  <c r="O375" i="16"/>
  <c r="T259" i="16"/>
  <c r="T380" i="16"/>
  <c r="T501" i="16"/>
  <c r="P368" i="16"/>
  <c r="P247" i="16"/>
  <c r="J490" i="16"/>
  <c r="H489" i="16"/>
  <c r="G489" i="16"/>
  <c r="W493" i="16"/>
  <c r="F492" i="16"/>
  <c r="E489" i="16"/>
  <c r="K492" i="16"/>
  <c r="I489" i="16"/>
  <c r="F250" i="16"/>
  <c r="F371" i="16"/>
  <c r="J248" i="16"/>
  <c r="J369" i="16"/>
  <c r="V249" i="16"/>
  <c r="V370" i="16"/>
  <c r="B248" i="16"/>
  <c r="B369" i="16"/>
  <c r="S369" i="16"/>
  <c r="S248" i="16"/>
  <c r="C248" i="16"/>
  <c r="C369" i="16"/>
  <c r="D496" i="16"/>
  <c r="Q490" i="16"/>
  <c r="H247" i="16"/>
  <c r="H368" i="16"/>
  <c r="E247" i="16"/>
  <c r="E368" i="16"/>
  <c r="E490" i="16" s="1"/>
  <c r="G247" i="16"/>
  <c r="G368" i="16"/>
  <c r="U491" i="16"/>
  <c r="R369" i="16"/>
  <c r="R248" i="16"/>
  <c r="D254" i="16"/>
  <c r="D375" i="16"/>
  <c r="Q248" i="16"/>
  <c r="Q369" i="16"/>
  <c r="Q491" i="16" s="1"/>
  <c r="L251" i="16"/>
  <c r="L372" i="16"/>
  <c r="U249" i="16"/>
  <c r="U370" i="16"/>
  <c r="I247" i="16"/>
  <c r="I368" i="16"/>
  <c r="X249" i="16"/>
  <c r="X370" i="16"/>
  <c r="X492" i="16" s="1"/>
  <c r="B490" i="16"/>
  <c r="L493" i="16"/>
  <c r="K250" i="16"/>
  <c r="K371" i="16"/>
  <c r="M500" i="12"/>
  <c r="M379" i="12"/>
  <c r="M258" i="12"/>
  <c r="J100" i="12"/>
  <c r="I101" i="12"/>
  <c r="K99" i="12"/>
  <c r="Y491" i="16" l="1"/>
  <c r="L494" i="16"/>
  <c r="T502" i="16"/>
  <c r="Y249" i="16"/>
  <c r="Y370" i="16"/>
  <c r="V492" i="16"/>
  <c r="K493" i="16"/>
  <c r="U492" i="16"/>
  <c r="O497" i="16"/>
  <c r="C491" i="16"/>
  <c r="G490" i="16"/>
  <c r="T381" i="16"/>
  <c r="T260" i="16"/>
  <c r="P248" i="16"/>
  <c r="P369" i="16"/>
  <c r="O255" i="16"/>
  <c r="O376" i="16"/>
  <c r="P490" i="16"/>
  <c r="H490" i="16"/>
  <c r="J491" i="16"/>
  <c r="W373" i="16"/>
  <c r="W252" i="16"/>
  <c r="I490" i="16"/>
  <c r="F493" i="16"/>
  <c r="D497" i="16"/>
  <c r="R249" i="16"/>
  <c r="R370" i="16"/>
  <c r="R491" i="16"/>
  <c r="E248" i="16"/>
  <c r="E369" i="16"/>
  <c r="X250" i="16"/>
  <c r="X371" i="16"/>
  <c r="F251" i="16"/>
  <c r="F372" i="16"/>
  <c r="K251" i="16"/>
  <c r="K372" i="16"/>
  <c r="D255" i="16"/>
  <c r="D376" i="16"/>
  <c r="H248" i="16"/>
  <c r="H369" i="16"/>
  <c r="C249" i="16"/>
  <c r="C370" i="16"/>
  <c r="B491" i="16"/>
  <c r="S491" i="16"/>
  <c r="J249" i="16"/>
  <c r="J370" i="16"/>
  <c r="U250" i="16"/>
  <c r="U371" i="16"/>
  <c r="B249" i="16"/>
  <c r="B370" i="16"/>
  <c r="Q249" i="16"/>
  <c r="Q370" i="16"/>
  <c r="Q492" i="16" s="1"/>
  <c r="S249" i="16"/>
  <c r="S370" i="16"/>
  <c r="S492" i="16" s="1"/>
  <c r="I248" i="16"/>
  <c r="I369" i="16"/>
  <c r="L252" i="16"/>
  <c r="L373" i="16"/>
  <c r="G248" i="16"/>
  <c r="G369" i="16"/>
  <c r="V250" i="16"/>
  <c r="V371" i="16"/>
  <c r="V493" i="16" s="1"/>
  <c r="M501" i="12"/>
  <c r="M259" i="12"/>
  <c r="I102" i="12"/>
  <c r="J101" i="12"/>
  <c r="K100" i="12"/>
  <c r="M380" i="12"/>
  <c r="Y492" i="16" l="1"/>
  <c r="X493" i="16"/>
  <c r="L495" i="16"/>
  <c r="Y250" i="16"/>
  <c r="Y371" i="16"/>
  <c r="Y493" i="16" s="1"/>
  <c r="P491" i="16"/>
  <c r="O377" i="16"/>
  <c r="O256" i="16"/>
  <c r="O498" i="16"/>
  <c r="P249" i="16"/>
  <c r="P370" i="16"/>
  <c r="W495" i="16"/>
  <c r="T261" i="16"/>
  <c r="T382" i="16"/>
  <c r="W253" i="16"/>
  <c r="W374" i="16"/>
  <c r="T503" i="16"/>
  <c r="R492" i="16"/>
  <c r="K494" i="16"/>
  <c r="D498" i="16"/>
  <c r="E491" i="16"/>
  <c r="B492" i="16"/>
  <c r="G491" i="16"/>
  <c r="H491" i="16"/>
  <c r="I491" i="16"/>
  <c r="C492" i="16"/>
  <c r="F494" i="16"/>
  <c r="B250" i="16"/>
  <c r="B371" i="16"/>
  <c r="D256" i="16"/>
  <c r="D377" i="16"/>
  <c r="V251" i="16"/>
  <c r="V372" i="16"/>
  <c r="F252" i="16"/>
  <c r="F373" i="16"/>
  <c r="R250" i="16"/>
  <c r="R371" i="16"/>
  <c r="I249" i="16"/>
  <c r="I370" i="16"/>
  <c r="S250" i="16"/>
  <c r="S371" i="16"/>
  <c r="U493" i="16"/>
  <c r="C250" i="16"/>
  <c r="C371" i="16"/>
  <c r="K252" i="16"/>
  <c r="K373" i="16"/>
  <c r="E249" i="16"/>
  <c r="E370" i="16"/>
  <c r="L253" i="16"/>
  <c r="L374" i="16"/>
  <c r="U251" i="16"/>
  <c r="U372" i="16"/>
  <c r="J250" i="16"/>
  <c r="J371" i="16"/>
  <c r="G249" i="16"/>
  <c r="G370" i="16"/>
  <c r="Q250" i="16"/>
  <c r="Q371" i="16"/>
  <c r="J492" i="16"/>
  <c r="H249" i="16"/>
  <c r="H370" i="16"/>
  <c r="X251" i="16"/>
  <c r="X372" i="16"/>
  <c r="X494" i="16" s="1"/>
  <c r="M381" i="12"/>
  <c r="M502" i="12"/>
  <c r="M260" i="12"/>
  <c r="K101" i="12"/>
  <c r="J102" i="12"/>
  <c r="I103" i="12"/>
  <c r="T504" i="16" l="1"/>
  <c r="L496" i="16"/>
  <c r="W496" i="16"/>
  <c r="Y251" i="16"/>
  <c r="Y372" i="16"/>
  <c r="Y494" i="16" s="1"/>
  <c r="S493" i="16"/>
  <c r="P492" i="16"/>
  <c r="R493" i="16"/>
  <c r="U494" i="16"/>
  <c r="T262" i="16"/>
  <c r="T383" i="16"/>
  <c r="P371" i="16"/>
  <c r="P250" i="16"/>
  <c r="O257" i="16"/>
  <c r="O378" i="16"/>
  <c r="Q493" i="16"/>
  <c r="W375" i="16"/>
  <c r="W254" i="16"/>
  <c r="O499" i="16"/>
  <c r="J493" i="16"/>
  <c r="I492" i="16"/>
  <c r="D499" i="16"/>
  <c r="G492" i="16"/>
  <c r="K495" i="16"/>
  <c r="E492" i="16"/>
  <c r="F495" i="16"/>
  <c r="B251" i="16"/>
  <c r="B372" i="16"/>
  <c r="S251" i="16"/>
  <c r="S372" i="16"/>
  <c r="U252" i="16"/>
  <c r="U373" i="16"/>
  <c r="H492" i="16"/>
  <c r="G250" i="16"/>
  <c r="G371" i="16"/>
  <c r="I250" i="16"/>
  <c r="I371" i="16"/>
  <c r="F253" i="16"/>
  <c r="F374" i="16"/>
  <c r="E250" i="16"/>
  <c r="E371" i="16"/>
  <c r="R251" i="16"/>
  <c r="R372" i="16"/>
  <c r="H250" i="16"/>
  <c r="H371" i="16"/>
  <c r="C493" i="16"/>
  <c r="Q251" i="16"/>
  <c r="Q372" i="16"/>
  <c r="C251" i="16"/>
  <c r="C372" i="16"/>
  <c r="V252" i="16"/>
  <c r="V373" i="16"/>
  <c r="X252" i="16"/>
  <c r="X373" i="16"/>
  <c r="D257" i="16"/>
  <c r="D378" i="16"/>
  <c r="J251" i="16"/>
  <c r="J372" i="16"/>
  <c r="L254" i="16"/>
  <c r="L375" i="16"/>
  <c r="K253" i="16"/>
  <c r="K374" i="16"/>
  <c r="V494" i="16"/>
  <c r="B493" i="16"/>
  <c r="M261" i="12"/>
  <c r="K102" i="12"/>
  <c r="I104" i="12"/>
  <c r="J103" i="12"/>
  <c r="M382" i="12"/>
  <c r="M503" i="12"/>
  <c r="U495" i="16" l="1"/>
  <c r="Y373" i="16"/>
  <c r="Y252" i="16"/>
  <c r="T505" i="16"/>
  <c r="R494" i="16"/>
  <c r="O500" i="16"/>
  <c r="P493" i="16"/>
  <c r="O258" i="16"/>
  <c r="O379" i="16"/>
  <c r="W255" i="16"/>
  <c r="W376" i="16"/>
  <c r="T384" i="16"/>
  <c r="T263" i="16"/>
  <c r="P251" i="16"/>
  <c r="P372" i="16"/>
  <c r="Q494" i="16"/>
  <c r="W497" i="16"/>
  <c r="K496" i="16"/>
  <c r="F496" i="16"/>
  <c r="D500" i="16"/>
  <c r="B494" i="16"/>
  <c r="J494" i="16"/>
  <c r="E493" i="16"/>
  <c r="J252" i="16"/>
  <c r="J373" i="16"/>
  <c r="D258" i="16"/>
  <c r="D379" i="16"/>
  <c r="L497" i="16"/>
  <c r="C252" i="16"/>
  <c r="C373" i="16"/>
  <c r="E251" i="16"/>
  <c r="E372" i="16"/>
  <c r="L255" i="16"/>
  <c r="L376" i="16"/>
  <c r="X495" i="16"/>
  <c r="H493" i="16"/>
  <c r="I493" i="16"/>
  <c r="G493" i="16"/>
  <c r="S494" i="16"/>
  <c r="V253" i="16"/>
  <c r="V374" i="16"/>
  <c r="K254" i="16"/>
  <c r="K375" i="16"/>
  <c r="X253" i="16"/>
  <c r="X374" i="16"/>
  <c r="H251" i="16"/>
  <c r="H372" i="16"/>
  <c r="I251" i="16"/>
  <c r="I372" i="16"/>
  <c r="G251" i="16"/>
  <c r="G372" i="16"/>
  <c r="S252" i="16"/>
  <c r="S373" i="16"/>
  <c r="S495" i="16" s="1"/>
  <c r="F254" i="16"/>
  <c r="F375" i="16"/>
  <c r="B252" i="16"/>
  <c r="B373" i="16"/>
  <c r="U253" i="16"/>
  <c r="U374" i="16"/>
  <c r="V495" i="16"/>
  <c r="C494" i="16"/>
  <c r="Q252" i="16"/>
  <c r="Q373" i="16"/>
  <c r="R252" i="16"/>
  <c r="R373" i="16"/>
  <c r="M383" i="12"/>
  <c r="M262" i="12"/>
  <c r="I105" i="12"/>
  <c r="J104" i="12"/>
  <c r="K103" i="12"/>
  <c r="M504" i="12"/>
  <c r="Q495" i="16" l="1"/>
  <c r="F497" i="16"/>
  <c r="P494" i="16"/>
  <c r="R495" i="16"/>
  <c r="V496" i="16"/>
  <c r="J495" i="16"/>
  <c r="O501" i="16"/>
  <c r="T506" i="16"/>
  <c r="Y253" i="16"/>
  <c r="Y374" i="16"/>
  <c r="Y496" i="16" s="1"/>
  <c r="Y495" i="16"/>
  <c r="L498" i="16"/>
  <c r="I494" i="16"/>
  <c r="W498" i="16"/>
  <c r="O259" i="16"/>
  <c r="O380" i="16"/>
  <c r="O502" i="16" s="1"/>
  <c r="P252" i="16"/>
  <c r="P373" i="16"/>
  <c r="W377" i="16"/>
  <c r="W256" i="16"/>
  <c r="T264" i="16"/>
  <c r="T385" i="16"/>
  <c r="H494" i="16"/>
  <c r="C495" i="16"/>
  <c r="G494" i="16"/>
  <c r="K497" i="16"/>
  <c r="B495" i="16"/>
  <c r="D501" i="16"/>
  <c r="E494" i="16"/>
  <c r="K255" i="16"/>
  <c r="K376" i="16"/>
  <c r="F255" i="16"/>
  <c r="F376" i="16"/>
  <c r="C253" i="16"/>
  <c r="C374" i="16"/>
  <c r="S253" i="16"/>
  <c r="S374" i="16"/>
  <c r="V254" i="16"/>
  <c r="V375" i="16"/>
  <c r="Q253" i="16"/>
  <c r="Q374" i="16"/>
  <c r="U496" i="16"/>
  <c r="G252" i="16"/>
  <c r="G373" i="16"/>
  <c r="X496" i="16"/>
  <c r="E252" i="16"/>
  <c r="E373" i="16"/>
  <c r="J253" i="16"/>
  <c r="J374" i="16"/>
  <c r="U254" i="16"/>
  <c r="U375" i="16"/>
  <c r="X254" i="16"/>
  <c r="X375" i="16"/>
  <c r="R253" i="16"/>
  <c r="R374" i="16"/>
  <c r="B253" i="16"/>
  <c r="B374" i="16"/>
  <c r="H252" i="16"/>
  <c r="H373" i="16"/>
  <c r="I252" i="16"/>
  <c r="I373" i="16"/>
  <c r="L256" i="16"/>
  <c r="L377" i="16"/>
  <c r="D259" i="16"/>
  <c r="D380" i="16"/>
  <c r="M263" i="12"/>
  <c r="K104" i="12"/>
  <c r="I106" i="12"/>
  <c r="J105" i="12"/>
  <c r="M505" i="12"/>
  <c r="M384" i="12"/>
  <c r="T507" i="16" l="1"/>
  <c r="Y375" i="16"/>
  <c r="Y254" i="16"/>
  <c r="X497" i="16"/>
  <c r="S496" i="16"/>
  <c r="R496" i="16"/>
  <c r="V497" i="16"/>
  <c r="U497" i="16"/>
  <c r="Q496" i="16"/>
  <c r="W499" i="16"/>
  <c r="P495" i="16"/>
  <c r="O381" i="16"/>
  <c r="O260" i="16"/>
  <c r="P253" i="16"/>
  <c r="P374" i="16"/>
  <c r="T265" i="16"/>
  <c r="T386" i="16"/>
  <c r="K498" i="16"/>
  <c r="W257" i="16"/>
  <c r="W378" i="16"/>
  <c r="F498" i="16"/>
  <c r="G495" i="16"/>
  <c r="C496" i="16"/>
  <c r="D502" i="16"/>
  <c r="E495" i="16"/>
  <c r="H495" i="16"/>
  <c r="B496" i="16"/>
  <c r="J496" i="16"/>
  <c r="I253" i="16"/>
  <c r="I374" i="16"/>
  <c r="H253" i="16"/>
  <c r="H374" i="16"/>
  <c r="J254" i="16"/>
  <c r="J375" i="16"/>
  <c r="B254" i="16"/>
  <c r="B375" i="16"/>
  <c r="R254" i="16"/>
  <c r="R375" i="16"/>
  <c r="R497" i="16" s="1"/>
  <c r="U255" i="16"/>
  <c r="U376" i="16"/>
  <c r="Q254" i="16"/>
  <c r="Q375" i="16"/>
  <c r="V255" i="16"/>
  <c r="V376" i="16"/>
  <c r="D260" i="16"/>
  <c r="D381" i="16"/>
  <c r="S254" i="16"/>
  <c r="S375" i="16"/>
  <c r="L499" i="16"/>
  <c r="X255" i="16"/>
  <c r="X376" i="16"/>
  <c r="E253" i="16"/>
  <c r="E374" i="16"/>
  <c r="F256" i="16"/>
  <c r="F377" i="16"/>
  <c r="L257" i="16"/>
  <c r="L378" i="16"/>
  <c r="I495" i="16"/>
  <c r="G253" i="16"/>
  <c r="G374" i="16"/>
  <c r="C254" i="16"/>
  <c r="C375" i="16"/>
  <c r="K256" i="16"/>
  <c r="K377" i="16"/>
  <c r="M506" i="12"/>
  <c r="M385" i="12"/>
  <c r="M264" i="12"/>
  <c r="K105" i="12"/>
  <c r="I107" i="12"/>
  <c r="J106" i="12"/>
  <c r="K499" i="16" l="1"/>
  <c r="U498" i="16"/>
  <c r="Y255" i="16"/>
  <c r="Y376" i="16"/>
  <c r="Y497" i="16"/>
  <c r="T508" i="16"/>
  <c r="Q497" i="16"/>
  <c r="J497" i="16"/>
  <c r="W500" i="16"/>
  <c r="P254" i="16"/>
  <c r="P375" i="16"/>
  <c r="G496" i="16"/>
  <c r="W379" i="16"/>
  <c r="W258" i="16"/>
  <c r="O503" i="16"/>
  <c r="T266" i="16"/>
  <c r="T387" i="16"/>
  <c r="O261" i="16"/>
  <c r="O382" i="16"/>
  <c r="P496" i="16"/>
  <c r="C497" i="16"/>
  <c r="E496" i="16"/>
  <c r="D503" i="16"/>
  <c r="F499" i="16"/>
  <c r="H496" i="16"/>
  <c r="K257" i="16"/>
  <c r="K378" i="16"/>
  <c r="E254" i="16"/>
  <c r="E375" i="16"/>
  <c r="D261" i="16"/>
  <c r="D382" i="16"/>
  <c r="L258" i="16"/>
  <c r="L379" i="16"/>
  <c r="Q255" i="16"/>
  <c r="Q376" i="16"/>
  <c r="H254" i="16"/>
  <c r="H375" i="16"/>
  <c r="F257" i="16"/>
  <c r="F378" i="16"/>
  <c r="S497" i="16"/>
  <c r="V498" i="16"/>
  <c r="U256" i="16"/>
  <c r="U377" i="16"/>
  <c r="B497" i="16"/>
  <c r="I496" i="16"/>
  <c r="X256" i="16"/>
  <c r="X377" i="16"/>
  <c r="G254" i="16"/>
  <c r="G375" i="16"/>
  <c r="S255" i="16"/>
  <c r="S376" i="16"/>
  <c r="S498" i="16" s="1"/>
  <c r="V256" i="16"/>
  <c r="V377" i="16"/>
  <c r="B255" i="16"/>
  <c r="B376" i="16"/>
  <c r="I254" i="16"/>
  <c r="I375" i="16"/>
  <c r="C255" i="16"/>
  <c r="C376" i="16"/>
  <c r="L500" i="16"/>
  <c r="X498" i="16"/>
  <c r="R255" i="16"/>
  <c r="R376" i="16"/>
  <c r="J255" i="16"/>
  <c r="J376" i="16"/>
  <c r="M386" i="12"/>
  <c r="M507" i="12"/>
  <c r="M265" i="12"/>
  <c r="K106" i="12"/>
  <c r="J107" i="12"/>
  <c r="I108" i="12"/>
  <c r="Y498" i="16" l="1"/>
  <c r="T509" i="16"/>
  <c r="X499" i="16"/>
  <c r="V499" i="16"/>
  <c r="O504" i="16"/>
  <c r="P497" i="16"/>
  <c r="Y256" i="16"/>
  <c r="Y377" i="16"/>
  <c r="Q498" i="16"/>
  <c r="J498" i="16"/>
  <c r="R498" i="16"/>
  <c r="U499" i="16"/>
  <c r="B498" i="16"/>
  <c r="F500" i="16"/>
  <c r="C498" i="16"/>
  <c r="L501" i="16"/>
  <c r="T267" i="16"/>
  <c r="T388" i="16"/>
  <c r="W380" i="16"/>
  <c r="W259" i="16"/>
  <c r="W501" i="16"/>
  <c r="O262" i="16"/>
  <c r="O383" i="16"/>
  <c r="P255" i="16"/>
  <c r="P376" i="16"/>
  <c r="K500" i="16"/>
  <c r="G497" i="16"/>
  <c r="E497" i="16"/>
  <c r="D504" i="16"/>
  <c r="I255" i="16"/>
  <c r="I376" i="16"/>
  <c r="J256" i="16"/>
  <c r="J377" i="16"/>
  <c r="D262" i="16"/>
  <c r="D383" i="16"/>
  <c r="K258" i="16"/>
  <c r="K379" i="16"/>
  <c r="B256" i="16"/>
  <c r="B377" i="16"/>
  <c r="F258" i="16"/>
  <c r="F379" i="16"/>
  <c r="R256" i="16"/>
  <c r="R377" i="16"/>
  <c r="C256" i="16"/>
  <c r="C377" i="16"/>
  <c r="G255" i="16"/>
  <c r="G376" i="16"/>
  <c r="H497" i="16"/>
  <c r="L259" i="16"/>
  <c r="L380" i="16"/>
  <c r="E255" i="16"/>
  <c r="E376" i="16"/>
  <c r="S256" i="16"/>
  <c r="S377" i="16"/>
  <c r="X257" i="16"/>
  <c r="X378" i="16"/>
  <c r="H255" i="16"/>
  <c r="H376" i="16"/>
  <c r="I497" i="16"/>
  <c r="V257" i="16"/>
  <c r="V378" i="16"/>
  <c r="U257" i="16"/>
  <c r="U378" i="16"/>
  <c r="Q256" i="16"/>
  <c r="Q377" i="16"/>
  <c r="M266" i="12"/>
  <c r="K107" i="12"/>
  <c r="I109" i="12"/>
  <c r="J108" i="12"/>
  <c r="M508" i="12"/>
  <c r="M387" i="12"/>
  <c r="S499" i="16" l="1"/>
  <c r="Y499" i="16"/>
  <c r="H498" i="16"/>
  <c r="T510" i="16"/>
  <c r="Y257" i="16"/>
  <c r="Y378" i="16"/>
  <c r="Y500" i="16" s="1"/>
  <c r="U500" i="16"/>
  <c r="P498" i="16"/>
  <c r="R499" i="16"/>
  <c r="W260" i="16"/>
  <c r="W381" i="16"/>
  <c r="W503" i="16" s="1"/>
  <c r="Q499" i="16"/>
  <c r="C499" i="16"/>
  <c r="K501" i="16"/>
  <c r="O263" i="16"/>
  <c r="O384" i="16"/>
  <c r="W502" i="16"/>
  <c r="T268" i="16"/>
  <c r="T389" i="16"/>
  <c r="P377" i="16"/>
  <c r="P256" i="16"/>
  <c r="O505" i="16"/>
  <c r="E498" i="16"/>
  <c r="I498" i="16"/>
  <c r="G498" i="16"/>
  <c r="F501" i="16"/>
  <c r="J499" i="16"/>
  <c r="D505" i="16"/>
  <c r="V258" i="16"/>
  <c r="V379" i="16"/>
  <c r="X258" i="16"/>
  <c r="X379" i="16"/>
  <c r="B257" i="16"/>
  <c r="B378" i="16"/>
  <c r="Q257" i="16"/>
  <c r="Q378" i="16"/>
  <c r="C257" i="16"/>
  <c r="C378" i="16"/>
  <c r="K259" i="16"/>
  <c r="K380" i="16"/>
  <c r="U258" i="16"/>
  <c r="U379" i="16"/>
  <c r="G256" i="16"/>
  <c r="G377" i="16"/>
  <c r="R257" i="16"/>
  <c r="R378" i="16"/>
  <c r="H256" i="16"/>
  <c r="H377" i="16"/>
  <c r="D263" i="16"/>
  <c r="D384" i="16"/>
  <c r="E256" i="16"/>
  <c r="E377" i="16"/>
  <c r="J257" i="16"/>
  <c r="J378" i="16"/>
  <c r="I256" i="16"/>
  <c r="I377" i="16"/>
  <c r="L260" i="16"/>
  <c r="L381" i="16"/>
  <c r="S257" i="16"/>
  <c r="S378" i="16"/>
  <c r="F259" i="16"/>
  <c r="F380" i="16"/>
  <c r="V500" i="16"/>
  <c r="X500" i="16"/>
  <c r="L502" i="16"/>
  <c r="B499" i="16"/>
  <c r="M509" i="12"/>
  <c r="M267" i="12"/>
  <c r="K108" i="12"/>
  <c r="I110" i="12"/>
  <c r="J109" i="12"/>
  <c r="M388" i="12"/>
  <c r="K502" i="16" l="1"/>
  <c r="X501" i="16"/>
  <c r="O506" i="16"/>
  <c r="Y258" i="16"/>
  <c r="Y379" i="16"/>
  <c r="F502" i="16"/>
  <c r="R500" i="16"/>
  <c r="V501" i="16"/>
  <c r="O264" i="16"/>
  <c r="O385" i="16"/>
  <c r="O507" i="16" s="1"/>
  <c r="P257" i="16"/>
  <c r="P378" i="16"/>
  <c r="P499" i="16"/>
  <c r="T511" i="16"/>
  <c r="U501" i="16"/>
  <c r="T269" i="16"/>
  <c r="T390" i="16"/>
  <c r="L503" i="16"/>
  <c r="W261" i="16"/>
  <c r="W382" i="16"/>
  <c r="J500" i="16"/>
  <c r="C500" i="16"/>
  <c r="I499" i="16"/>
  <c r="B500" i="16"/>
  <c r="E499" i="16"/>
  <c r="H499" i="16"/>
  <c r="D264" i="16"/>
  <c r="D385" i="16"/>
  <c r="U259" i="16"/>
  <c r="U380" i="16"/>
  <c r="J258" i="16"/>
  <c r="J379" i="16"/>
  <c r="K260" i="16"/>
  <c r="K381" i="16"/>
  <c r="V259" i="16"/>
  <c r="V380" i="16"/>
  <c r="Q500" i="16"/>
  <c r="G257" i="16"/>
  <c r="G378" i="16"/>
  <c r="I257" i="16"/>
  <c r="I378" i="16"/>
  <c r="C258" i="16"/>
  <c r="C379" i="16"/>
  <c r="Q258" i="16"/>
  <c r="Q379" i="16"/>
  <c r="F260" i="16"/>
  <c r="F381" i="16"/>
  <c r="E257" i="16"/>
  <c r="E378" i="16"/>
  <c r="H257" i="16"/>
  <c r="H378" i="16"/>
  <c r="R258" i="16"/>
  <c r="R379" i="16"/>
  <c r="S258" i="16"/>
  <c r="S379" i="16"/>
  <c r="X259" i="16"/>
  <c r="X380" i="16"/>
  <c r="S500" i="16"/>
  <c r="L261" i="16"/>
  <c r="L382" i="16"/>
  <c r="L504" i="16" s="1"/>
  <c r="D506" i="16"/>
  <c r="G499" i="16"/>
  <c r="B379" i="16"/>
  <c r="B258" i="16"/>
  <c r="M389" i="12"/>
  <c r="M268" i="12"/>
  <c r="J110" i="12"/>
  <c r="K109" i="12"/>
  <c r="I111" i="12"/>
  <c r="M510" i="12"/>
  <c r="V502" i="16" l="1"/>
  <c r="P500" i="16"/>
  <c r="Y501" i="16"/>
  <c r="J501" i="16"/>
  <c r="R501" i="16"/>
  <c r="Q501" i="16"/>
  <c r="Y380" i="16"/>
  <c r="Y259" i="16"/>
  <c r="G500" i="16"/>
  <c r="X502" i="16"/>
  <c r="T512" i="16"/>
  <c r="T391" i="16"/>
  <c r="T270" i="16"/>
  <c r="W504" i="16"/>
  <c r="W262" i="16"/>
  <c r="W383" i="16"/>
  <c r="W505" i="16" s="1"/>
  <c r="H500" i="16"/>
  <c r="U502" i="16"/>
  <c r="O265" i="16"/>
  <c r="O386" i="16"/>
  <c r="P258" i="16"/>
  <c r="P379" i="16"/>
  <c r="E500" i="16"/>
  <c r="F503" i="16"/>
  <c r="K503" i="16"/>
  <c r="D507" i="16"/>
  <c r="C501" i="16"/>
  <c r="E258" i="16"/>
  <c r="E379" i="16"/>
  <c r="B501" i="16"/>
  <c r="J259" i="16"/>
  <c r="J380" i="16"/>
  <c r="R259" i="16"/>
  <c r="R380" i="16"/>
  <c r="F261" i="16"/>
  <c r="F382" i="16"/>
  <c r="V260" i="16"/>
  <c r="V381" i="16"/>
  <c r="V503" i="16" s="1"/>
  <c r="S259" i="16"/>
  <c r="S380" i="16"/>
  <c r="I500" i="16"/>
  <c r="G258" i="16"/>
  <c r="G379" i="16"/>
  <c r="L262" i="16"/>
  <c r="L383" i="16"/>
  <c r="U260" i="16"/>
  <c r="U381" i="16"/>
  <c r="I258" i="16"/>
  <c r="I379" i="16"/>
  <c r="B259" i="16"/>
  <c r="B380" i="16"/>
  <c r="X260" i="16"/>
  <c r="X381" i="16"/>
  <c r="S501" i="16"/>
  <c r="H258" i="16"/>
  <c r="H379" i="16"/>
  <c r="Q259" i="16"/>
  <c r="Q380" i="16"/>
  <c r="C259" i="16"/>
  <c r="C380" i="16"/>
  <c r="K261" i="16"/>
  <c r="K382" i="16"/>
  <c r="D265" i="16"/>
  <c r="D386" i="16"/>
  <c r="M390" i="12"/>
  <c r="M269" i="12"/>
  <c r="I112" i="12"/>
  <c r="J111" i="12"/>
  <c r="K110" i="12"/>
  <c r="M511" i="12"/>
  <c r="P501" i="16" l="1"/>
  <c r="S502" i="16"/>
  <c r="X503" i="16"/>
  <c r="Y502" i="16"/>
  <c r="Y381" i="16"/>
  <c r="Y260" i="16"/>
  <c r="Q502" i="16"/>
  <c r="O266" i="16"/>
  <c r="O387" i="16"/>
  <c r="R502" i="16"/>
  <c r="W384" i="16"/>
  <c r="W263" i="16"/>
  <c r="P380" i="16"/>
  <c r="P259" i="16"/>
  <c r="T271" i="16"/>
  <c r="T392" i="16"/>
  <c r="L505" i="16"/>
  <c r="O508" i="16"/>
  <c r="T513" i="16"/>
  <c r="C502" i="16"/>
  <c r="E501" i="16"/>
  <c r="J502" i="16"/>
  <c r="D508" i="16"/>
  <c r="H501" i="16"/>
  <c r="I501" i="16"/>
  <c r="F504" i="16"/>
  <c r="U261" i="16"/>
  <c r="U382" i="16"/>
  <c r="V261" i="16"/>
  <c r="V382" i="16"/>
  <c r="K504" i="16"/>
  <c r="H259" i="16"/>
  <c r="H380" i="16"/>
  <c r="X261" i="16"/>
  <c r="X382" i="16"/>
  <c r="J260" i="16"/>
  <c r="J381" i="16"/>
  <c r="G259" i="16"/>
  <c r="G380" i="16"/>
  <c r="R260" i="16"/>
  <c r="R381" i="16"/>
  <c r="D387" i="16"/>
  <c r="D266" i="16"/>
  <c r="K262" i="16"/>
  <c r="K383" i="16"/>
  <c r="B502" i="16"/>
  <c r="S381" i="16"/>
  <c r="S260" i="16"/>
  <c r="Q260" i="16"/>
  <c r="Q381" i="16"/>
  <c r="L263" i="16"/>
  <c r="L384" i="16"/>
  <c r="B260" i="16"/>
  <c r="B381" i="16"/>
  <c r="C260" i="16"/>
  <c r="C381" i="16"/>
  <c r="I259" i="16"/>
  <c r="I380" i="16"/>
  <c r="U503" i="16"/>
  <c r="G501" i="16"/>
  <c r="F262" i="16"/>
  <c r="F383" i="16"/>
  <c r="E259" i="16"/>
  <c r="E380" i="16"/>
  <c r="M512" i="12"/>
  <c r="M391" i="12"/>
  <c r="M270" i="12"/>
  <c r="K111" i="12"/>
  <c r="J112" i="12"/>
  <c r="I113" i="12"/>
  <c r="K505" i="16" l="1"/>
  <c r="R503" i="16"/>
  <c r="O509" i="16"/>
  <c r="Y382" i="16"/>
  <c r="Y261" i="16"/>
  <c r="Y503" i="16"/>
  <c r="U504" i="16"/>
  <c r="Q503" i="16"/>
  <c r="V504" i="16"/>
  <c r="T514" i="16"/>
  <c r="C503" i="16"/>
  <c r="L506" i="16"/>
  <c r="W385" i="16"/>
  <c r="W264" i="16"/>
  <c r="T272" i="16"/>
  <c r="T394" i="16" s="1"/>
  <c r="T516" i="16" s="1"/>
  <c r="T393" i="16"/>
  <c r="P502" i="16"/>
  <c r="W506" i="16"/>
  <c r="P260" i="16"/>
  <c r="P381" i="16"/>
  <c r="P503" i="16" s="1"/>
  <c r="E502" i="16"/>
  <c r="B503" i="16"/>
  <c r="X504" i="16"/>
  <c r="O267" i="16"/>
  <c r="O388" i="16"/>
  <c r="F505" i="16"/>
  <c r="H502" i="16"/>
  <c r="I502" i="16"/>
  <c r="S503" i="16"/>
  <c r="Q261" i="16"/>
  <c r="Q382" i="16"/>
  <c r="R261" i="16"/>
  <c r="R382" i="16"/>
  <c r="G260" i="16"/>
  <c r="G381" i="16"/>
  <c r="D509" i="16"/>
  <c r="E260" i="16"/>
  <c r="E381" i="16"/>
  <c r="K263" i="16"/>
  <c r="K384" i="16"/>
  <c r="S261" i="16"/>
  <c r="S382" i="16"/>
  <c r="H260" i="16"/>
  <c r="H381" i="16"/>
  <c r="H503" i="16" s="1"/>
  <c r="J261" i="16"/>
  <c r="J382" i="16"/>
  <c r="C261" i="16"/>
  <c r="C382" i="16"/>
  <c r="D267" i="16"/>
  <c r="D388" i="16"/>
  <c r="L264" i="16"/>
  <c r="L385" i="16"/>
  <c r="U262" i="16"/>
  <c r="U383" i="16"/>
  <c r="V262" i="16"/>
  <c r="V383" i="16"/>
  <c r="F263" i="16"/>
  <c r="F384" i="16"/>
  <c r="I260" i="16"/>
  <c r="I381" i="16"/>
  <c r="B261" i="16"/>
  <c r="B382" i="16"/>
  <c r="G502" i="16"/>
  <c r="J503" i="16"/>
  <c r="X262" i="16"/>
  <c r="X383" i="16"/>
  <c r="M271" i="12"/>
  <c r="I114" i="12"/>
  <c r="K112" i="12"/>
  <c r="J113" i="12"/>
  <c r="M513" i="12"/>
  <c r="M392" i="12"/>
  <c r="Y383" i="16" l="1"/>
  <c r="Y262" i="16"/>
  <c r="Y504" i="16"/>
  <c r="U505" i="16"/>
  <c r="J504" i="16"/>
  <c r="V505" i="16"/>
  <c r="Q504" i="16"/>
  <c r="R504" i="16"/>
  <c r="O268" i="16"/>
  <c r="O389" i="16"/>
  <c r="W507" i="16"/>
  <c r="T515" i="16"/>
  <c r="T634" i="16" s="1"/>
  <c r="T756" i="16" s="1"/>
  <c r="T638" i="16"/>
  <c r="T760" i="16" s="1"/>
  <c r="P261" i="16"/>
  <c r="P382" i="16"/>
  <c r="W265" i="16"/>
  <c r="W386" i="16"/>
  <c r="O510" i="16"/>
  <c r="K506" i="16"/>
  <c r="C504" i="16"/>
  <c r="G503" i="16"/>
  <c r="D510" i="16"/>
  <c r="B504" i="16"/>
  <c r="I503" i="16"/>
  <c r="I261" i="16"/>
  <c r="I382" i="16"/>
  <c r="F506" i="16"/>
  <c r="L507" i="16"/>
  <c r="H261" i="16"/>
  <c r="H382" i="16"/>
  <c r="G261" i="16"/>
  <c r="G382" i="16"/>
  <c r="E261" i="16"/>
  <c r="E382" i="16"/>
  <c r="R262" i="16"/>
  <c r="R383" i="16"/>
  <c r="B262" i="16"/>
  <c r="B383" i="16"/>
  <c r="F264" i="16"/>
  <c r="F385" i="16"/>
  <c r="L265" i="16"/>
  <c r="L386" i="16"/>
  <c r="S504" i="16"/>
  <c r="Q262" i="16"/>
  <c r="Q383" i="16"/>
  <c r="X263" i="16"/>
  <c r="X384" i="16"/>
  <c r="C262" i="16"/>
  <c r="C383" i="16"/>
  <c r="U263" i="16"/>
  <c r="U384" i="16"/>
  <c r="S262" i="16"/>
  <c r="S383" i="16"/>
  <c r="J262" i="16"/>
  <c r="J383" i="16"/>
  <c r="X505" i="16"/>
  <c r="V263" i="16"/>
  <c r="V384" i="16"/>
  <c r="D268" i="16"/>
  <c r="D389" i="16"/>
  <c r="K264" i="16"/>
  <c r="K385" i="16"/>
  <c r="E503" i="16"/>
  <c r="M272" i="12"/>
  <c r="K113" i="12"/>
  <c r="I115" i="12"/>
  <c r="J114" i="12"/>
  <c r="M393" i="12"/>
  <c r="M514" i="12"/>
  <c r="U506" i="16" l="1"/>
  <c r="W508" i="16"/>
  <c r="Y263" i="16"/>
  <c r="Y384" i="16"/>
  <c r="Y506" i="16" s="1"/>
  <c r="Y505" i="16"/>
  <c r="P504" i="16"/>
  <c r="O511" i="16"/>
  <c r="R505" i="16"/>
  <c r="X506" i="16"/>
  <c r="W387" i="16"/>
  <c r="W266" i="16"/>
  <c r="P262" i="16"/>
  <c r="P383" i="16"/>
  <c r="T637" i="16"/>
  <c r="T759" i="16" s="1"/>
  <c r="T618" i="16"/>
  <c r="T740" i="16" s="1"/>
  <c r="T625" i="16"/>
  <c r="T747" i="16" s="1"/>
  <c r="T563" i="16"/>
  <c r="T685" i="16" s="1"/>
  <c r="T521" i="16"/>
  <c r="T643" i="16" s="1"/>
  <c r="T573" i="16"/>
  <c r="T695" i="16" s="1"/>
  <c r="T583" i="16"/>
  <c r="T705" i="16" s="1"/>
  <c r="T534" i="16"/>
  <c r="T656" i="16" s="1"/>
  <c r="T605" i="16"/>
  <c r="T727" i="16" s="1"/>
  <c r="T529" i="16"/>
  <c r="T651" i="16" s="1"/>
  <c r="T592" i="16"/>
  <c r="T714" i="16" s="1"/>
  <c r="T598" i="16"/>
  <c r="T720" i="16" s="1"/>
  <c r="T541" i="16"/>
  <c r="T663" i="16" s="1"/>
  <c r="T554" i="16"/>
  <c r="T676" i="16" s="1"/>
  <c r="T617" i="16"/>
  <c r="T739" i="16" s="1"/>
  <c r="T557" i="16"/>
  <c r="T679" i="16" s="1"/>
  <c r="T622" i="16"/>
  <c r="T744" i="16" s="1"/>
  <c r="T559" i="16"/>
  <c r="T681" i="16" s="1"/>
  <c r="T607" i="16"/>
  <c r="T729" i="16" s="1"/>
  <c r="T544" i="16"/>
  <c r="T666" i="16" s="1"/>
  <c r="T535" i="16"/>
  <c r="T657" i="16" s="1"/>
  <c r="T602" i="16"/>
  <c r="T724" i="16" s="1"/>
  <c r="T540" i="16"/>
  <c r="T662" i="16" s="1"/>
  <c r="T572" i="16"/>
  <c r="T694" i="16" s="1"/>
  <c r="T574" i="16"/>
  <c r="T696" i="16" s="1"/>
  <c r="T7" i="16" s="1"/>
  <c r="T566" i="16"/>
  <c r="T688" i="16" s="1"/>
  <c r="T616" i="16"/>
  <c r="T738" i="16" s="1"/>
  <c r="T553" i="16"/>
  <c r="T675" i="16" s="1"/>
  <c r="T584" i="16"/>
  <c r="T706" i="16" s="1"/>
  <c r="T9" i="16" s="1"/>
  <c r="T619" i="16"/>
  <c r="T741" i="16" s="1"/>
  <c r="T612" i="16"/>
  <c r="T734" i="16" s="1"/>
  <c r="T532" i="16"/>
  <c r="T654" i="16" s="1"/>
  <c r="T577" i="16"/>
  <c r="T699" i="16" s="1"/>
  <c r="T599" i="16"/>
  <c r="T721" i="16" s="1"/>
  <c r="T12" i="16" s="1"/>
  <c r="T571" i="16"/>
  <c r="T693" i="16" s="1"/>
  <c r="T561" i="16"/>
  <c r="T683" i="16" s="1"/>
  <c r="T519" i="16"/>
  <c r="T641" i="16" s="1"/>
  <c r="T569" i="16"/>
  <c r="T691" i="16" s="1"/>
  <c r="T615" i="16"/>
  <c r="T737" i="16" s="1"/>
  <c r="T629" i="16"/>
  <c r="T751" i="16" s="1"/>
  <c r="T565" i="16"/>
  <c r="T687" i="16" s="1"/>
  <c r="T533" i="16"/>
  <c r="T655" i="16" s="1"/>
  <c r="T531" i="16"/>
  <c r="T653" i="16" s="1"/>
  <c r="T552" i="16"/>
  <c r="T674" i="16" s="1"/>
  <c r="T600" i="16"/>
  <c r="T722" i="16" s="1"/>
  <c r="T538" i="16"/>
  <c r="T660" i="16" s="1"/>
  <c r="T597" i="16"/>
  <c r="T719" i="16" s="1"/>
  <c r="T530" i="16"/>
  <c r="T652" i="16" s="1"/>
  <c r="T621" i="16"/>
  <c r="T743" i="16" s="1"/>
  <c r="T567" i="16"/>
  <c r="T689" i="16" s="1"/>
  <c r="T626" i="16"/>
  <c r="T748" i="16" s="1"/>
  <c r="T564" i="16"/>
  <c r="T686" i="16" s="1"/>
  <c r="T543" i="16"/>
  <c r="T665" i="16" s="1"/>
  <c r="T610" i="16"/>
  <c r="T732" i="16" s="1"/>
  <c r="T547" i="16"/>
  <c r="T669" i="16" s="1"/>
  <c r="T603" i="16"/>
  <c r="T725" i="16" s="1"/>
  <c r="T522" i="16"/>
  <c r="T644" i="16" s="1"/>
  <c r="T579" i="16"/>
  <c r="T701" i="16" s="1"/>
  <c r="T8" i="16" s="1"/>
  <c r="T633" i="16"/>
  <c r="T755" i="16" s="1"/>
  <c r="T548" i="16"/>
  <c r="T670" i="16" s="1"/>
  <c r="T606" i="16"/>
  <c r="T728" i="16" s="1"/>
  <c r="T591" i="16"/>
  <c r="T713" i="16" s="1"/>
  <c r="T523" i="16"/>
  <c r="T645" i="16" s="1"/>
  <c r="T537" i="16"/>
  <c r="T659" i="16" s="1"/>
  <c r="T586" i="16"/>
  <c r="T708" i="16" s="1"/>
  <c r="T630" i="16"/>
  <c r="T752" i="16" s="1"/>
  <c r="T528" i="16"/>
  <c r="T650" i="16" s="1"/>
  <c r="T580" i="16"/>
  <c r="T702" i="16" s="1"/>
  <c r="T520" i="16"/>
  <c r="T642" i="16" s="1"/>
  <c r="T631" i="16"/>
  <c r="T753" i="16" s="1"/>
  <c r="T632" i="16"/>
  <c r="T754" i="16" s="1"/>
  <c r="T609" i="16"/>
  <c r="T731" i="16" s="1"/>
  <c r="T545" i="16"/>
  <c r="T667" i="16" s="1"/>
  <c r="T594" i="16"/>
  <c r="T716" i="16" s="1"/>
  <c r="T11" i="16" s="1"/>
  <c r="T527" i="16"/>
  <c r="T649" i="16" s="1"/>
  <c r="T587" i="16"/>
  <c r="T709" i="16" s="1"/>
  <c r="T525" i="16"/>
  <c r="T647" i="16" s="1"/>
  <c r="T608" i="16"/>
  <c r="T730" i="16" s="1"/>
  <c r="T542" i="16"/>
  <c r="T664" i="16" s="1"/>
  <c r="T620" i="16"/>
  <c r="T742" i="16" s="1"/>
  <c r="T556" i="16"/>
  <c r="T678" i="16" s="1"/>
  <c r="T627" i="16"/>
  <c r="T749" i="16" s="1"/>
  <c r="T601" i="16"/>
  <c r="T723" i="16" s="1"/>
  <c r="T536" i="16"/>
  <c r="T658" i="16" s="1"/>
  <c r="T539" i="16"/>
  <c r="T661" i="16" s="1"/>
  <c r="T582" i="16"/>
  <c r="T704" i="16" s="1"/>
  <c r="T593" i="16"/>
  <c r="T715" i="16" s="1"/>
  <c r="T604" i="16"/>
  <c r="T726" i="16" s="1"/>
  <c r="T13" i="16" s="1"/>
  <c r="T636" i="16"/>
  <c r="T758" i="16" s="1"/>
  <c r="T589" i="16"/>
  <c r="T711" i="16" s="1"/>
  <c r="T10" i="16" s="1"/>
  <c r="T585" i="16"/>
  <c r="T707" i="16" s="1"/>
  <c r="T578" i="16"/>
  <c r="T700" i="16" s="1"/>
  <c r="T575" i="16"/>
  <c r="T697" i="16" s="1"/>
  <c r="T624" i="16"/>
  <c r="T746" i="16" s="1"/>
  <c r="T558" i="16"/>
  <c r="T680" i="16" s="1"/>
  <c r="T576" i="16"/>
  <c r="T698" i="16" s="1"/>
  <c r="T560" i="16"/>
  <c r="T682" i="16" s="1"/>
  <c r="T623" i="16"/>
  <c r="T745" i="16" s="1"/>
  <c r="T555" i="16"/>
  <c r="T677" i="16" s="1"/>
  <c r="T590" i="16"/>
  <c r="T712" i="16" s="1"/>
  <c r="T595" i="16"/>
  <c r="T717" i="16" s="1"/>
  <c r="T526" i="16"/>
  <c r="T648" i="16" s="1"/>
  <c r="T570" i="16"/>
  <c r="T692" i="16" s="1"/>
  <c r="T635" i="16"/>
  <c r="T757" i="16" s="1"/>
  <c r="T568" i="16"/>
  <c r="T690" i="16" s="1"/>
  <c r="T614" i="16"/>
  <c r="T736" i="16" s="1"/>
  <c r="T551" i="16"/>
  <c r="T673" i="16" s="1"/>
  <c r="T550" i="16"/>
  <c r="T672" i="16" s="1"/>
  <c r="T524" i="16"/>
  <c r="T646" i="16" s="1"/>
  <c r="T613" i="16"/>
  <c r="T735" i="16" s="1"/>
  <c r="T546" i="16"/>
  <c r="T668" i="16" s="1"/>
  <c r="T611" i="16"/>
  <c r="T733" i="16" s="1"/>
  <c r="T581" i="16"/>
  <c r="T703" i="16" s="1"/>
  <c r="T588" i="16"/>
  <c r="T710" i="16" s="1"/>
  <c r="T628" i="16"/>
  <c r="T750" i="16" s="1"/>
  <c r="T562" i="16"/>
  <c r="T684" i="16" s="1"/>
  <c r="T596" i="16"/>
  <c r="T718" i="16" s="1"/>
  <c r="T549" i="16"/>
  <c r="T671" i="16" s="1"/>
  <c r="L508" i="16"/>
  <c r="O269" i="16"/>
  <c r="O390" i="16"/>
  <c r="C505" i="16"/>
  <c r="J505" i="16"/>
  <c r="E504" i="16"/>
  <c r="K507" i="16"/>
  <c r="B505" i="16"/>
  <c r="H504" i="16"/>
  <c r="I504" i="16"/>
  <c r="F507" i="16"/>
  <c r="G262" i="16"/>
  <c r="G383" i="16"/>
  <c r="C263" i="16"/>
  <c r="C384" i="16"/>
  <c r="H383" i="16"/>
  <c r="H262" i="16"/>
  <c r="K265" i="16"/>
  <c r="K386" i="16"/>
  <c r="E262" i="16"/>
  <c r="E383" i="16"/>
  <c r="L266" i="16"/>
  <c r="L387" i="16"/>
  <c r="D511" i="16"/>
  <c r="J263" i="16"/>
  <c r="J384" i="16"/>
  <c r="S505" i="16"/>
  <c r="Q505" i="16"/>
  <c r="F265" i="16"/>
  <c r="F386" i="16"/>
  <c r="R263" i="16"/>
  <c r="R384" i="16"/>
  <c r="D269" i="16"/>
  <c r="D390" i="16"/>
  <c r="S263" i="16"/>
  <c r="S384" i="16"/>
  <c r="Q263" i="16"/>
  <c r="Q384" i="16"/>
  <c r="V264" i="16"/>
  <c r="V385" i="16"/>
  <c r="X264" i="16"/>
  <c r="X385" i="16"/>
  <c r="V506" i="16"/>
  <c r="U264" i="16"/>
  <c r="U385" i="16"/>
  <c r="B263" i="16"/>
  <c r="B384" i="16"/>
  <c r="G504" i="16"/>
  <c r="I262" i="16"/>
  <c r="I383" i="16"/>
  <c r="M394" i="12"/>
  <c r="M273" i="12"/>
  <c r="J115" i="12"/>
  <c r="K114" i="12"/>
  <c r="I116" i="12"/>
  <c r="M515" i="12"/>
  <c r="L509" i="16" l="1"/>
  <c r="Y264" i="16"/>
  <c r="Y385" i="16"/>
  <c r="P505" i="16"/>
  <c r="S506" i="16"/>
  <c r="O512" i="16"/>
  <c r="U507" i="16"/>
  <c r="Q506" i="16"/>
  <c r="P263" i="16"/>
  <c r="P384" i="16"/>
  <c r="X507" i="16"/>
  <c r="W388" i="16"/>
  <c r="W267" i="16"/>
  <c r="W509" i="16"/>
  <c r="V507" i="16"/>
  <c r="R506" i="16"/>
  <c r="O270" i="16"/>
  <c r="O391" i="16"/>
  <c r="D512" i="16"/>
  <c r="J506" i="16"/>
  <c r="C506" i="16"/>
  <c r="K508" i="16"/>
  <c r="B506" i="16"/>
  <c r="F508" i="16"/>
  <c r="H505" i="16"/>
  <c r="E263" i="16"/>
  <c r="E384" i="16"/>
  <c r="R385" i="16"/>
  <c r="R264" i="16"/>
  <c r="X265" i="16"/>
  <c r="X386" i="16"/>
  <c r="D270" i="16"/>
  <c r="D391" i="16"/>
  <c r="J264" i="16"/>
  <c r="J385" i="16"/>
  <c r="S264" i="16"/>
  <c r="S385" i="16"/>
  <c r="K266" i="16"/>
  <c r="K387" i="16"/>
  <c r="C264" i="16"/>
  <c r="C385" i="16"/>
  <c r="I505" i="16"/>
  <c r="V265" i="16"/>
  <c r="V386" i="16"/>
  <c r="Q385" i="16"/>
  <c r="Q264" i="16"/>
  <c r="L267" i="16"/>
  <c r="L388" i="16"/>
  <c r="L510" i="16" s="1"/>
  <c r="G505" i="16"/>
  <c r="U265" i="16"/>
  <c r="U386" i="16"/>
  <c r="I263" i="16"/>
  <c r="I384" i="16"/>
  <c r="G263" i="16"/>
  <c r="G384" i="16"/>
  <c r="F266" i="16"/>
  <c r="F387" i="16"/>
  <c r="B264" i="16"/>
  <c r="B385" i="16"/>
  <c r="E505" i="16"/>
  <c r="H263" i="16"/>
  <c r="H384" i="16"/>
  <c r="M274" i="12"/>
  <c r="J116" i="12"/>
  <c r="K115" i="12"/>
  <c r="I117" i="12"/>
  <c r="M516" i="12"/>
  <c r="M395" i="12"/>
  <c r="U508" i="16" l="1"/>
  <c r="Y507" i="16"/>
  <c r="Y265" i="16"/>
  <c r="Y386" i="16"/>
  <c r="G506" i="16"/>
  <c r="X508" i="16"/>
  <c r="O513" i="16"/>
  <c r="P506" i="16"/>
  <c r="Q507" i="16"/>
  <c r="V508" i="16"/>
  <c r="K509" i="16"/>
  <c r="O271" i="16"/>
  <c r="O392" i="16"/>
  <c r="W389" i="16"/>
  <c r="W268" i="16"/>
  <c r="W510" i="16"/>
  <c r="P264" i="16"/>
  <c r="P385" i="16"/>
  <c r="S507" i="16"/>
  <c r="C507" i="16"/>
  <c r="D513" i="16"/>
  <c r="J507" i="16"/>
  <c r="E506" i="16"/>
  <c r="B507" i="16"/>
  <c r="I506" i="16"/>
  <c r="J265" i="16"/>
  <c r="J386" i="16"/>
  <c r="R265" i="16"/>
  <c r="R386" i="16"/>
  <c r="V266" i="16"/>
  <c r="V387" i="16"/>
  <c r="U266" i="16"/>
  <c r="U387" i="16"/>
  <c r="B265" i="16"/>
  <c r="B386" i="16"/>
  <c r="F267" i="16"/>
  <c r="F388" i="16"/>
  <c r="H506" i="16"/>
  <c r="L268" i="16"/>
  <c r="L389" i="16"/>
  <c r="C265" i="16"/>
  <c r="C386" i="16"/>
  <c r="X266" i="16"/>
  <c r="X387" i="16"/>
  <c r="D271" i="16"/>
  <c r="D392" i="16"/>
  <c r="R507" i="16"/>
  <c r="H264" i="16"/>
  <c r="H385" i="16"/>
  <c r="F509" i="16"/>
  <c r="G264" i="16"/>
  <c r="G385" i="16"/>
  <c r="I264" i="16"/>
  <c r="I385" i="16"/>
  <c r="Q265" i="16"/>
  <c r="Q386" i="16"/>
  <c r="K267" i="16"/>
  <c r="K388" i="16"/>
  <c r="S265" i="16"/>
  <c r="S386" i="16"/>
  <c r="E264" i="16"/>
  <c r="E385" i="16"/>
  <c r="M396" i="12"/>
  <c r="M275" i="12"/>
  <c r="J117" i="12"/>
  <c r="K116" i="12"/>
  <c r="I118" i="12"/>
  <c r="M517" i="12"/>
  <c r="U509" i="16" l="1"/>
  <c r="Y266" i="16"/>
  <c r="Y387" i="16"/>
  <c r="Y509" i="16" s="1"/>
  <c r="Y508" i="16"/>
  <c r="O514" i="16"/>
  <c r="V509" i="16"/>
  <c r="Q508" i="16"/>
  <c r="L511" i="16"/>
  <c r="P507" i="16"/>
  <c r="P386" i="16"/>
  <c r="P265" i="16"/>
  <c r="W390" i="16"/>
  <c r="W269" i="16"/>
  <c r="W511" i="16"/>
  <c r="O272" i="16"/>
  <c r="O394" i="16" s="1"/>
  <c r="O516" i="16" s="1"/>
  <c r="O638" i="16" s="1"/>
  <c r="O760" i="16" s="1"/>
  <c r="O393" i="16"/>
  <c r="R508" i="16"/>
  <c r="K510" i="16"/>
  <c r="C508" i="16"/>
  <c r="B508" i="16"/>
  <c r="F510" i="16"/>
  <c r="H507" i="16"/>
  <c r="G507" i="16"/>
  <c r="E507" i="16"/>
  <c r="I507" i="16"/>
  <c r="S266" i="16"/>
  <c r="S387" i="16"/>
  <c r="V267" i="16"/>
  <c r="V388" i="16"/>
  <c r="R266" i="16"/>
  <c r="R387" i="16"/>
  <c r="D272" i="16"/>
  <c r="D394" i="16" s="1"/>
  <c r="D516" i="16" s="1"/>
  <c r="D393" i="16"/>
  <c r="G265" i="16"/>
  <c r="G386" i="16"/>
  <c r="C266" i="16"/>
  <c r="C387" i="16"/>
  <c r="F268" i="16"/>
  <c r="F389" i="16"/>
  <c r="H265" i="16"/>
  <c r="H386" i="16"/>
  <c r="Q266" i="16"/>
  <c r="Q387" i="16"/>
  <c r="X509" i="16"/>
  <c r="J508" i="16"/>
  <c r="K268" i="16"/>
  <c r="K389" i="16"/>
  <c r="B266" i="16"/>
  <c r="B387" i="16"/>
  <c r="L269" i="16"/>
  <c r="L390" i="16"/>
  <c r="X267" i="16"/>
  <c r="X388" i="16"/>
  <c r="J266" i="16"/>
  <c r="J387" i="16"/>
  <c r="E265" i="16"/>
  <c r="E386" i="16"/>
  <c r="S508" i="16"/>
  <c r="I265" i="16"/>
  <c r="I386" i="16"/>
  <c r="D514" i="16"/>
  <c r="U267" i="16"/>
  <c r="U388" i="16"/>
  <c r="M397" i="12"/>
  <c r="M518" i="12"/>
  <c r="M276" i="12"/>
  <c r="J118" i="12"/>
  <c r="K117" i="12"/>
  <c r="I119" i="12"/>
  <c r="U510" i="16" l="1"/>
  <c r="E508" i="16"/>
  <c r="H508" i="16"/>
  <c r="Y267" i="16"/>
  <c r="Y388" i="16"/>
  <c r="Y510" i="16" s="1"/>
  <c r="O515" i="16"/>
  <c r="O521" i="16" s="1"/>
  <c r="O643" i="16" s="1"/>
  <c r="X510" i="16"/>
  <c r="V510" i="16"/>
  <c r="D515" i="16"/>
  <c r="D637" i="16" s="1"/>
  <c r="D759" i="16" s="1"/>
  <c r="L512" i="16"/>
  <c r="Q509" i="16"/>
  <c r="S509" i="16"/>
  <c r="W391" i="16"/>
  <c r="W270" i="16"/>
  <c r="W512" i="16"/>
  <c r="P266" i="16"/>
  <c r="P387" i="16"/>
  <c r="P508" i="16"/>
  <c r="I508" i="16"/>
  <c r="J509" i="16"/>
  <c r="K511" i="16"/>
  <c r="F511" i="16"/>
  <c r="X268" i="16"/>
  <c r="X389" i="16"/>
  <c r="K269" i="16"/>
  <c r="K390" i="16"/>
  <c r="F269" i="16"/>
  <c r="F390" i="16"/>
  <c r="D638" i="16"/>
  <c r="D760" i="16" s="1"/>
  <c r="U268" i="16"/>
  <c r="U389" i="16"/>
  <c r="U511" i="16" s="1"/>
  <c r="J267" i="16"/>
  <c r="J388" i="16"/>
  <c r="B509" i="16"/>
  <c r="Q267" i="16"/>
  <c r="Q388" i="16"/>
  <c r="C509" i="16"/>
  <c r="R509" i="16"/>
  <c r="G266" i="16"/>
  <c r="G387" i="16"/>
  <c r="H387" i="16"/>
  <c r="H266" i="16"/>
  <c r="S267" i="16"/>
  <c r="S388" i="16"/>
  <c r="E266" i="16"/>
  <c r="E387" i="16"/>
  <c r="B267" i="16"/>
  <c r="B388" i="16"/>
  <c r="C267" i="16"/>
  <c r="C388" i="16"/>
  <c r="R267" i="16"/>
  <c r="R388" i="16"/>
  <c r="V268" i="16"/>
  <c r="V389" i="16"/>
  <c r="L270" i="16"/>
  <c r="L391" i="16"/>
  <c r="I266" i="16"/>
  <c r="I387" i="16"/>
  <c r="G508" i="16"/>
  <c r="M398" i="12"/>
  <c r="M277" i="12"/>
  <c r="K118" i="12"/>
  <c r="J119" i="12"/>
  <c r="I120" i="12"/>
  <c r="M519" i="12"/>
  <c r="D566" i="16" l="1"/>
  <c r="D688" i="16" s="1"/>
  <c r="D537" i="16"/>
  <c r="D659" i="16" s="1"/>
  <c r="D552" i="16"/>
  <c r="D674" i="16" s="1"/>
  <c r="D616" i="16"/>
  <c r="D738" i="16" s="1"/>
  <c r="D630" i="16"/>
  <c r="D752" i="16" s="1"/>
  <c r="D600" i="16"/>
  <c r="D722" i="16" s="1"/>
  <c r="O613" i="16"/>
  <c r="O735" i="16" s="1"/>
  <c r="D631" i="16"/>
  <c r="D753" i="16" s="1"/>
  <c r="D583" i="16"/>
  <c r="D705" i="16" s="1"/>
  <c r="D607" i="16"/>
  <c r="D729" i="16" s="1"/>
  <c r="D575" i="16"/>
  <c r="D539" i="16"/>
  <c r="D661" i="16" s="1"/>
  <c r="D598" i="16"/>
  <c r="D720" i="16" s="1"/>
  <c r="D567" i="16"/>
  <c r="D689" i="16" s="1"/>
  <c r="D536" i="16"/>
  <c r="D658" i="16" s="1"/>
  <c r="D564" i="16"/>
  <c r="D686" i="16" s="1"/>
  <c r="D558" i="16"/>
  <c r="D680" i="16" s="1"/>
  <c r="O556" i="16"/>
  <c r="O678" i="16" s="1"/>
  <c r="D625" i="16"/>
  <c r="D747" i="16" s="1"/>
  <c r="O536" i="16"/>
  <c r="O658" i="16" s="1"/>
  <c r="D623" i="16"/>
  <c r="D745" i="16" s="1"/>
  <c r="D588" i="16"/>
  <c r="D710" i="16" s="1"/>
  <c r="D615" i="16"/>
  <c r="D737" i="16" s="1"/>
  <c r="D584" i="16"/>
  <c r="D706" i="16" s="1"/>
  <c r="D9" i="16" s="1"/>
  <c r="D551" i="16"/>
  <c r="D673" i="16" s="1"/>
  <c r="D523" i="16"/>
  <c r="D645" i="16" s="1"/>
  <c r="O626" i="16"/>
  <c r="O748" i="16" s="1"/>
  <c r="D597" i="16"/>
  <c r="D719" i="16" s="1"/>
  <c r="D529" i="16"/>
  <c r="D651" i="16" s="1"/>
  <c r="D520" i="16"/>
  <c r="D642" i="16" s="1"/>
  <c r="D617" i="16"/>
  <c r="D739" i="16" s="1"/>
  <c r="D581" i="16"/>
  <c r="D703" i="16" s="1"/>
  <c r="D550" i="16"/>
  <c r="D672" i="16" s="1"/>
  <c r="D522" i="16"/>
  <c r="D644" i="16" s="1"/>
  <c r="O584" i="16"/>
  <c r="O706" i="16" s="1"/>
  <c r="O9" i="16" s="1"/>
  <c r="O535" i="16"/>
  <c r="O657" i="16" s="1"/>
  <c r="O565" i="16"/>
  <c r="O687" i="16" s="1"/>
  <c r="O581" i="16"/>
  <c r="O703" i="16" s="1"/>
  <c r="O621" i="16"/>
  <c r="O743" i="16" s="1"/>
  <c r="O612" i="16"/>
  <c r="O734" i="16" s="1"/>
  <c r="O622" i="16"/>
  <c r="O744" i="16" s="1"/>
  <c r="O579" i="16"/>
  <c r="O701" i="16" s="1"/>
  <c r="O8" i="16" s="1"/>
  <c r="O559" i="16"/>
  <c r="O681" i="16" s="1"/>
  <c r="O572" i="16"/>
  <c r="O694" i="16" s="1"/>
  <c r="O569" i="16"/>
  <c r="O691" i="16" s="1"/>
  <c r="O528" i="16"/>
  <c r="O650" i="16" s="1"/>
  <c r="O595" i="16"/>
  <c r="O717" i="16" s="1"/>
  <c r="O590" i="16"/>
  <c r="O712" i="16" s="1"/>
  <c r="O576" i="16"/>
  <c r="O698" i="16" s="1"/>
  <c r="O557" i="16"/>
  <c r="O679" i="16" s="1"/>
  <c r="O588" i="16"/>
  <c r="O710" i="16" s="1"/>
  <c r="O558" i="16"/>
  <c r="O680" i="16" s="1"/>
  <c r="O636" i="16"/>
  <c r="O758" i="16" s="1"/>
  <c r="O546" i="16"/>
  <c r="O668" i="16" s="1"/>
  <c r="O577" i="16"/>
  <c r="O699" i="16" s="1"/>
  <c r="O630" i="16"/>
  <c r="O752" i="16" s="1"/>
  <c r="O543" i="16"/>
  <c r="O665" i="16" s="1"/>
  <c r="O554" i="16"/>
  <c r="O676" i="16" s="1"/>
  <c r="O607" i="16"/>
  <c r="O729" i="16" s="1"/>
  <c r="O615" i="16"/>
  <c r="O737" i="16" s="1"/>
  <c r="O541" i="16"/>
  <c r="O663" i="16" s="1"/>
  <c r="O561" i="16"/>
  <c r="O683" i="16" s="1"/>
  <c r="O525" i="16"/>
  <c r="O647" i="16" s="1"/>
  <c r="O616" i="16"/>
  <c r="O738" i="16" s="1"/>
  <c r="O599" i="16"/>
  <c r="O721" i="16" s="1"/>
  <c r="O12" i="16" s="1"/>
  <c r="O533" i="16"/>
  <c r="O655" i="16" s="1"/>
  <c r="O522" i="16"/>
  <c r="O644" i="16" s="1"/>
  <c r="O604" i="16"/>
  <c r="O726" i="16" s="1"/>
  <c r="O13" i="16" s="1"/>
  <c r="O548" i="16"/>
  <c r="O670" i="16" s="1"/>
  <c r="O527" i="16"/>
  <c r="O649" i="16" s="1"/>
  <c r="O530" i="16"/>
  <c r="O652" i="16" s="1"/>
  <c r="O539" i="16"/>
  <c r="O661" i="16" s="1"/>
  <c r="O591" i="16"/>
  <c r="O713" i="16" s="1"/>
  <c r="O544" i="16"/>
  <c r="O666" i="16" s="1"/>
  <c r="O618" i="16"/>
  <c r="O740" i="16" s="1"/>
  <c r="O606" i="16"/>
  <c r="O728" i="16" s="1"/>
  <c r="O568" i="16"/>
  <c r="O690" i="16" s="1"/>
  <c r="O611" i="16"/>
  <c r="O733" i="16" s="1"/>
  <c r="O564" i="16"/>
  <c r="O686" i="16" s="1"/>
  <c r="O586" i="16"/>
  <c r="O708" i="16" s="1"/>
  <c r="O531" i="16"/>
  <c r="O653" i="16" s="1"/>
  <c r="O549" i="16"/>
  <c r="O671" i="16" s="1"/>
  <c r="O540" i="16"/>
  <c r="O662" i="16" s="1"/>
  <c r="O552" i="16"/>
  <c r="O674" i="16" s="1"/>
  <c r="O582" i="16"/>
  <c r="O704" i="16" s="1"/>
  <c r="O566" i="16"/>
  <c r="O688" i="16" s="1"/>
  <c r="O623" i="16"/>
  <c r="O745" i="16" s="1"/>
  <c r="O596" i="16"/>
  <c r="O718" i="16" s="1"/>
  <c r="Y268" i="16"/>
  <c r="Y389" i="16"/>
  <c r="O583" i="16"/>
  <c r="O705" i="16" s="1"/>
  <c r="O526" i="16"/>
  <c r="O648" i="16" s="1"/>
  <c r="O637" i="16"/>
  <c r="O759" i="16" s="1"/>
  <c r="O547" i="16"/>
  <c r="O669" i="16" s="1"/>
  <c r="O617" i="16"/>
  <c r="O739" i="16" s="1"/>
  <c r="O594" i="16"/>
  <c r="O716" i="16" s="1"/>
  <c r="O11" i="16" s="1"/>
  <c r="O580" i="16"/>
  <c r="O702" i="16" s="1"/>
  <c r="O532" i="16"/>
  <c r="O654" i="16" s="1"/>
  <c r="O570" i="16"/>
  <c r="O692" i="16" s="1"/>
  <c r="O545" i="16"/>
  <c r="O667" i="16" s="1"/>
  <c r="O534" i="16"/>
  <c r="O656" i="16" s="1"/>
  <c r="O578" i="16"/>
  <c r="O700" i="16" s="1"/>
  <c r="O589" i="16"/>
  <c r="O711" i="16" s="1"/>
  <c r="O10" i="16" s="1"/>
  <c r="O529" i="16"/>
  <c r="O651" i="16" s="1"/>
  <c r="O567" i="16"/>
  <c r="O689" i="16" s="1"/>
  <c r="O562" i="16"/>
  <c r="O684" i="16" s="1"/>
  <c r="O625" i="16"/>
  <c r="O747" i="16" s="1"/>
  <c r="O550" i="16"/>
  <c r="O672" i="16" s="1"/>
  <c r="O629" i="16"/>
  <c r="O751" i="16" s="1"/>
  <c r="O619" i="16"/>
  <c r="O741" i="16" s="1"/>
  <c r="O542" i="16"/>
  <c r="O664" i="16" s="1"/>
  <c r="O608" i="16"/>
  <c r="O730" i="16" s="1"/>
  <c r="O603" i="16"/>
  <c r="O725" i="16" s="1"/>
  <c r="O523" i="16"/>
  <c r="O645" i="16" s="1"/>
  <c r="O598" i="16"/>
  <c r="O720" i="16" s="1"/>
  <c r="P509" i="16"/>
  <c r="D634" i="16"/>
  <c r="D756" i="16" s="1"/>
  <c r="D614" i="16"/>
  <c r="D736" i="16" s="1"/>
  <c r="D604" i="16"/>
  <c r="D726" i="16" s="1"/>
  <c r="D13" i="16" s="1"/>
  <c r="D586" i="16"/>
  <c r="D708" i="16" s="1"/>
  <c r="D570" i="16"/>
  <c r="D692" i="16" s="1"/>
  <c r="D555" i="16"/>
  <c r="D677" i="16" s="1"/>
  <c r="D538" i="16"/>
  <c r="D660" i="16" s="1"/>
  <c r="D524" i="16"/>
  <c r="D646" i="16" s="1"/>
  <c r="D626" i="16"/>
  <c r="D748" i="16" s="1"/>
  <c r="D606" i="16"/>
  <c r="D728" i="16" s="1"/>
  <c r="D593" i="16"/>
  <c r="D715" i="16" s="1"/>
  <c r="D577" i="16"/>
  <c r="D699" i="16" s="1"/>
  <c r="D562" i="16"/>
  <c r="D684" i="16" s="1"/>
  <c r="D546" i="16"/>
  <c r="D668" i="16" s="1"/>
  <c r="D530" i="16"/>
  <c r="D652" i="16" s="1"/>
  <c r="D624" i="16"/>
  <c r="D746" i="16" s="1"/>
  <c r="D610" i="16"/>
  <c r="D732" i="16" s="1"/>
  <c r="D591" i="16"/>
  <c r="D713" i="16" s="1"/>
  <c r="D576" i="16"/>
  <c r="D698" i="16" s="1"/>
  <c r="D561" i="16"/>
  <c r="D683" i="16" s="1"/>
  <c r="D545" i="16"/>
  <c r="D667" i="16" s="1"/>
  <c r="D533" i="16"/>
  <c r="D655" i="16" s="1"/>
  <c r="D609" i="16"/>
  <c r="D731" i="16" s="1"/>
  <c r="D592" i="16"/>
  <c r="D714" i="16" s="1"/>
  <c r="D574" i="16"/>
  <c r="D696" i="16" s="1"/>
  <c r="D7" i="16" s="1"/>
  <c r="D559" i="16"/>
  <c r="D681" i="16" s="1"/>
  <c r="D542" i="16"/>
  <c r="D664" i="16" s="1"/>
  <c r="D527" i="16"/>
  <c r="D649" i="16" s="1"/>
  <c r="D636" i="16"/>
  <c r="D758" i="16" s="1"/>
  <c r="D622" i="16"/>
  <c r="D744" i="16" s="1"/>
  <c r="D619" i="16"/>
  <c r="D741" i="16" s="1"/>
  <c r="D608" i="16"/>
  <c r="D730" i="16" s="1"/>
  <c r="D601" i="16"/>
  <c r="D723" i="16" s="1"/>
  <c r="D594" i="16"/>
  <c r="D716" i="16" s="1"/>
  <c r="D11" i="16" s="1"/>
  <c r="D585" i="16"/>
  <c r="D707" i="16" s="1"/>
  <c r="D578" i="16"/>
  <c r="D700" i="16" s="1"/>
  <c r="D569" i="16"/>
  <c r="D691" i="16" s="1"/>
  <c r="D560" i="16"/>
  <c r="D682" i="16" s="1"/>
  <c r="D553" i="16"/>
  <c r="D675" i="16" s="1"/>
  <c r="D544" i="16"/>
  <c r="D666" i="16" s="1"/>
  <c r="D534" i="16"/>
  <c r="D656" i="16" s="1"/>
  <c r="D528" i="16"/>
  <c r="D650" i="16" s="1"/>
  <c r="D525" i="16"/>
  <c r="D647" i="16" s="1"/>
  <c r="X511" i="16"/>
  <c r="D633" i="16"/>
  <c r="D755" i="16" s="1"/>
  <c r="D628" i="16"/>
  <c r="D750" i="16" s="1"/>
  <c r="D621" i="16"/>
  <c r="D743" i="16" s="1"/>
  <c r="D611" i="16"/>
  <c r="D733" i="16" s="1"/>
  <c r="D602" i="16"/>
  <c r="D724" i="16" s="1"/>
  <c r="D599" i="16"/>
  <c r="D721" i="16" s="1"/>
  <c r="D12" i="16" s="1"/>
  <c r="D590" i="16"/>
  <c r="D712" i="16" s="1"/>
  <c r="D580" i="16"/>
  <c r="D573" i="16"/>
  <c r="D695" i="16" s="1"/>
  <c r="D565" i="16"/>
  <c r="D687" i="16" s="1"/>
  <c r="D557" i="16"/>
  <c r="D679" i="16" s="1"/>
  <c r="D549" i="16"/>
  <c r="D671" i="16" s="1"/>
  <c r="D543" i="16"/>
  <c r="D665" i="16" s="1"/>
  <c r="D531" i="16"/>
  <c r="D653" i="16" s="1"/>
  <c r="D526" i="16"/>
  <c r="D648" i="16" s="1"/>
  <c r="D635" i="16"/>
  <c r="D757" i="16" s="1"/>
  <c r="D629" i="16"/>
  <c r="D751" i="16" s="1"/>
  <c r="D618" i="16"/>
  <c r="D740" i="16" s="1"/>
  <c r="D613" i="16"/>
  <c r="D735" i="16" s="1"/>
  <c r="D603" i="16"/>
  <c r="D725" i="16" s="1"/>
  <c r="D596" i="16"/>
  <c r="D718" i="16" s="1"/>
  <c r="D587" i="16"/>
  <c r="D709" i="16" s="1"/>
  <c r="D579" i="16"/>
  <c r="D701" i="16" s="1"/>
  <c r="D8" i="16" s="1"/>
  <c r="D572" i="16"/>
  <c r="D694" i="16" s="1"/>
  <c r="D568" i="16"/>
  <c r="D690" i="16" s="1"/>
  <c r="D556" i="16"/>
  <c r="D678" i="16" s="1"/>
  <c r="D548" i="16"/>
  <c r="D670" i="16" s="1"/>
  <c r="D541" i="16"/>
  <c r="D663" i="16" s="1"/>
  <c r="D535" i="16"/>
  <c r="D657" i="16" s="1"/>
  <c r="D521" i="16"/>
  <c r="D643" i="16" s="1"/>
  <c r="R510" i="16"/>
  <c r="Q510" i="16"/>
  <c r="D632" i="16"/>
  <c r="D754" i="16" s="1"/>
  <c r="D627" i="16"/>
  <c r="D749" i="16" s="1"/>
  <c r="D620" i="16"/>
  <c r="D742" i="16" s="1"/>
  <c r="D612" i="16"/>
  <c r="D734" i="16" s="1"/>
  <c r="D605" i="16"/>
  <c r="D727" i="16" s="1"/>
  <c r="D595" i="16"/>
  <c r="D717" i="16" s="1"/>
  <c r="D589" i="16"/>
  <c r="D711" i="16" s="1"/>
  <c r="D10" i="16" s="1"/>
  <c r="D582" i="16"/>
  <c r="D704" i="16" s="1"/>
  <c r="D571" i="16"/>
  <c r="D693" i="16" s="1"/>
  <c r="D563" i="16"/>
  <c r="D685" i="16" s="1"/>
  <c r="D554" i="16"/>
  <c r="D676" i="16" s="1"/>
  <c r="D547" i="16"/>
  <c r="D669" i="16" s="1"/>
  <c r="D540" i="16"/>
  <c r="D662" i="16" s="1"/>
  <c r="D532" i="16"/>
  <c r="D654" i="16" s="1"/>
  <c r="D519" i="16"/>
  <c r="D641" i="16" s="1"/>
  <c r="O575" i="16"/>
  <c r="O697" i="16" s="1"/>
  <c r="O519" i="16"/>
  <c r="O641" i="16" s="1"/>
  <c r="O600" i="16"/>
  <c r="O722" i="16" s="1"/>
  <c r="O560" i="16"/>
  <c r="O682" i="16" s="1"/>
  <c r="O592" i="16"/>
  <c r="O714" i="16" s="1"/>
  <c r="O555" i="16"/>
  <c r="O677" i="16" s="1"/>
  <c r="O631" i="16"/>
  <c r="O753" i="16" s="1"/>
  <c r="O635" i="16"/>
  <c r="O757" i="16" s="1"/>
  <c r="O585" i="16"/>
  <c r="O707" i="16" s="1"/>
  <c r="O614" i="16"/>
  <c r="O736" i="16" s="1"/>
  <c r="O601" i="16"/>
  <c r="O723" i="16" s="1"/>
  <c r="O628" i="16"/>
  <c r="O750" i="16" s="1"/>
  <c r="O553" i="16"/>
  <c r="O675" i="16" s="1"/>
  <c r="O597" i="16"/>
  <c r="O719" i="16" s="1"/>
  <c r="O537" i="16"/>
  <c r="O659" i="16" s="1"/>
  <c r="O634" i="16"/>
  <c r="O756" i="16" s="1"/>
  <c r="O574" i="16"/>
  <c r="O696" i="16" s="1"/>
  <c r="O7" i="16" s="1"/>
  <c r="O573" i="16"/>
  <c r="O695" i="16" s="1"/>
  <c r="O538" i="16"/>
  <c r="O660" i="16" s="1"/>
  <c r="O571" i="16"/>
  <c r="O693" i="16" s="1"/>
  <c r="O563" i="16"/>
  <c r="O685" i="16" s="1"/>
  <c r="O627" i="16"/>
  <c r="O749" i="16" s="1"/>
  <c r="O605" i="16"/>
  <c r="O727" i="16" s="1"/>
  <c r="O520" i="16"/>
  <c r="O642" i="16" s="1"/>
  <c r="O633" i="16"/>
  <c r="O755" i="16" s="1"/>
  <c r="O609" i="16"/>
  <c r="O731" i="16" s="1"/>
  <c r="O593" i="16"/>
  <c r="O715" i="16" s="1"/>
  <c r="O524" i="16"/>
  <c r="O646" i="16" s="1"/>
  <c r="O610" i="16"/>
  <c r="O732" i="16" s="1"/>
  <c r="O602" i="16"/>
  <c r="O724" i="16" s="1"/>
  <c r="O587" i="16"/>
  <c r="O709" i="16" s="1"/>
  <c r="O551" i="16"/>
  <c r="O673" i="16" s="1"/>
  <c r="O632" i="16"/>
  <c r="O754" i="16" s="1"/>
  <c r="O620" i="16"/>
  <c r="O742" i="16" s="1"/>
  <c r="O624" i="16"/>
  <c r="O746" i="16" s="1"/>
  <c r="C510" i="16"/>
  <c r="W271" i="16"/>
  <c r="W392" i="16"/>
  <c r="I509" i="16"/>
  <c r="F512" i="16"/>
  <c r="W513" i="16"/>
  <c r="G509" i="16"/>
  <c r="P267" i="16"/>
  <c r="P388" i="16"/>
  <c r="B510" i="16"/>
  <c r="K512" i="16"/>
  <c r="C268" i="16"/>
  <c r="C389" i="16"/>
  <c r="D702" i="16"/>
  <c r="E509" i="16"/>
  <c r="G267" i="16"/>
  <c r="G388" i="16"/>
  <c r="F270" i="16"/>
  <c r="F391" i="16"/>
  <c r="I267" i="16"/>
  <c r="I388" i="16"/>
  <c r="K270" i="16"/>
  <c r="K391" i="16"/>
  <c r="L513" i="16"/>
  <c r="B268" i="16"/>
  <c r="B389" i="16"/>
  <c r="E267" i="16"/>
  <c r="E388" i="16"/>
  <c r="J510" i="16"/>
  <c r="S268" i="16"/>
  <c r="S389" i="16"/>
  <c r="Q268" i="16"/>
  <c r="Q389" i="16"/>
  <c r="L271" i="16"/>
  <c r="L392" i="16"/>
  <c r="J268" i="16"/>
  <c r="J389" i="16"/>
  <c r="V269" i="16"/>
  <c r="V390" i="16"/>
  <c r="H267" i="16"/>
  <c r="H388" i="16"/>
  <c r="H509" i="16"/>
  <c r="D697" i="16"/>
  <c r="V511" i="16"/>
  <c r="R268" i="16"/>
  <c r="R389" i="16"/>
  <c r="S510" i="16"/>
  <c r="U269" i="16"/>
  <c r="U390" i="16"/>
  <c r="X269" i="16"/>
  <c r="X390" i="16"/>
  <c r="M520" i="12"/>
  <c r="M278" i="12"/>
  <c r="J120" i="12"/>
  <c r="K119" i="12"/>
  <c r="I121" i="12"/>
  <c r="M399" i="12"/>
  <c r="V512" i="16" l="1"/>
  <c r="Y511" i="16"/>
  <c r="Y269" i="16"/>
  <c r="Y390" i="16"/>
  <c r="S511" i="16"/>
  <c r="W514" i="16"/>
  <c r="U512" i="16"/>
  <c r="C511" i="16"/>
  <c r="B511" i="16"/>
  <c r="X512" i="16"/>
  <c r="L514" i="16"/>
  <c r="P510" i="16"/>
  <c r="P268" i="16"/>
  <c r="P389" i="16"/>
  <c r="R511" i="16"/>
  <c r="W272" i="16"/>
  <c r="W394" i="16" s="1"/>
  <c r="W516" i="16" s="1"/>
  <c r="W393" i="16"/>
  <c r="J511" i="16"/>
  <c r="I510" i="16"/>
  <c r="E510" i="16"/>
  <c r="H510" i="16"/>
  <c r="U270" i="16"/>
  <c r="U391" i="16"/>
  <c r="B269" i="16"/>
  <c r="B390" i="16"/>
  <c r="C269" i="16"/>
  <c r="C390" i="16"/>
  <c r="K271" i="16"/>
  <c r="K392" i="16"/>
  <c r="Q511" i="16"/>
  <c r="I268" i="16"/>
  <c r="I389" i="16"/>
  <c r="F513" i="16"/>
  <c r="G510" i="16"/>
  <c r="J269" i="16"/>
  <c r="J390" i="16"/>
  <c r="E268" i="16"/>
  <c r="E389" i="16"/>
  <c r="V270" i="16"/>
  <c r="V391" i="16"/>
  <c r="X270" i="16"/>
  <c r="X391" i="16"/>
  <c r="R269" i="16"/>
  <c r="R390" i="16"/>
  <c r="Q269" i="16"/>
  <c r="Q390" i="16"/>
  <c r="F271" i="16"/>
  <c r="F392" i="16"/>
  <c r="G268" i="16"/>
  <c r="G389" i="16"/>
  <c r="H268" i="16"/>
  <c r="H389" i="16"/>
  <c r="L272" i="16"/>
  <c r="L394" i="16" s="1"/>
  <c r="L516" i="16" s="1"/>
  <c r="L393" i="16"/>
  <c r="S269" i="16"/>
  <c r="S390" i="16"/>
  <c r="K513" i="16"/>
  <c r="M279" i="12"/>
  <c r="J121" i="12"/>
  <c r="K120" i="12"/>
  <c r="I122" i="12"/>
  <c r="M521" i="12"/>
  <c r="M400" i="12"/>
  <c r="Y512" i="16" l="1"/>
  <c r="X513" i="16"/>
  <c r="Y270" i="16"/>
  <c r="Y391" i="16"/>
  <c r="H511" i="16"/>
  <c r="R512" i="16"/>
  <c r="P511" i="16"/>
  <c r="U513" i="16"/>
  <c r="B512" i="16"/>
  <c r="Q512" i="16"/>
  <c r="E511" i="16"/>
  <c r="W515" i="16"/>
  <c r="W535" i="16" s="1"/>
  <c r="W657" i="16" s="1"/>
  <c r="W638" i="16"/>
  <c r="W760" i="16" s="1"/>
  <c r="S512" i="16"/>
  <c r="V513" i="16"/>
  <c r="P269" i="16"/>
  <c r="P390" i="16"/>
  <c r="F514" i="16"/>
  <c r="I511" i="16"/>
  <c r="C512" i="16"/>
  <c r="H269" i="16"/>
  <c r="H390" i="16"/>
  <c r="V271" i="16"/>
  <c r="V392" i="16"/>
  <c r="I269" i="16"/>
  <c r="I390" i="16"/>
  <c r="C270" i="16"/>
  <c r="C391" i="16"/>
  <c r="E269" i="16"/>
  <c r="E390" i="16"/>
  <c r="E512" i="16" s="1"/>
  <c r="S270" i="16"/>
  <c r="S391" i="16"/>
  <c r="L515" i="16"/>
  <c r="L558" i="16" s="1"/>
  <c r="L680" i="16" s="1"/>
  <c r="G511" i="16"/>
  <c r="R270" i="16"/>
  <c r="R391" i="16"/>
  <c r="J512" i="16"/>
  <c r="K272" i="16"/>
  <c r="K394" i="16" s="1"/>
  <c r="K516" i="16" s="1"/>
  <c r="K393" i="16"/>
  <c r="L638" i="16"/>
  <c r="L760" i="16" s="1"/>
  <c r="L521" i="16"/>
  <c r="L643" i="16" s="1"/>
  <c r="G269" i="16"/>
  <c r="G390" i="16"/>
  <c r="J270" i="16"/>
  <c r="J391" i="16"/>
  <c r="X271" i="16"/>
  <c r="X392" i="16"/>
  <c r="Q270" i="16"/>
  <c r="Q391" i="16"/>
  <c r="Q513" i="16" s="1"/>
  <c r="F272" i="16"/>
  <c r="F394" i="16" s="1"/>
  <c r="F516" i="16" s="1"/>
  <c r="F393" i="16"/>
  <c r="K514" i="16"/>
  <c r="B270" i="16"/>
  <c r="B391" i="16"/>
  <c r="U271" i="16"/>
  <c r="U392" i="16"/>
  <c r="M401" i="12"/>
  <c r="M280" i="12"/>
  <c r="I123" i="12"/>
  <c r="J122" i="12"/>
  <c r="K121" i="12"/>
  <c r="M522" i="12"/>
  <c r="Y513" i="16" l="1"/>
  <c r="X514" i="16"/>
  <c r="P512" i="16"/>
  <c r="Y271" i="16"/>
  <c r="Y392" i="16"/>
  <c r="S513" i="16"/>
  <c r="V514" i="16"/>
  <c r="W571" i="16"/>
  <c r="W693" i="16" s="1"/>
  <c r="W606" i="16"/>
  <c r="W728" i="16" s="1"/>
  <c r="W589" i="16"/>
  <c r="W711" i="16" s="1"/>
  <c r="W10" i="16" s="1"/>
  <c r="L535" i="16"/>
  <c r="L657" i="16" s="1"/>
  <c r="W521" i="16"/>
  <c r="W643" i="16" s="1"/>
  <c r="W605" i="16"/>
  <c r="W727" i="16" s="1"/>
  <c r="W539" i="16"/>
  <c r="W661" i="16" s="1"/>
  <c r="W594" i="16"/>
  <c r="W716" i="16" s="1"/>
  <c r="W11" i="16" s="1"/>
  <c r="G512" i="16"/>
  <c r="L527" i="16"/>
  <c r="L649" i="16" s="1"/>
  <c r="W523" i="16"/>
  <c r="W645" i="16" s="1"/>
  <c r="W587" i="16"/>
  <c r="W709" i="16" s="1"/>
  <c r="W558" i="16"/>
  <c r="W680" i="16" s="1"/>
  <c r="L610" i="16"/>
  <c r="L732" i="16" s="1"/>
  <c r="W553" i="16"/>
  <c r="W675" i="16" s="1"/>
  <c r="W575" i="16"/>
  <c r="W697" i="16" s="1"/>
  <c r="L593" i="16"/>
  <c r="L715" i="16" s="1"/>
  <c r="W543" i="16"/>
  <c r="W665" i="16" s="1"/>
  <c r="W545" i="16"/>
  <c r="W667" i="16" s="1"/>
  <c r="W600" i="16"/>
  <c r="W722" i="16" s="1"/>
  <c r="W528" i="16"/>
  <c r="W650" i="16" s="1"/>
  <c r="L600" i="16"/>
  <c r="L722" i="16" s="1"/>
  <c r="W567" i="16"/>
  <c r="W689" i="16" s="1"/>
  <c r="L585" i="16"/>
  <c r="L707" i="16" s="1"/>
  <c r="W629" i="16"/>
  <c r="W751" i="16" s="1"/>
  <c r="W568" i="16"/>
  <c r="W690" i="16" s="1"/>
  <c r="W620" i="16"/>
  <c r="W742" i="16" s="1"/>
  <c r="W573" i="16"/>
  <c r="W695" i="16" s="1"/>
  <c r="W599" i="16"/>
  <c r="W721" i="16" s="1"/>
  <c r="W12" i="16" s="1"/>
  <c r="W598" i="16"/>
  <c r="W720" i="16" s="1"/>
  <c r="L543" i="16"/>
  <c r="L665" i="16" s="1"/>
  <c r="R513" i="16"/>
  <c r="W603" i="16"/>
  <c r="W725" i="16" s="1"/>
  <c r="W596" i="16"/>
  <c r="W718" i="16" s="1"/>
  <c r="W624" i="16"/>
  <c r="W746" i="16" s="1"/>
  <c r="H512" i="16"/>
  <c r="W637" i="16"/>
  <c r="W759" i="16" s="1"/>
  <c r="W635" i="16"/>
  <c r="W757" i="16" s="1"/>
  <c r="W633" i="16"/>
  <c r="W755" i="16" s="1"/>
  <c r="W631" i="16"/>
  <c r="W753" i="16" s="1"/>
  <c r="W634" i="16"/>
  <c r="W756" i="16" s="1"/>
  <c r="W636" i="16"/>
  <c r="W758" i="16" s="1"/>
  <c r="W572" i="16"/>
  <c r="W694" i="16" s="1"/>
  <c r="W622" i="16"/>
  <c r="W744" i="16" s="1"/>
  <c r="W607" i="16"/>
  <c r="W729" i="16" s="1"/>
  <c r="W623" i="16"/>
  <c r="W745" i="16" s="1"/>
  <c r="W585" i="16"/>
  <c r="W707" i="16" s="1"/>
  <c r="W565" i="16"/>
  <c r="W687" i="16" s="1"/>
  <c r="W527" i="16"/>
  <c r="W649" i="16" s="1"/>
  <c r="W529" i="16"/>
  <c r="W651" i="16" s="1"/>
  <c r="U514" i="16"/>
  <c r="L617" i="16"/>
  <c r="L739" i="16" s="1"/>
  <c r="L551" i="16"/>
  <c r="L673" i="16" s="1"/>
  <c r="W628" i="16"/>
  <c r="W750" i="16" s="1"/>
  <c r="W580" i="16"/>
  <c r="W702" i="16" s="1"/>
  <c r="W537" i="16"/>
  <c r="W659" i="16" s="1"/>
  <c r="W566" i="16"/>
  <c r="W688" i="16" s="1"/>
  <c r="W590" i="16"/>
  <c r="W712" i="16" s="1"/>
  <c r="W592" i="16"/>
  <c r="W714" i="16" s="1"/>
  <c r="W559" i="16"/>
  <c r="W681" i="16" s="1"/>
  <c r="W522" i="16"/>
  <c r="W644" i="16" s="1"/>
  <c r="W579" i="16"/>
  <c r="W701" i="16" s="1"/>
  <c r="W8" i="16" s="1"/>
  <c r="W582" i="16"/>
  <c r="W704" i="16" s="1"/>
  <c r="W625" i="16"/>
  <c r="W747" i="16" s="1"/>
  <c r="W617" i="16"/>
  <c r="W739" i="16" s="1"/>
  <c r="W604" i="16"/>
  <c r="W726" i="16" s="1"/>
  <c r="W13" i="16" s="1"/>
  <c r="W562" i="16"/>
  <c r="W684" i="16" s="1"/>
  <c r="W542" i="16"/>
  <c r="W664" i="16" s="1"/>
  <c r="W632" i="16"/>
  <c r="W754" i="16" s="1"/>
  <c r="W614" i="16"/>
  <c r="W736" i="16" s="1"/>
  <c r="W588" i="16"/>
  <c r="W710" i="16" s="1"/>
  <c r="W548" i="16"/>
  <c r="W670" i="16" s="1"/>
  <c r="W574" i="16"/>
  <c r="W696" i="16" s="1"/>
  <c r="W7" i="16" s="1"/>
  <c r="W546" i="16"/>
  <c r="W668" i="16" s="1"/>
  <c r="W530" i="16"/>
  <c r="W652" i="16" s="1"/>
  <c r="W581" i="16"/>
  <c r="W703" i="16" s="1"/>
  <c r="L576" i="16"/>
  <c r="L698" i="16" s="1"/>
  <c r="P270" i="16"/>
  <c r="P391" i="16"/>
  <c r="W550" i="16"/>
  <c r="W672" i="16" s="1"/>
  <c r="W557" i="16"/>
  <c r="W679" i="16" s="1"/>
  <c r="W541" i="16"/>
  <c r="W663" i="16" s="1"/>
  <c r="W609" i="16"/>
  <c r="W731" i="16" s="1"/>
  <c r="W549" i="16"/>
  <c r="W671" i="16" s="1"/>
  <c r="W533" i="16"/>
  <c r="W655" i="16" s="1"/>
  <c r="W526" i="16"/>
  <c r="W648" i="16" s="1"/>
  <c r="W569" i="16"/>
  <c r="W691" i="16" s="1"/>
  <c r="W608" i="16"/>
  <c r="W730" i="16" s="1"/>
  <c r="W597" i="16"/>
  <c r="W719" i="16" s="1"/>
  <c r="W538" i="16"/>
  <c r="W660" i="16" s="1"/>
  <c r="W616" i="16"/>
  <c r="W738" i="16" s="1"/>
  <c r="W551" i="16"/>
  <c r="W673" i="16" s="1"/>
  <c r="W593" i="16"/>
  <c r="W715" i="16" s="1"/>
  <c r="W554" i="16"/>
  <c r="W676" i="16" s="1"/>
  <c r="W578" i="16"/>
  <c r="W700" i="16" s="1"/>
  <c r="W577" i="16"/>
  <c r="W699" i="16" s="1"/>
  <c r="W613" i="16"/>
  <c r="W735" i="16" s="1"/>
  <c r="W615" i="16"/>
  <c r="W737" i="16" s="1"/>
  <c r="W547" i="16"/>
  <c r="W669" i="16" s="1"/>
  <c r="W601" i="16"/>
  <c r="W723" i="16" s="1"/>
  <c r="L566" i="16"/>
  <c r="L688" i="16" s="1"/>
  <c r="W564" i="16"/>
  <c r="W686" i="16" s="1"/>
  <c r="W627" i="16"/>
  <c r="W749" i="16" s="1"/>
  <c r="W618" i="16"/>
  <c r="W740" i="16" s="1"/>
  <c r="W576" i="16"/>
  <c r="W698" i="16" s="1"/>
  <c r="W583" i="16"/>
  <c r="W705" i="16" s="1"/>
  <c r="W584" i="16"/>
  <c r="W706" i="16" s="1"/>
  <c r="W9" i="16" s="1"/>
  <c r="W621" i="16"/>
  <c r="W743" i="16" s="1"/>
  <c r="W591" i="16"/>
  <c r="W713" i="16" s="1"/>
  <c r="W555" i="16"/>
  <c r="W677" i="16" s="1"/>
  <c r="W619" i="16"/>
  <c r="W741" i="16" s="1"/>
  <c r="W610" i="16"/>
  <c r="W732" i="16" s="1"/>
  <c r="W586" i="16"/>
  <c r="W708" i="16" s="1"/>
  <c r="W602" i="16"/>
  <c r="W724" i="16" s="1"/>
  <c r="W595" i="16"/>
  <c r="W717" i="16" s="1"/>
  <c r="W570" i="16"/>
  <c r="W692" i="16" s="1"/>
  <c r="W524" i="16"/>
  <c r="W646" i="16" s="1"/>
  <c r="W519" i="16"/>
  <c r="W641" i="16" s="1"/>
  <c r="W544" i="16"/>
  <c r="W666" i="16" s="1"/>
  <c r="W561" i="16"/>
  <c r="W683" i="16" s="1"/>
  <c r="L625" i="16"/>
  <c r="L747" i="16" s="1"/>
  <c r="W626" i="16"/>
  <c r="W748" i="16" s="1"/>
  <c r="W560" i="16"/>
  <c r="W682" i="16" s="1"/>
  <c r="W611" i="16"/>
  <c r="W733" i="16" s="1"/>
  <c r="W556" i="16"/>
  <c r="W678" i="16" s="1"/>
  <c r="W563" i="16"/>
  <c r="W685" i="16" s="1"/>
  <c r="W525" i="16"/>
  <c r="W647" i="16" s="1"/>
  <c r="W612" i="16"/>
  <c r="W734" i="16" s="1"/>
  <c r="W532" i="16"/>
  <c r="W654" i="16" s="1"/>
  <c r="W534" i="16"/>
  <c r="W656" i="16" s="1"/>
  <c r="W531" i="16"/>
  <c r="W653" i="16" s="1"/>
  <c r="W536" i="16"/>
  <c r="W658" i="16" s="1"/>
  <c r="W540" i="16"/>
  <c r="W662" i="16" s="1"/>
  <c r="W520" i="16"/>
  <c r="W642" i="16" s="1"/>
  <c r="W552" i="16"/>
  <c r="W674" i="16" s="1"/>
  <c r="W630" i="16"/>
  <c r="W752" i="16" s="1"/>
  <c r="K515" i="16"/>
  <c r="K636" i="16" s="1"/>
  <c r="K758" i="16" s="1"/>
  <c r="B513" i="16"/>
  <c r="I512" i="16"/>
  <c r="C513" i="16"/>
  <c r="F638" i="16"/>
  <c r="F760" i="16" s="1"/>
  <c r="L637" i="16"/>
  <c r="L759" i="16" s="1"/>
  <c r="L633" i="16"/>
  <c r="L755" i="16" s="1"/>
  <c r="L636" i="16"/>
  <c r="L758" i="16" s="1"/>
  <c r="L635" i="16"/>
  <c r="L757" i="16" s="1"/>
  <c r="L634" i="16"/>
  <c r="L756" i="16" s="1"/>
  <c r="L632" i="16"/>
  <c r="L754" i="16" s="1"/>
  <c r="L631" i="16"/>
  <c r="L753" i="16" s="1"/>
  <c r="L613" i="16"/>
  <c r="L735" i="16" s="1"/>
  <c r="L591" i="16"/>
  <c r="L713" i="16" s="1"/>
  <c r="L575" i="16"/>
  <c r="L697" i="16" s="1"/>
  <c r="L552" i="16"/>
  <c r="L674" i="16" s="1"/>
  <c r="L519" i="16"/>
  <c r="L641" i="16" s="1"/>
  <c r="C271" i="16"/>
  <c r="C392" i="16"/>
  <c r="X272" i="16"/>
  <c r="X394" i="16" s="1"/>
  <c r="X516" i="16" s="1"/>
  <c r="X393" i="16"/>
  <c r="L621" i="16"/>
  <c r="L743" i="16" s="1"/>
  <c r="L608" i="16"/>
  <c r="L730" i="16" s="1"/>
  <c r="L582" i="16"/>
  <c r="L704" i="16" s="1"/>
  <c r="L550" i="16"/>
  <c r="L672" i="16" s="1"/>
  <c r="L525" i="16"/>
  <c r="L647" i="16" s="1"/>
  <c r="L622" i="16"/>
  <c r="L744" i="16" s="1"/>
  <c r="L616" i="16"/>
  <c r="L738" i="16" s="1"/>
  <c r="L590" i="16"/>
  <c r="L712" i="16" s="1"/>
  <c r="L581" i="16"/>
  <c r="L703" i="16" s="1"/>
  <c r="L572" i="16"/>
  <c r="L694" i="16" s="1"/>
  <c r="L564" i="16"/>
  <c r="L686" i="16" s="1"/>
  <c r="L557" i="16"/>
  <c r="L679" i="16" s="1"/>
  <c r="L547" i="16"/>
  <c r="L669" i="16" s="1"/>
  <c r="L542" i="16"/>
  <c r="L664" i="16" s="1"/>
  <c r="L533" i="16"/>
  <c r="L655" i="16" s="1"/>
  <c r="L526" i="16"/>
  <c r="L648" i="16" s="1"/>
  <c r="I270" i="16"/>
  <c r="I391" i="16"/>
  <c r="H270" i="16"/>
  <c r="H391" i="16"/>
  <c r="U272" i="16"/>
  <c r="U394" i="16" s="1"/>
  <c r="U516" i="16" s="1"/>
  <c r="U393" i="16"/>
  <c r="Q271" i="16"/>
  <c r="Q392" i="16"/>
  <c r="L629" i="16"/>
  <c r="L751" i="16" s="1"/>
  <c r="L619" i="16"/>
  <c r="L741" i="16" s="1"/>
  <c r="L611" i="16"/>
  <c r="L733" i="16" s="1"/>
  <c r="L604" i="16"/>
  <c r="L726" i="16" s="1"/>
  <c r="L596" i="16"/>
  <c r="L718" i="16" s="1"/>
  <c r="L587" i="16"/>
  <c r="L709" i="16" s="1"/>
  <c r="L580" i="16"/>
  <c r="L702" i="16" s="1"/>
  <c r="L570" i="16"/>
  <c r="L692" i="16" s="1"/>
  <c r="L565" i="16"/>
  <c r="L687" i="16" s="1"/>
  <c r="L556" i="16"/>
  <c r="L678" i="16" s="1"/>
  <c r="L549" i="16"/>
  <c r="L671" i="16" s="1"/>
  <c r="L541" i="16"/>
  <c r="L663" i="16" s="1"/>
  <c r="L531" i="16"/>
  <c r="L653" i="16" s="1"/>
  <c r="L523" i="16"/>
  <c r="L645" i="16" s="1"/>
  <c r="L623" i="16"/>
  <c r="L745" i="16" s="1"/>
  <c r="L599" i="16"/>
  <c r="L721" i="16" s="1"/>
  <c r="L568" i="16"/>
  <c r="L690" i="16" s="1"/>
  <c r="L540" i="16"/>
  <c r="L662" i="16" s="1"/>
  <c r="L529" i="16"/>
  <c r="L651" i="16" s="1"/>
  <c r="V272" i="16"/>
  <c r="V394" i="16" s="1"/>
  <c r="V516" i="16" s="1"/>
  <c r="V393" i="16"/>
  <c r="L630" i="16"/>
  <c r="L752" i="16" s="1"/>
  <c r="L598" i="16"/>
  <c r="L720" i="16" s="1"/>
  <c r="L574" i="16"/>
  <c r="L696" i="16" s="1"/>
  <c r="L7" i="16" s="1"/>
  <c r="L559" i="16"/>
  <c r="L681" i="16" s="1"/>
  <c r="L534" i="16"/>
  <c r="L656" i="16" s="1"/>
  <c r="S271" i="16"/>
  <c r="S392" i="16"/>
  <c r="L628" i="16"/>
  <c r="L750" i="16" s="1"/>
  <c r="L606" i="16"/>
  <c r="L728" i="16" s="1"/>
  <c r="L627" i="16"/>
  <c r="L749" i="16" s="1"/>
  <c r="L620" i="16"/>
  <c r="L742" i="16" s="1"/>
  <c r="L601" i="16"/>
  <c r="L723" i="16" s="1"/>
  <c r="L588" i="16"/>
  <c r="L710" i="16" s="1"/>
  <c r="L569" i="16"/>
  <c r="L691" i="16" s="1"/>
  <c r="L555" i="16"/>
  <c r="L677" i="16" s="1"/>
  <c r="L539" i="16"/>
  <c r="L661" i="16" s="1"/>
  <c r="L524" i="16"/>
  <c r="L646" i="16" s="1"/>
  <c r="B271" i="16"/>
  <c r="B392" i="16"/>
  <c r="J513" i="16"/>
  <c r="L624" i="16"/>
  <c r="L746" i="16" s="1"/>
  <c r="L618" i="16"/>
  <c r="L740" i="16" s="1"/>
  <c r="L607" i="16"/>
  <c r="L729" i="16" s="1"/>
  <c r="L603" i="16"/>
  <c r="L725" i="16" s="1"/>
  <c r="L592" i="16"/>
  <c r="L714" i="16" s="1"/>
  <c r="L586" i="16"/>
  <c r="L708" i="16" s="1"/>
  <c r="L578" i="16"/>
  <c r="L700" i="16" s="1"/>
  <c r="L573" i="16"/>
  <c r="L695" i="16" s="1"/>
  <c r="L562" i="16"/>
  <c r="L684" i="16" s="1"/>
  <c r="L553" i="16"/>
  <c r="L675" i="16" s="1"/>
  <c r="L548" i="16"/>
  <c r="L670" i="16" s="1"/>
  <c r="L538" i="16"/>
  <c r="L660" i="16" s="1"/>
  <c r="L528" i="16"/>
  <c r="L650" i="16" s="1"/>
  <c r="L520" i="16"/>
  <c r="L642" i="16" s="1"/>
  <c r="R271" i="16"/>
  <c r="R392" i="16"/>
  <c r="E270" i="16"/>
  <c r="E391" i="16"/>
  <c r="G270" i="16"/>
  <c r="G391" i="16"/>
  <c r="L605" i="16"/>
  <c r="L727" i="16" s="1"/>
  <c r="L583" i="16"/>
  <c r="L705" i="16" s="1"/>
  <c r="L560" i="16"/>
  <c r="L682" i="16" s="1"/>
  <c r="L536" i="16"/>
  <c r="L658" i="16" s="1"/>
  <c r="L614" i="16"/>
  <c r="L736" i="16" s="1"/>
  <c r="L589" i="16"/>
  <c r="L711" i="16" s="1"/>
  <c r="L567" i="16"/>
  <c r="L689" i="16" s="1"/>
  <c r="L544" i="16"/>
  <c r="L666" i="16" s="1"/>
  <c r="L594" i="16"/>
  <c r="L716" i="16" s="1"/>
  <c r="L612" i="16"/>
  <c r="L734" i="16" s="1"/>
  <c r="L595" i="16"/>
  <c r="L717" i="16" s="1"/>
  <c r="L579" i="16"/>
  <c r="L701" i="16" s="1"/>
  <c r="L8" i="16" s="1"/>
  <c r="L563" i="16"/>
  <c r="L685" i="16" s="1"/>
  <c r="L546" i="16"/>
  <c r="L668" i="16" s="1"/>
  <c r="L530" i="16"/>
  <c r="L652" i="16" s="1"/>
  <c r="F515" i="16"/>
  <c r="F523" i="16" s="1"/>
  <c r="F645" i="16" s="1"/>
  <c r="J271" i="16"/>
  <c r="J392" i="16"/>
  <c r="L626" i="16"/>
  <c r="L748" i="16" s="1"/>
  <c r="L615" i="16"/>
  <c r="L737" i="16" s="1"/>
  <c r="L609" i="16"/>
  <c r="L731" i="16" s="1"/>
  <c r="L602" i="16"/>
  <c r="L724" i="16" s="1"/>
  <c r="L597" i="16"/>
  <c r="L719" i="16" s="1"/>
  <c r="L584" i="16"/>
  <c r="L706" i="16" s="1"/>
  <c r="L577" i="16"/>
  <c r="L699" i="16" s="1"/>
  <c r="L571" i="16"/>
  <c r="L693" i="16" s="1"/>
  <c r="L561" i="16"/>
  <c r="L683" i="16" s="1"/>
  <c r="L554" i="16"/>
  <c r="L676" i="16" s="1"/>
  <c r="L545" i="16"/>
  <c r="L667" i="16" s="1"/>
  <c r="L537" i="16"/>
  <c r="L659" i="16" s="1"/>
  <c r="L532" i="16"/>
  <c r="L654" i="16" s="1"/>
  <c r="L522" i="16"/>
  <c r="L644" i="16" s="1"/>
  <c r="K638" i="16"/>
  <c r="K760" i="16" s="1"/>
  <c r="M523" i="12"/>
  <c r="M402" i="12"/>
  <c r="M281" i="12"/>
  <c r="I124" i="12"/>
  <c r="J123" i="12"/>
  <c r="K122" i="12"/>
  <c r="Y514" i="16" l="1"/>
  <c r="U515" i="16"/>
  <c r="U633" i="16" s="1"/>
  <c r="U755" i="16" s="1"/>
  <c r="Y393" i="16"/>
  <c r="Y272" i="16"/>
  <c r="Y394" i="16" s="1"/>
  <c r="Y516" i="16" s="1"/>
  <c r="Q514" i="16"/>
  <c r="X515" i="16"/>
  <c r="X524" i="16" s="1"/>
  <c r="X646" i="16" s="1"/>
  <c r="K576" i="16"/>
  <c r="K698" i="16" s="1"/>
  <c r="K520" i="16"/>
  <c r="K642" i="16" s="1"/>
  <c r="J514" i="16"/>
  <c r="K617" i="16"/>
  <c r="K739" i="16" s="1"/>
  <c r="U630" i="16"/>
  <c r="U752" i="16" s="1"/>
  <c r="K618" i="16"/>
  <c r="K740" i="16" s="1"/>
  <c r="K583" i="16"/>
  <c r="K705" i="16" s="1"/>
  <c r="R514" i="16"/>
  <c r="K561" i="16"/>
  <c r="K683" i="16" s="1"/>
  <c r="K628" i="16"/>
  <c r="K750" i="16" s="1"/>
  <c r="K592" i="16"/>
  <c r="K714" i="16" s="1"/>
  <c r="K530" i="16"/>
  <c r="K652" i="16" s="1"/>
  <c r="K611" i="16"/>
  <c r="K733" i="16" s="1"/>
  <c r="K601" i="16"/>
  <c r="K723" i="16" s="1"/>
  <c r="K553" i="16"/>
  <c r="K675" i="16" s="1"/>
  <c r="K567" i="16"/>
  <c r="K689" i="16" s="1"/>
  <c r="K610" i="16"/>
  <c r="K732" i="16" s="1"/>
  <c r="K602" i="16"/>
  <c r="K724" i="16" s="1"/>
  <c r="K546" i="16"/>
  <c r="K668" i="16" s="1"/>
  <c r="K626" i="16"/>
  <c r="K748" i="16" s="1"/>
  <c r="K596" i="16"/>
  <c r="K718" i="16" s="1"/>
  <c r="K537" i="16"/>
  <c r="K659" i="16" s="1"/>
  <c r="C514" i="16"/>
  <c r="K588" i="16"/>
  <c r="K710" i="16" s="1"/>
  <c r="K578" i="16"/>
  <c r="K700" i="16" s="1"/>
  <c r="K569" i="16"/>
  <c r="K691" i="16" s="1"/>
  <c r="K560" i="16"/>
  <c r="K682" i="16" s="1"/>
  <c r="K554" i="16"/>
  <c r="K676" i="16" s="1"/>
  <c r="K545" i="16"/>
  <c r="K667" i="16" s="1"/>
  <c r="K540" i="16"/>
  <c r="K662" i="16" s="1"/>
  <c r="K529" i="16"/>
  <c r="K651" i="16" s="1"/>
  <c r="K519" i="16"/>
  <c r="K641" i="16" s="1"/>
  <c r="L10" i="16"/>
  <c r="L13" i="16"/>
  <c r="K624" i="16"/>
  <c r="K746" i="16" s="1"/>
  <c r="K615" i="16"/>
  <c r="K737" i="16" s="1"/>
  <c r="K608" i="16"/>
  <c r="K730" i="16" s="1"/>
  <c r="K603" i="16"/>
  <c r="K725" i="16" s="1"/>
  <c r="K593" i="16"/>
  <c r="K715" i="16" s="1"/>
  <c r="K584" i="16"/>
  <c r="K706" i="16" s="1"/>
  <c r="K9" i="16" s="1"/>
  <c r="K581" i="16"/>
  <c r="K703" i="16" s="1"/>
  <c r="K570" i="16"/>
  <c r="K692" i="16" s="1"/>
  <c r="K562" i="16"/>
  <c r="K684" i="16" s="1"/>
  <c r="K551" i="16"/>
  <c r="K673" i="16" s="1"/>
  <c r="K544" i="16"/>
  <c r="K666" i="16" s="1"/>
  <c r="K535" i="16"/>
  <c r="K657" i="16" s="1"/>
  <c r="K532" i="16"/>
  <c r="K654" i="16" s="1"/>
  <c r="K522" i="16"/>
  <c r="K644" i="16" s="1"/>
  <c r="K623" i="16"/>
  <c r="K745" i="16" s="1"/>
  <c r="K599" i="16"/>
  <c r="K721" i="16" s="1"/>
  <c r="K12" i="16" s="1"/>
  <c r="K571" i="16"/>
  <c r="K693" i="16" s="1"/>
  <c r="K541" i="16"/>
  <c r="K663" i="16" s="1"/>
  <c r="K521" i="16"/>
  <c r="K643" i="16" s="1"/>
  <c r="K607" i="16"/>
  <c r="K729" i="16" s="1"/>
  <c r="K573" i="16"/>
  <c r="K695" i="16" s="1"/>
  <c r="K550" i="16"/>
  <c r="K672" i="16" s="1"/>
  <c r="K525" i="16"/>
  <c r="K647" i="16" s="1"/>
  <c r="K630" i="16"/>
  <c r="K752" i="16" s="1"/>
  <c r="K622" i="16"/>
  <c r="K744" i="16" s="1"/>
  <c r="K609" i="16"/>
  <c r="K731" i="16" s="1"/>
  <c r="K605" i="16"/>
  <c r="K727" i="16" s="1"/>
  <c r="K598" i="16"/>
  <c r="K720" i="16" s="1"/>
  <c r="K590" i="16"/>
  <c r="K712" i="16" s="1"/>
  <c r="K580" i="16"/>
  <c r="K702" i="16" s="1"/>
  <c r="K574" i="16"/>
  <c r="K696" i="16" s="1"/>
  <c r="K7" i="16" s="1"/>
  <c r="K564" i="16"/>
  <c r="K686" i="16" s="1"/>
  <c r="K559" i="16"/>
  <c r="K681" i="16" s="1"/>
  <c r="K548" i="16"/>
  <c r="K670" i="16" s="1"/>
  <c r="K543" i="16"/>
  <c r="K665" i="16" s="1"/>
  <c r="K531" i="16"/>
  <c r="K653" i="16" s="1"/>
  <c r="K526" i="16"/>
  <c r="K648" i="16" s="1"/>
  <c r="L9" i="16"/>
  <c r="K631" i="16"/>
  <c r="K753" i="16" s="1"/>
  <c r="L11" i="16"/>
  <c r="V515" i="16"/>
  <c r="V521" i="16" s="1"/>
  <c r="V643" i="16" s="1"/>
  <c r="K616" i="16"/>
  <c r="K738" i="16" s="1"/>
  <c r="K589" i="16"/>
  <c r="K711" i="16" s="1"/>
  <c r="K10" i="16" s="1"/>
  <c r="K565" i="16"/>
  <c r="K687" i="16" s="1"/>
  <c r="K552" i="16"/>
  <c r="K674" i="16" s="1"/>
  <c r="K528" i="16"/>
  <c r="K650" i="16" s="1"/>
  <c r="K629" i="16"/>
  <c r="K751" i="16" s="1"/>
  <c r="K613" i="16"/>
  <c r="K735" i="16" s="1"/>
  <c r="K591" i="16"/>
  <c r="K713" i="16" s="1"/>
  <c r="K568" i="16"/>
  <c r="K690" i="16" s="1"/>
  <c r="K542" i="16"/>
  <c r="K664" i="16" s="1"/>
  <c r="K627" i="16"/>
  <c r="K749" i="16" s="1"/>
  <c r="K620" i="16"/>
  <c r="K742" i="16" s="1"/>
  <c r="K614" i="16"/>
  <c r="K736" i="16" s="1"/>
  <c r="K606" i="16"/>
  <c r="K728" i="16" s="1"/>
  <c r="K595" i="16"/>
  <c r="K717" i="16" s="1"/>
  <c r="K587" i="16"/>
  <c r="K709" i="16" s="1"/>
  <c r="K579" i="16"/>
  <c r="K701" i="16" s="1"/>
  <c r="K8" i="16" s="1"/>
  <c r="K575" i="16"/>
  <c r="K697" i="16" s="1"/>
  <c r="K563" i="16"/>
  <c r="K685" i="16" s="1"/>
  <c r="K557" i="16"/>
  <c r="K679" i="16" s="1"/>
  <c r="K549" i="16"/>
  <c r="K671" i="16" s="1"/>
  <c r="K539" i="16"/>
  <c r="K661" i="16" s="1"/>
  <c r="K534" i="16"/>
  <c r="K656" i="16" s="1"/>
  <c r="K524" i="16"/>
  <c r="K646" i="16" s="1"/>
  <c r="G513" i="16"/>
  <c r="P513" i="16"/>
  <c r="L12" i="16"/>
  <c r="K604" i="16"/>
  <c r="K726" i="16" s="1"/>
  <c r="K13" i="16" s="1"/>
  <c r="K585" i="16"/>
  <c r="K707" i="16" s="1"/>
  <c r="K556" i="16"/>
  <c r="K678" i="16" s="1"/>
  <c r="K536" i="16"/>
  <c r="K658" i="16" s="1"/>
  <c r="K621" i="16"/>
  <c r="K743" i="16" s="1"/>
  <c r="K597" i="16"/>
  <c r="K719" i="16" s="1"/>
  <c r="K582" i="16"/>
  <c r="K704" i="16" s="1"/>
  <c r="K558" i="16"/>
  <c r="K680" i="16" s="1"/>
  <c r="K533" i="16"/>
  <c r="K655" i="16" s="1"/>
  <c r="K637" i="16"/>
  <c r="K759" i="16" s="1"/>
  <c r="K633" i="16"/>
  <c r="K755" i="16" s="1"/>
  <c r="K625" i="16"/>
  <c r="K747" i="16" s="1"/>
  <c r="K619" i="16"/>
  <c r="K741" i="16" s="1"/>
  <c r="K612" i="16"/>
  <c r="K734" i="16" s="1"/>
  <c r="K600" i="16"/>
  <c r="K722" i="16" s="1"/>
  <c r="K594" i="16"/>
  <c r="K716" i="16" s="1"/>
  <c r="K11" i="16" s="1"/>
  <c r="K586" i="16"/>
  <c r="K708" i="16" s="1"/>
  <c r="K577" i="16"/>
  <c r="K699" i="16" s="1"/>
  <c r="K572" i="16"/>
  <c r="K694" i="16" s="1"/>
  <c r="K566" i="16"/>
  <c r="K688" i="16" s="1"/>
  <c r="K555" i="16"/>
  <c r="K677" i="16" s="1"/>
  <c r="K547" i="16"/>
  <c r="K669" i="16" s="1"/>
  <c r="K538" i="16"/>
  <c r="K660" i="16" s="1"/>
  <c r="K527" i="16"/>
  <c r="K649" i="16" s="1"/>
  <c r="K523" i="16"/>
  <c r="K645" i="16" s="1"/>
  <c r="P271" i="16"/>
  <c r="P392" i="16"/>
  <c r="K635" i="16"/>
  <c r="K757" i="16" s="1"/>
  <c r="K632" i="16"/>
  <c r="K754" i="16" s="1"/>
  <c r="K634" i="16"/>
  <c r="K756" i="16" s="1"/>
  <c r="I513" i="16"/>
  <c r="E513" i="16"/>
  <c r="H513" i="16"/>
  <c r="F625" i="16"/>
  <c r="F747" i="16" s="1"/>
  <c r="F602" i="16"/>
  <c r="F724" i="16" s="1"/>
  <c r="F577" i="16"/>
  <c r="F699" i="16" s="1"/>
  <c r="F549" i="16"/>
  <c r="F671" i="16" s="1"/>
  <c r="F524" i="16"/>
  <c r="F646" i="16" s="1"/>
  <c r="X638" i="16"/>
  <c r="X760" i="16" s="1"/>
  <c r="X561" i="16"/>
  <c r="X683" i="16" s="1"/>
  <c r="X564" i="16"/>
  <c r="X686" i="16" s="1"/>
  <c r="X600" i="16"/>
  <c r="F621" i="16"/>
  <c r="F743" i="16" s="1"/>
  <c r="F599" i="16"/>
  <c r="F721" i="16" s="1"/>
  <c r="F12" i="16" s="1"/>
  <c r="F591" i="16"/>
  <c r="F713" i="16" s="1"/>
  <c r="F565" i="16"/>
  <c r="F687" i="16" s="1"/>
  <c r="F541" i="16"/>
  <c r="F663" i="16" s="1"/>
  <c r="F618" i="16"/>
  <c r="F740" i="16" s="1"/>
  <c r="F615" i="16"/>
  <c r="F737" i="16" s="1"/>
  <c r="F607" i="16"/>
  <c r="F729" i="16" s="1"/>
  <c r="F597" i="16"/>
  <c r="F719" i="16" s="1"/>
  <c r="F590" i="16"/>
  <c r="F582" i="16"/>
  <c r="F704" i="16" s="1"/>
  <c r="F572" i="16"/>
  <c r="F694" i="16" s="1"/>
  <c r="F566" i="16"/>
  <c r="F688" i="16" s="1"/>
  <c r="F558" i="16"/>
  <c r="F680" i="16" s="1"/>
  <c r="F548" i="16"/>
  <c r="F670" i="16" s="1"/>
  <c r="F543" i="16"/>
  <c r="F665" i="16" s="1"/>
  <c r="F533" i="16"/>
  <c r="F655" i="16" s="1"/>
  <c r="F526" i="16"/>
  <c r="F648" i="16" s="1"/>
  <c r="Q272" i="16"/>
  <c r="Q394" i="16" s="1"/>
  <c r="Q516" i="16" s="1"/>
  <c r="Q393" i="16"/>
  <c r="I271" i="16"/>
  <c r="I392" i="16"/>
  <c r="C272" i="16"/>
  <c r="C394" i="16" s="1"/>
  <c r="C516" i="16" s="1"/>
  <c r="C393" i="16"/>
  <c r="F627" i="16"/>
  <c r="F749" i="16" s="1"/>
  <c r="F620" i="16"/>
  <c r="F742" i="16" s="1"/>
  <c r="F612" i="16"/>
  <c r="F734" i="16" s="1"/>
  <c r="F604" i="16"/>
  <c r="F726" i="16" s="1"/>
  <c r="F13" i="16" s="1"/>
  <c r="F596" i="16"/>
  <c r="F718" i="16" s="1"/>
  <c r="F587" i="16"/>
  <c r="F709" i="16" s="1"/>
  <c r="F580" i="16"/>
  <c r="F571" i="16"/>
  <c r="F693" i="16" s="1"/>
  <c r="F564" i="16"/>
  <c r="F686" i="16" s="1"/>
  <c r="F556" i="16"/>
  <c r="F678" i="16" s="1"/>
  <c r="F546" i="16"/>
  <c r="F668" i="16" s="1"/>
  <c r="F539" i="16"/>
  <c r="F661" i="16" s="1"/>
  <c r="F534" i="16"/>
  <c r="F656" i="16" s="1"/>
  <c r="F525" i="16"/>
  <c r="F647" i="16" s="1"/>
  <c r="J272" i="16"/>
  <c r="J394" i="16" s="1"/>
  <c r="J516" i="16" s="1"/>
  <c r="J393" i="16"/>
  <c r="E271" i="16"/>
  <c r="E392" i="16"/>
  <c r="B514" i="16"/>
  <c r="S514" i="16"/>
  <c r="V638" i="16"/>
  <c r="V760" i="16" s="1"/>
  <c r="V610" i="16"/>
  <c r="V732" i="16" s="1"/>
  <c r="F630" i="16"/>
  <c r="F752" i="16" s="1"/>
  <c r="F619" i="16"/>
  <c r="F741" i="16" s="1"/>
  <c r="F613" i="16"/>
  <c r="F735" i="16" s="1"/>
  <c r="F601" i="16"/>
  <c r="F723" i="16" s="1"/>
  <c r="F594" i="16"/>
  <c r="F716" i="16" s="1"/>
  <c r="F11" i="16" s="1"/>
  <c r="F586" i="16"/>
  <c r="F708" i="16" s="1"/>
  <c r="F578" i="16"/>
  <c r="F700" i="16" s="1"/>
  <c r="F573" i="16"/>
  <c r="F695" i="16" s="1"/>
  <c r="F563" i="16"/>
  <c r="F685" i="16" s="1"/>
  <c r="F557" i="16"/>
  <c r="F679" i="16" s="1"/>
  <c r="F550" i="16"/>
  <c r="F672" i="16" s="1"/>
  <c r="F540" i="16"/>
  <c r="F662" i="16" s="1"/>
  <c r="F529" i="16"/>
  <c r="F651" i="16" s="1"/>
  <c r="F637" i="16"/>
  <c r="F759" i="16" s="1"/>
  <c r="F636" i="16"/>
  <c r="F758" i="16" s="1"/>
  <c r="F633" i="16"/>
  <c r="F755" i="16" s="1"/>
  <c r="F632" i="16"/>
  <c r="F754" i="16" s="1"/>
  <c r="F634" i="16"/>
  <c r="F756" i="16" s="1"/>
  <c r="F631" i="16"/>
  <c r="F753" i="16" s="1"/>
  <c r="F635" i="16"/>
  <c r="F757" i="16" s="1"/>
  <c r="F614" i="16"/>
  <c r="F736" i="16" s="1"/>
  <c r="F609" i="16"/>
  <c r="F731" i="16" s="1"/>
  <c r="F584" i="16"/>
  <c r="F706" i="16" s="1"/>
  <c r="F9" i="16" s="1"/>
  <c r="F559" i="16"/>
  <c r="F681" i="16" s="1"/>
  <c r="F520" i="16"/>
  <c r="F642" i="16" s="1"/>
  <c r="F626" i="16"/>
  <c r="F748" i="16" s="1"/>
  <c r="H271" i="16"/>
  <c r="H392" i="16"/>
  <c r="F611" i="16"/>
  <c r="F733" i="16" s="1"/>
  <c r="F581" i="16"/>
  <c r="F703" i="16" s="1"/>
  <c r="F555" i="16"/>
  <c r="F677" i="16" s="1"/>
  <c r="F527" i="16"/>
  <c r="F649" i="16" s="1"/>
  <c r="B272" i="16"/>
  <c r="B394" i="16" s="1"/>
  <c r="B516" i="16" s="1"/>
  <c r="B393" i="16"/>
  <c r="F629" i="16"/>
  <c r="F751" i="16" s="1"/>
  <c r="F610" i="16"/>
  <c r="F732" i="16" s="1"/>
  <c r="F595" i="16"/>
  <c r="F575" i="16"/>
  <c r="F560" i="16"/>
  <c r="F682" i="16" s="1"/>
  <c r="F544" i="16"/>
  <c r="F666" i="16" s="1"/>
  <c r="F522" i="16"/>
  <c r="F644" i="16" s="1"/>
  <c r="F583" i="16"/>
  <c r="F705" i="16" s="1"/>
  <c r="F589" i="16"/>
  <c r="F711" i="16" s="1"/>
  <c r="F10" i="16" s="1"/>
  <c r="F567" i="16"/>
  <c r="F689" i="16" s="1"/>
  <c r="F545" i="16"/>
  <c r="F667" i="16" s="1"/>
  <c r="F535" i="16"/>
  <c r="F657" i="16" s="1"/>
  <c r="F605" i="16"/>
  <c r="F574" i="16"/>
  <c r="F696" i="16" s="1"/>
  <c r="F7" i="16" s="1"/>
  <c r="F551" i="16"/>
  <c r="F673" i="16" s="1"/>
  <c r="F532" i="16"/>
  <c r="F654" i="16" s="1"/>
  <c r="F628" i="16"/>
  <c r="F750" i="16" s="1"/>
  <c r="S393" i="16"/>
  <c r="S272" i="16"/>
  <c r="S394" i="16" s="1"/>
  <c r="S516" i="16" s="1"/>
  <c r="F622" i="16"/>
  <c r="F744" i="16" s="1"/>
  <c r="F603" i="16"/>
  <c r="F725" i="16" s="1"/>
  <c r="F588" i="16"/>
  <c r="F710" i="16" s="1"/>
  <c r="F570" i="16"/>
  <c r="F692" i="16" s="1"/>
  <c r="F552" i="16"/>
  <c r="F674" i="16" s="1"/>
  <c r="F538" i="16"/>
  <c r="F660" i="16" s="1"/>
  <c r="F528" i="16"/>
  <c r="F650" i="16" s="1"/>
  <c r="F623" i="16"/>
  <c r="F745" i="16" s="1"/>
  <c r="F617" i="16"/>
  <c r="F739" i="16" s="1"/>
  <c r="F608" i="16"/>
  <c r="F730" i="16" s="1"/>
  <c r="F598" i="16"/>
  <c r="F720" i="16" s="1"/>
  <c r="F592" i="16"/>
  <c r="F714" i="16" s="1"/>
  <c r="F579" i="16"/>
  <c r="F701" i="16" s="1"/>
  <c r="F8" i="16" s="1"/>
  <c r="F568" i="16"/>
  <c r="F690" i="16" s="1"/>
  <c r="F561" i="16"/>
  <c r="F683" i="16" s="1"/>
  <c r="F553" i="16"/>
  <c r="F675" i="16" s="1"/>
  <c r="F547" i="16"/>
  <c r="F669" i="16" s="1"/>
  <c r="F536" i="16"/>
  <c r="F658" i="16" s="1"/>
  <c r="F530" i="16"/>
  <c r="F652" i="16" s="1"/>
  <c r="F519" i="16"/>
  <c r="F641" i="16" s="1"/>
  <c r="G271" i="16"/>
  <c r="G392" i="16"/>
  <c r="R393" i="16"/>
  <c r="R272" i="16"/>
  <c r="R394" i="16" s="1"/>
  <c r="R516" i="16" s="1"/>
  <c r="U631" i="16"/>
  <c r="U753" i="16" s="1"/>
  <c r="U638" i="16"/>
  <c r="U760" i="16" s="1"/>
  <c r="U520" i="16"/>
  <c r="U642" i="16" s="1"/>
  <c r="U523" i="16"/>
  <c r="U645" i="16" s="1"/>
  <c r="U522" i="16"/>
  <c r="U644" i="16" s="1"/>
  <c r="U524" i="16"/>
  <c r="U646" i="16" s="1"/>
  <c r="U529" i="16"/>
  <c r="U651" i="16" s="1"/>
  <c r="U530" i="16"/>
  <c r="U652" i="16" s="1"/>
  <c r="U532" i="16"/>
  <c r="U654" i="16" s="1"/>
  <c r="U533" i="16"/>
  <c r="U655" i="16" s="1"/>
  <c r="U541" i="16"/>
  <c r="U663" i="16" s="1"/>
  <c r="U536" i="16"/>
  <c r="U658" i="16" s="1"/>
  <c r="U537" i="16"/>
  <c r="U659" i="16" s="1"/>
  <c r="U540" i="16"/>
  <c r="U662" i="16" s="1"/>
  <c r="U544" i="16"/>
  <c r="U666" i="16" s="1"/>
  <c r="U548" i="16"/>
  <c r="U670" i="16" s="1"/>
  <c r="U546" i="16"/>
  <c r="U668" i="16" s="1"/>
  <c r="U549" i="16"/>
  <c r="U671" i="16" s="1"/>
  <c r="U554" i="16"/>
  <c r="U676" i="16" s="1"/>
  <c r="U552" i="16"/>
  <c r="U674" i="16" s="1"/>
  <c r="U555" i="16"/>
  <c r="U677" i="16" s="1"/>
  <c r="U558" i="16"/>
  <c r="U680" i="16" s="1"/>
  <c r="U560" i="16"/>
  <c r="U682" i="16" s="1"/>
  <c r="U562" i="16"/>
  <c r="U684" i="16" s="1"/>
  <c r="U564" i="16"/>
  <c r="U686" i="16" s="1"/>
  <c r="U563" i="16"/>
  <c r="U685" i="16" s="1"/>
  <c r="U570" i="16"/>
  <c r="U692" i="16" s="1"/>
  <c r="U569" i="16"/>
  <c r="U691" i="16" s="1"/>
  <c r="U572" i="16"/>
  <c r="U694" i="16" s="1"/>
  <c r="U573" i="16"/>
  <c r="U695" i="16" s="1"/>
  <c r="U580" i="16"/>
  <c r="U578" i="16"/>
  <c r="U700" i="16" s="1"/>
  <c r="U577" i="16"/>
  <c r="U699" i="16" s="1"/>
  <c r="U581" i="16"/>
  <c r="U703" i="16" s="1"/>
  <c r="U582" i="16"/>
  <c r="U704" i="16" s="1"/>
  <c r="U587" i="16"/>
  <c r="U709" i="16" s="1"/>
  <c r="U586" i="16"/>
  <c r="U708" i="16" s="1"/>
  <c r="U588" i="16"/>
  <c r="U710" i="16" s="1"/>
  <c r="U595" i="16"/>
  <c r="U593" i="16"/>
  <c r="U715" i="16" s="1"/>
  <c r="U597" i="16"/>
  <c r="U719" i="16" s="1"/>
  <c r="U594" i="16"/>
  <c r="U716" i="16" s="1"/>
  <c r="U11" i="16" s="1"/>
  <c r="U600" i="16"/>
  <c r="U601" i="16"/>
  <c r="U723" i="16" s="1"/>
  <c r="U603" i="16"/>
  <c r="U725" i="16" s="1"/>
  <c r="U605" i="16"/>
  <c r="U608" i="16"/>
  <c r="U730" i="16" s="1"/>
  <c r="U610" i="16"/>
  <c r="U732" i="16" s="1"/>
  <c r="U611" i="16"/>
  <c r="U733" i="16" s="1"/>
  <c r="U614" i="16"/>
  <c r="U736" i="16" s="1"/>
  <c r="U613" i="16"/>
  <c r="U735" i="16" s="1"/>
  <c r="U618" i="16"/>
  <c r="U740" i="16" s="1"/>
  <c r="U617" i="16"/>
  <c r="U739" i="16" s="1"/>
  <c r="U620" i="16"/>
  <c r="U742" i="16" s="1"/>
  <c r="U622" i="16"/>
  <c r="U744" i="16" s="1"/>
  <c r="U627" i="16"/>
  <c r="U749" i="16" s="1"/>
  <c r="U626" i="16"/>
  <c r="U748" i="16" s="1"/>
  <c r="U629" i="16"/>
  <c r="U751" i="16" s="1"/>
  <c r="F624" i="16"/>
  <c r="F746" i="16" s="1"/>
  <c r="F616" i="16"/>
  <c r="F738" i="16" s="1"/>
  <c r="F606" i="16"/>
  <c r="F728" i="16" s="1"/>
  <c r="F600" i="16"/>
  <c r="F593" i="16"/>
  <c r="F715" i="16" s="1"/>
  <c r="F585" i="16"/>
  <c r="F576" i="16"/>
  <c r="F698" i="16" s="1"/>
  <c r="F569" i="16"/>
  <c r="F691" i="16" s="1"/>
  <c r="F562" i="16"/>
  <c r="F684" i="16" s="1"/>
  <c r="F554" i="16"/>
  <c r="F676" i="16" s="1"/>
  <c r="F542" i="16"/>
  <c r="F664" i="16" s="1"/>
  <c r="F537" i="16"/>
  <c r="F659" i="16" s="1"/>
  <c r="F531" i="16"/>
  <c r="F653" i="16" s="1"/>
  <c r="F521" i="16"/>
  <c r="F643" i="16" s="1"/>
  <c r="M524" i="12"/>
  <c r="M403" i="12"/>
  <c r="M282" i="12"/>
  <c r="J124" i="12"/>
  <c r="K123" i="12"/>
  <c r="X537" i="16" l="1"/>
  <c r="X659" i="16" s="1"/>
  <c r="X539" i="16"/>
  <c r="X661" i="16" s="1"/>
  <c r="X621" i="16"/>
  <c r="X743" i="16" s="1"/>
  <c r="X618" i="16"/>
  <c r="X740" i="16" s="1"/>
  <c r="X601" i="16"/>
  <c r="X723" i="16" s="1"/>
  <c r="X529" i="16"/>
  <c r="X651" i="16" s="1"/>
  <c r="X591" i="16"/>
  <c r="X713" i="16" s="1"/>
  <c r="X528" i="16"/>
  <c r="X650" i="16" s="1"/>
  <c r="X595" i="16"/>
  <c r="X717" i="16" s="1"/>
  <c r="X625" i="16"/>
  <c r="X747" i="16" s="1"/>
  <c r="X568" i="16"/>
  <c r="X690" i="16" s="1"/>
  <c r="X634" i="16"/>
  <c r="X756" i="16" s="1"/>
  <c r="X622" i="16"/>
  <c r="X744" i="16" s="1"/>
  <c r="X569" i="16"/>
  <c r="X691" i="16" s="1"/>
  <c r="X616" i="16"/>
  <c r="X738" i="16" s="1"/>
  <c r="X587" i="16"/>
  <c r="X709" i="16" s="1"/>
  <c r="X553" i="16"/>
  <c r="X675" i="16" s="1"/>
  <c r="X523" i="16"/>
  <c r="X645" i="16" s="1"/>
  <c r="X610" i="16"/>
  <c r="X732" i="16" s="1"/>
  <c r="X585" i="16"/>
  <c r="X707" i="16" s="1"/>
  <c r="X549" i="16"/>
  <c r="X671" i="16" s="1"/>
  <c r="X519" i="16"/>
  <c r="X641" i="16" s="1"/>
  <c r="X635" i="16"/>
  <c r="X757" i="16" s="1"/>
  <c r="X609" i="16"/>
  <c r="X731" i="16" s="1"/>
  <c r="X576" i="16"/>
  <c r="X698" i="16" s="1"/>
  <c r="X545" i="16"/>
  <c r="X667" i="16" s="1"/>
  <c r="X628" i="16"/>
  <c r="X750" i="16" s="1"/>
  <c r="X607" i="16"/>
  <c r="X729" i="16" s="1"/>
  <c r="X578" i="16"/>
  <c r="X700" i="16" s="1"/>
  <c r="X542" i="16"/>
  <c r="X664" i="16" s="1"/>
  <c r="V599" i="16"/>
  <c r="V721" i="16" s="1"/>
  <c r="V12" i="16" s="1"/>
  <c r="X603" i="16"/>
  <c r="X725" i="16" s="1"/>
  <c r="X597" i="16"/>
  <c r="X719" i="16" s="1"/>
  <c r="X586" i="16"/>
  <c r="X708" i="16" s="1"/>
  <c r="X577" i="16"/>
  <c r="X699" i="16" s="1"/>
  <c r="X571" i="16"/>
  <c r="X693" i="16" s="1"/>
  <c r="X562" i="16"/>
  <c r="X684" i="16" s="1"/>
  <c r="X556" i="16"/>
  <c r="X678" i="16" s="1"/>
  <c r="X548" i="16"/>
  <c r="X670" i="16" s="1"/>
  <c r="X536" i="16"/>
  <c r="X658" i="16" s="1"/>
  <c r="X530" i="16"/>
  <c r="X652" i="16" s="1"/>
  <c r="X522" i="16"/>
  <c r="X644" i="16" s="1"/>
  <c r="X631" i="16"/>
  <c r="X753" i="16" s="1"/>
  <c r="X626" i="16"/>
  <c r="X748" i="16" s="1"/>
  <c r="X617" i="16"/>
  <c r="X739" i="16" s="1"/>
  <c r="X611" i="16"/>
  <c r="X733" i="16" s="1"/>
  <c r="X605" i="16"/>
  <c r="X727" i="16" s="1"/>
  <c r="X594" i="16"/>
  <c r="X716" i="16" s="1"/>
  <c r="X11" i="16" s="1"/>
  <c r="X584" i="16"/>
  <c r="X706" i="16" s="1"/>
  <c r="X9" i="16" s="1"/>
  <c r="X580" i="16"/>
  <c r="X702" i="16" s="1"/>
  <c r="X570" i="16"/>
  <c r="X692" i="16" s="1"/>
  <c r="X563" i="16"/>
  <c r="X685" i="16" s="1"/>
  <c r="X554" i="16"/>
  <c r="X676" i="16" s="1"/>
  <c r="X546" i="16"/>
  <c r="X668" i="16" s="1"/>
  <c r="X538" i="16"/>
  <c r="X660" i="16" s="1"/>
  <c r="X533" i="16"/>
  <c r="X655" i="16" s="1"/>
  <c r="X521" i="16"/>
  <c r="X643" i="16" s="1"/>
  <c r="X615" i="16"/>
  <c r="X737" i="16" s="1"/>
  <c r="X593" i="16"/>
  <c r="X715" i="16" s="1"/>
  <c r="X566" i="16"/>
  <c r="X688" i="16" s="1"/>
  <c r="X541" i="16"/>
  <c r="X663" i="16" s="1"/>
  <c r="X527" i="16"/>
  <c r="X649" i="16" s="1"/>
  <c r="X630" i="16"/>
  <c r="X752" i="16" s="1"/>
  <c r="V562" i="16"/>
  <c r="V684" i="16" s="1"/>
  <c r="X627" i="16"/>
  <c r="X749" i="16" s="1"/>
  <c r="X623" i="16"/>
  <c r="X745" i="16" s="1"/>
  <c r="X614" i="16"/>
  <c r="X736" i="16" s="1"/>
  <c r="X604" i="16"/>
  <c r="X726" i="16" s="1"/>
  <c r="X13" i="16" s="1"/>
  <c r="X598" i="16"/>
  <c r="X720" i="16" s="1"/>
  <c r="X589" i="16"/>
  <c r="X711" i="16" s="1"/>
  <c r="X10" i="16" s="1"/>
  <c r="X582" i="16"/>
  <c r="X704" i="16" s="1"/>
  <c r="X575" i="16"/>
  <c r="X697" i="16" s="1"/>
  <c r="X567" i="16"/>
  <c r="X689" i="16" s="1"/>
  <c r="X558" i="16"/>
  <c r="X680" i="16" s="1"/>
  <c r="X547" i="16"/>
  <c r="X669" i="16" s="1"/>
  <c r="X543" i="16"/>
  <c r="X665" i="16" s="1"/>
  <c r="X534" i="16"/>
  <c r="X656" i="16" s="1"/>
  <c r="X525" i="16"/>
  <c r="X647" i="16" s="1"/>
  <c r="X620" i="16"/>
  <c r="X742" i="16" s="1"/>
  <c r="X599" i="16"/>
  <c r="X721" i="16" s="1"/>
  <c r="X12" i="16" s="1"/>
  <c r="X574" i="16"/>
  <c r="X696" i="16" s="1"/>
  <c r="X7" i="16" s="1"/>
  <c r="X551" i="16"/>
  <c r="X673" i="16" s="1"/>
  <c r="X520" i="16"/>
  <c r="X642" i="16" s="1"/>
  <c r="V560" i="16"/>
  <c r="V682" i="16" s="1"/>
  <c r="X633" i="16"/>
  <c r="X755" i="16" s="1"/>
  <c r="X624" i="16"/>
  <c r="X746" i="16" s="1"/>
  <c r="X612" i="16"/>
  <c r="X734" i="16" s="1"/>
  <c r="X606" i="16"/>
  <c r="X728" i="16" s="1"/>
  <c r="X596" i="16"/>
  <c r="X718" i="16" s="1"/>
  <c r="X588" i="16"/>
  <c r="X710" i="16" s="1"/>
  <c r="X581" i="16"/>
  <c r="X703" i="16" s="1"/>
  <c r="X572" i="16"/>
  <c r="X694" i="16" s="1"/>
  <c r="X565" i="16"/>
  <c r="X687" i="16" s="1"/>
  <c r="X555" i="16"/>
  <c r="X677" i="16" s="1"/>
  <c r="X550" i="16"/>
  <c r="X672" i="16" s="1"/>
  <c r="X544" i="16"/>
  <c r="X666" i="16" s="1"/>
  <c r="X532" i="16"/>
  <c r="X654" i="16" s="1"/>
  <c r="X526" i="16"/>
  <c r="X648" i="16" s="1"/>
  <c r="X636" i="16"/>
  <c r="X758" i="16" s="1"/>
  <c r="X608" i="16"/>
  <c r="X730" i="16" s="1"/>
  <c r="X583" i="16"/>
  <c r="X705" i="16" s="1"/>
  <c r="X557" i="16"/>
  <c r="X679" i="16" s="1"/>
  <c r="X535" i="16"/>
  <c r="X657" i="16" s="1"/>
  <c r="V519" i="16"/>
  <c r="V641" i="16" s="1"/>
  <c r="X629" i="16"/>
  <c r="X751" i="16" s="1"/>
  <c r="X619" i="16"/>
  <c r="X741" i="16" s="1"/>
  <c r="X613" i="16"/>
  <c r="X735" i="16" s="1"/>
  <c r="X602" i="16"/>
  <c r="X724" i="16" s="1"/>
  <c r="X592" i="16"/>
  <c r="X714" i="16" s="1"/>
  <c r="X590" i="16"/>
  <c r="X579" i="16"/>
  <c r="X701" i="16" s="1"/>
  <c r="X8" i="16" s="1"/>
  <c r="X573" i="16"/>
  <c r="X695" i="16" s="1"/>
  <c r="X560" i="16"/>
  <c r="X682" i="16" s="1"/>
  <c r="X559" i="16"/>
  <c r="X681" i="16" s="1"/>
  <c r="X552" i="16"/>
  <c r="X674" i="16" s="1"/>
  <c r="X540" i="16"/>
  <c r="X662" i="16" s="1"/>
  <c r="X531" i="16"/>
  <c r="X653" i="16" s="1"/>
  <c r="Y515" i="16"/>
  <c r="Y528" i="16" s="1"/>
  <c r="Y650" i="16" s="1"/>
  <c r="V551" i="16"/>
  <c r="V673" i="16" s="1"/>
  <c r="U628" i="16"/>
  <c r="U750" i="16" s="1"/>
  <c r="U623" i="16"/>
  <c r="U745" i="16" s="1"/>
  <c r="U612" i="16"/>
  <c r="U734" i="16" s="1"/>
  <c r="U604" i="16"/>
  <c r="U726" i="16" s="1"/>
  <c r="U13" i="16" s="1"/>
  <c r="U598" i="16"/>
  <c r="U720" i="16" s="1"/>
  <c r="U590" i="16"/>
  <c r="U712" i="16" s="1"/>
  <c r="U579" i="16"/>
  <c r="U701" i="16" s="1"/>
  <c r="U8" i="16" s="1"/>
  <c r="U571" i="16"/>
  <c r="U693" i="16" s="1"/>
  <c r="U566" i="16"/>
  <c r="U688" i="16" s="1"/>
  <c r="U557" i="16"/>
  <c r="U679" i="16" s="1"/>
  <c r="U553" i="16"/>
  <c r="U675" i="16" s="1"/>
  <c r="U539" i="16"/>
  <c r="U661" i="16" s="1"/>
  <c r="U531" i="16"/>
  <c r="U653" i="16" s="1"/>
  <c r="U527" i="16"/>
  <c r="U649" i="16" s="1"/>
  <c r="U637" i="16"/>
  <c r="U759" i="16" s="1"/>
  <c r="V615" i="16"/>
  <c r="V737" i="16" s="1"/>
  <c r="V570" i="16"/>
  <c r="V692" i="16" s="1"/>
  <c r="V530" i="16"/>
  <c r="V652" i="16" s="1"/>
  <c r="V593" i="16"/>
  <c r="V715" i="16" s="1"/>
  <c r="U625" i="16"/>
  <c r="U747" i="16" s="1"/>
  <c r="U616" i="16"/>
  <c r="U738" i="16" s="1"/>
  <c r="U609" i="16"/>
  <c r="U731" i="16" s="1"/>
  <c r="U602" i="16"/>
  <c r="U724" i="16" s="1"/>
  <c r="U591" i="16"/>
  <c r="U713" i="16" s="1"/>
  <c r="U584" i="16"/>
  <c r="U706" i="16" s="1"/>
  <c r="U9" i="16" s="1"/>
  <c r="U575" i="16"/>
  <c r="U697" i="16" s="1"/>
  <c r="U568" i="16"/>
  <c r="U690" i="16" s="1"/>
  <c r="U559" i="16"/>
  <c r="U681" i="16" s="1"/>
  <c r="U550" i="16"/>
  <c r="U672" i="16" s="1"/>
  <c r="U545" i="16"/>
  <c r="U667" i="16" s="1"/>
  <c r="U538" i="16"/>
  <c r="U660" i="16" s="1"/>
  <c r="U528" i="16"/>
  <c r="U650" i="16" s="1"/>
  <c r="U521" i="16"/>
  <c r="U643" i="16" s="1"/>
  <c r="V628" i="16"/>
  <c r="V750" i="16" s="1"/>
  <c r="V584" i="16"/>
  <c r="V706" i="16" s="1"/>
  <c r="V9" i="16" s="1"/>
  <c r="V549" i="16"/>
  <c r="V671" i="16" s="1"/>
  <c r="Y638" i="16"/>
  <c r="Y760" i="16" s="1"/>
  <c r="Y620" i="16"/>
  <c r="Y742" i="16" s="1"/>
  <c r="Y568" i="16"/>
  <c r="Y690" i="16" s="1"/>
  <c r="Y572" i="16"/>
  <c r="Y694" i="16" s="1"/>
  <c r="Y537" i="16"/>
  <c r="Y659" i="16" s="1"/>
  <c r="Y583" i="16"/>
  <c r="Y705" i="16" s="1"/>
  <c r="Y531" i="16"/>
  <c r="Y653" i="16" s="1"/>
  <c r="Y575" i="16"/>
  <c r="Y697" i="16" s="1"/>
  <c r="Y599" i="16"/>
  <c r="Y721" i="16" s="1"/>
  <c r="Y12" i="16" s="1"/>
  <c r="Y577" i="16"/>
  <c r="Y699" i="16" s="1"/>
  <c r="Y602" i="16"/>
  <c r="Y724" i="16" s="1"/>
  <c r="Y619" i="16"/>
  <c r="Y741" i="16" s="1"/>
  <c r="Y587" i="16"/>
  <c r="Y709" i="16" s="1"/>
  <c r="Y527" i="16"/>
  <c r="Y649" i="16" s="1"/>
  <c r="Y594" i="16"/>
  <c r="Y716" i="16" s="1"/>
  <c r="Y11" i="16" s="1"/>
  <c r="Y540" i="16"/>
  <c r="Y662" i="16" s="1"/>
  <c r="Y560" i="16"/>
  <c r="Y682" i="16" s="1"/>
  <c r="Y621" i="16"/>
  <c r="Y743" i="16" s="1"/>
  <c r="Y561" i="16"/>
  <c r="Y683" i="16" s="1"/>
  <c r="Y581" i="16"/>
  <c r="Y703" i="16" s="1"/>
  <c r="Y543" i="16"/>
  <c r="Y665" i="16" s="1"/>
  <c r="Y618" i="16"/>
  <c r="Y740" i="16" s="1"/>
  <c r="Y539" i="16"/>
  <c r="Y661" i="16" s="1"/>
  <c r="Y571" i="16"/>
  <c r="Y693" i="16" s="1"/>
  <c r="Y593" i="16"/>
  <c r="Y715" i="16" s="1"/>
  <c r="Y532" i="16"/>
  <c r="Y654" i="16" s="1"/>
  <c r="Y617" i="16"/>
  <c r="Y739" i="16" s="1"/>
  <c r="Y584" i="16"/>
  <c r="Y706" i="16" s="1"/>
  <c r="Y9" i="16" s="1"/>
  <c r="Y616" i="16"/>
  <c r="Y738" i="16" s="1"/>
  <c r="Y535" i="16"/>
  <c r="Y657" i="16" s="1"/>
  <c r="Y580" i="16"/>
  <c r="Y702" i="16" s="1"/>
  <c r="Y589" i="16"/>
  <c r="Y711" i="16" s="1"/>
  <c r="Y10" i="16" s="1"/>
  <c r="Y523" i="16"/>
  <c r="Y645" i="16" s="1"/>
  <c r="Y595" i="16"/>
  <c r="Y717" i="16" s="1"/>
  <c r="Y566" i="16"/>
  <c r="Y688" i="16" s="1"/>
  <c r="Y622" i="16"/>
  <c r="Y744" i="16" s="1"/>
  <c r="Y546" i="16"/>
  <c r="Y668" i="16" s="1"/>
  <c r="Y544" i="16"/>
  <c r="Y666" i="16" s="1"/>
  <c r="Y556" i="16"/>
  <c r="Y678" i="16" s="1"/>
  <c r="Y548" i="16"/>
  <c r="Y670" i="16" s="1"/>
  <c r="Y625" i="16"/>
  <c r="Y747" i="16" s="1"/>
  <c r="Y624" i="16"/>
  <c r="Y746" i="16" s="1"/>
  <c r="Y627" i="16"/>
  <c r="Y749" i="16" s="1"/>
  <c r="V598" i="16"/>
  <c r="V720" i="16" s="1"/>
  <c r="V631" i="16"/>
  <c r="V753" i="16" s="1"/>
  <c r="U624" i="16"/>
  <c r="U746" i="16" s="1"/>
  <c r="U619" i="16"/>
  <c r="U741" i="16" s="1"/>
  <c r="U606" i="16"/>
  <c r="U728" i="16" s="1"/>
  <c r="U596" i="16"/>
  <c r="U718" i="16" s="1"/>
  <c r="U592" i="16"/>
  <c r="U714" i="16" s="1"/>
  <c r="U585" i="16"/>
  <c r="U707" i="16" s="1"/>
  <c r="U576" i="16"/>
  <c r="U698" i="16" s="1"/>
  <c r="U565" i="16"/>
  <c r="U687" i="16" s="1"/>
  <c r="U561" i="16"/>
  <c r="U683" i="16" s="1"/>
  <c r="U551" i="16"/>
  <c r="U673" i="16" s="1"/>
  <c r="U542" i="16"/>
  <c r="U664" i="16" s="1"/>
  <c r="U535" i="16"/>
  <c r="U657" i="16" s="1"/>
  <c r="U525" i="16"/>
  <c r="U647" i="16" s="1"/>
  <c r="U519" i="16"/>
  <c r="U641" i="16" s="1"/>
  <c r="V626" i="16"/>
  <c r="V748" i="16" s="1"/>
  <c r="V579" i="16"/>
  <c r="V701" i="16" s="1"/>
  <c r="V8" i="16" s="1"/>
  <c r="V535" i="16"/>
  <c r="V657" i="16" s="1"/>
  <c r="Y632" i="16"/>
  <c r="Y754" i="16" s="1"/>
  <c r="V550" i="16"/>
  <c r="V672" i="16" s="1"/>
  <c r="U632" i="16"/>
  <c r="U754" i="16" s="1"/>
  <c r="U636" i="16"/>
  <c r="U758" i="16" s="1"/>
  <c r="U621" i="16"/>
  <c r="U743" i="16" s="1"/>
  <c r="U615" i="16"/>
  <c r="U737" i="16" s="1"/>
  <c r="U607" i="16"/>
  <c r="U729" i="16" s="1"/>
  <c r="U599" i="16"/>
  <c r="U721" i="16" s="1"/>
  <c r="U12" i="16" s="1"/>
  <c r="U589" i="16"/>
  <c r="U711" i="16" s="1"/>
  <c r="U10" i="16" s="1"/>
  <c r="U583" i="16"/>
  <c r="U705" i="16" s="1"/>
  <c r="U574" i="16"/>
  <c r="U696" i="16" s="1"/>
  <c r="U7" i="16" s="1"/>
  <c r="U567" i="16"/>
  <c r="U689" i="16" s="1"/>
  <c r="U556" i="16"/>
  <c r="U678" i="16" s="1"/>
  <c r="U547" i="16"/>
  <c r="U669" i="16" s="1"/>
  <c r="U543" i="16"/>
  <c r="U665" i="16" s="1"/>
  <c r="U534" i="16"/>
  <c r="U656" i="16" s="1"/>
  <c r="U526" i="16"/>
  <c r="U648" i="16" s="1"/>
  <c r="U635" i="16"/>
  <c r="U757" i="16" s="1"/>
  <c r="V613" i="16"/>
  <c r="V735" i="16" s="1"/>
  <c r="V580" i="16"/>
  <c r="V702" i="16" s="1"/>
  <c r="V534" i="16"/>
  <c r="V656" i="16" s="1"/>
  <c r="U634" i="16"/>
  <c r="U756" i="16" s="1"/>
  <c r="X637" i="16"/>
  <c r="X759" i="16" s="1"/>
  <c r="X632" i="16"/>
  <c r="X754" i="16" s="1"/>
  <c r="V624" i="16"/>
  <c r="V746" i="16" s="1"/>
  <c r="V529" i="16"/>
  <c r="V651" i="16" s="1"/>
  <c r="V634" i="16"/>
  <c r="V756" i="16" s="1"/>
  <c r="V616" i="16"/>
  <c r="V738" i="16" s="1"/>
  <c r="V600" i="16"/>
  <c r="V722" i="16" s="1"/>
  <c r="V582" i="16"/>
  <c r="V704" i="16" s="1"/>
  <c r="V568" i="16"/>
  <c r="V690" i="16" s="1"/>
  <c r="V555" i="16"/>
  <c r="V677" i="16" s="1"/>
  <c r="V537" i="16"/>
  <c r="V659" i="16" s="1"/>
  <c r="V520" i="16"/>
  <c r="V642" i="16" s="1"/>
  <c r="V592" i="16"/>
  <c r="V714" i="16" s="1"/>
  <c r="V544" i="16"/>
  <c r="V666" i="16" s="1"/>
  <c r="V620" i="16"/>
  <c r="V742" i="16" s="1"/>
  <c r="V607" i="16"/>
  <c r="V729" i="16" s="1"/>
  <c r="V591" i="16"/>
  <c r="V713" i="16" s="1"/>
  <c r="V577" i="16"/>
  <c r="V699" i="16" s="1"/>
  <c r="V559" i="16"/>
  <c r="V681" i="16" s="1"/>
  <c r="V543" i="16"/>
  <c r="V665" i="16" s="1"/>
  <c r="V527" i="16"/>
  <c r="V649" i="16" s="1"/>
  <c r="V637" i="16"/>
  <c r="V759" i="16" s="1"/>
  <c r="V608" i="16"/>
  <c r="V730" i="16" s="1"/>
  <c r="V557" i="16"/>
  <c r="V679" i="16" s="1"/>
  <c r="V622" i="16"/>
  <c r="V744" i="16" s="1"/>
  <c r="V605" i="16"/>
  <c r="V727" i="16" s="1"/>
  <c r="V590" i="16"/>
  <c r="V712" i="16" s="1"/>
  <c r="V575" i="16"/>
  <c r="V697" i="16" s="1"/>
  <c r="V561" i="16"/>
  <c r="V683" i="16" s="1"/>
  <c r="V542" i="16"/>
  <c r="V664" i="16" s="1"/>
  <c r="V524" i="16"/>
  <c r="V646" i="16" s="1"/>
  <c r="V573" i="16"/>
  <c r="V695" i="16" s="1"/>
  <c r="V617" i="16"/>
  <c r="V739" i="16" s="1"/>
  <c r="V602" i="16"/>
  <c r="V724" i="16" s="1"/>
  <c r="V587" i="16"/>
  <c r="V709" i="16" s="1"/>
  <c r="V567" i="16"/>
  <c r="V689" i="16" s="1"/>
  <c r="V552" i="16"/>
  <c r="V674" i="16" s="1"/>
  <c r="V539" i="16"/>
  <c r="V661" i="16" s="1"/>
  <c r="V635" i="16"/>
  <c r="V757" i="16" s="1"/>
  <c r="V636" i="16"/>
  <c r="V758" i="16" s="1"/>
  <c r="V629" i="16"/>
  <c r="V751" i="16" s="1"/>
  <c r="V618" i="16"/>
  <c r="V740" i="16" s="1"/>
  <c r="V609" i="16"/>
  <c r="V731" i="16" s="1"/>
  <c r="V603" i="16"/>
  <c r="V725" i="16" s="1"/>
  <c r="V595" i="16"/>
  <c r="V717" i="16" s="1"/>
  <c r="V585" i="16"/>
  <c r="V707" i="16" s="1"/>
  <c r="V576" i="16"/>
  <c r="V698" i="16" s="1"/>
  <c r="V571" i="16"/>
  <c r="V693" i="16" s="1"/>
  <c r="V564" i="16"/>
  <c r="V686" i="16" s="1"/>
  <c r="V553" i="16"/>
  <c r="V675" i="16" s="1"/>
  <c r="V545" i="16"/>
  <c r="V667" i="16" s="1"/>
  <c r="V536" i="16"/>
  <c r="V658" i="16" s="1"/>
  <c r="V528" i="16"/>
  <c r="V650" i="16" s="1"/>
  <c r="V522" i="16"/>
  <c r="V644" i="16" s="1"/>
  <c r="J515" i="16"/>
  <c r="J636" i="16" s="1"/>
  <c r="J758" i="16" s="1"/>
  <c r="P514" i="16"/>
  <c r="V630" i="16"/>
  <c r="V752" i="16" s="1"/>
  <c r="V623" i="16"/>
  <c r="V745" i="16" s="1"/>
  <c r="V614" i="16"/>
  <c r="V736" i="16" s="1"/>
  <c r="V606" i="16"/>
  <c r="V728" i="16" s="1"/>
  <c r="V596" i="16"/>
  <c r="V718" i="16" s="1"/>
  <c r="V589" i="16"/>
  <c r="V711" i="16" s="1"/>
  <c r="V10" i="16" s="1"/>
  <c r="V581" i="16"/>
  <c r="V703" i="16" s="1"/>
  <c r="V574" i="16"/>
  <c r="V696" i="16" s="1"/>
  <c r="V7" i="16" s="1"/>
  <c r="V565" i="16"/>
  <c r="V687" i="16" s="1"/>
  <c r="V556" i="16"/>
  <c r="V678" i="16" s="1"/>
  <c r="V547" i="16"/>
  <c r="V669" i="16" s="1"/>
  <c r="V541" i="16"/>
  <c r="V663" i="16" s="1"/>
  <c r="V532" i="16"/>
  <c r="V654" i="16" s="1"/>
  <c r="V526" i="16"/>
  <c r="V648" i="16" s="1"/>
  <c r="Q515" i="16"/>
  <c r="Q526" i="16" s="1"/>
  <c r="Q648" i="16" s="1"/>
  <c r="P393" i="16"/>
  <c r="P272" i="16"/>
  <c r="P394" i="16" s="1"/>
  <c r="P516" i="16" s="1"/>
  <c r="P638" i="16" s="1"/>
  <c r="P760" i="16" s="1"/>
  <c r="V633" i="16"/>
  <c r="V755" i="16" s="1"/>
  <c r="V627" i="16"/>
  <c r="V749" i="16" s="1"/>
  <c r="V621" i="16"/>
  <c r="V743" i="16" s="1"/>
  <c r="V612" i="16"/>
  <c r="V734" i="16" s="1"/>
  <c r="V601" i="16"/>
  <c r="V723" i="16" s="1"/>
  <c r="V597" i="16"/>
  <c r="V719" i="16" s="1"/>
  <c r="V588" i="16"/>
  <c r="V710" i="16" s="1"/>
  <c r="V583" i="16"/>
  <c r="V705" i="16" s="1"/>
  <c r="V572" i="16"/>
  <c r="V694" i="16" s="1"/>
  <c r="V566" i="16"/>
  <c r="V688" i="16" s="1"/>
  <c r="V558" i="16"/>
  <c r="V680" i="16" s="1"/>
  <c r="V548" i="16"/>
  <c r="V670" i="16" s="1"/>
  <c r="V540" i="16"/>
  <c r="V662" i="16" s="1"/>
  <c r="V533" i="16"/>
  <c r="V655" i="16" s="1"/>
  <c r="V525" i="16"/>
  <c r="V647" i="16" s="1"/>
  <c r="S515" i="16"/>
  <c r="S637" i="16" s="1"/>
  <c r="S759" i="16" s="1"/>
  <c r="V625" i="16"/>
  <c r="V747" i="16" s="1"/>
  <c r="V619" i="16"/>
  <c r="V741" i="16" s="1"/>
  <c r="V611" i="16"/>
  <c r="V733" i="16" s="1"/>
  <c r="V604" i="16"/>
  <c r="V726" i="16" s="1"/>
  <c r="V13" i="16" s="1"/>
  <c r="V594" i="16"/>
  <c r="V716" i="16" s="1"/>
  <c r="V11" i="16" s="1"/>
  <c r="V586" i="16"/>
  <c r="V708" i="16" s="1"/>
  <c r="V578" i="16"/>
  <c r="V700" i="16" s="1"/>
  <c r="V569" i="16"/>
  <c r="V691" i="16" s="1"/>
  <c r="V563" i="16"/>
  <c r="V685" i="16" s="1"/>
  <c r="V554" i="16"/>
  <c r="V676" i="16" s="1"/>
  <c r="V546" i="16"/>
  <c r="V668" i="16" s="1"/>
  <c r="V538" i="16"/>
  <c r="V660" i="16" s="1"/>
  <c r="V531" i="16"/>
  <c r="V653" i="16" s="1"/>
  <c r="V523" i="16"/>
  <c r="V645" i="16" s="1"/>
  <c r="V632" i="16"/>
  <c r="V754" i="16" s="1"/>
  <c r="H514" i="16"/>
  <c r="G514" i="16"/>
  <c r="E514" i="16"/>
  <c r="B638" i="16"/>
  <c r="B760" i="16" s="1"/>
  <c r="U717" i="16"/>
  <c r="R638" i="16"/>
  <c r="R760" i="16" s="1"/>
  <c r="E272" i="16"/>
  <c r="E394" i="16" s="1"/>
  <c r="E516" i="16" s="1"/>
  <c r="E393" i="16"/>
  <c r="Q638" i="16"/>
  <c r="Q760" i="16" s="1"/>
  <c r="R515" i="16"/>
  <c r="R520" i="16" s="1"/>
  <c r="R642" i="16" s="1"/>
  <c r="X722" i="16"/>
  <c r="U702" i="16"/>
  <c r="F697" i="16"/>
  <c r="G272" i="16"/>
  <c r="G394" i="16" s="1"/>
  <c r="G516" i="16" s="1"/>
  <c r="G393" i="16"/>
  <c r="F717" i="16"/>
  <c r="J638" i="16"/>
  <c r="J760" i="16" s="1"/>
  <c r="C515" i="16"/>
  <c r="C536" i="16" s="1"/>
  <c r="C658" i="16" s="1"/>
  <c r="F712" i="16"/>
  <c r="U722" i="16"/>
  <c r="C638" i="16"/>
  <c r="C760" i="16" s="1"/>
  <c r="U727" i="16"/>
  <c r="F727" i="16"/>
  <c r="H272" i="16"/>
  <c r="H394" i="16" s="1"/>
  <c r="H516" i="16" s="1"/>
  <c r="H393" i="16"/>
  <c r="S636" i="16"/>
  <c r="S758" i="16" s="1"/>
  <c r="S635" i="16"/>
  <c r="S757" i="16" s="1"/>
  <c r="I514" i="16"/>
  <c r="X712" i="16"/>
  <c r="F722" i="16"/>
  <c r="F702" i="16"/>
  <c r="F707" i="16"/>
  <c r="S638" i="16"/>
  <c r="S760" i="16" s="1"/>
  <c r="S522" i="16"/>
  <c r="S644" i="16" s="1"/>
  <c r="S520" i="16"/>
  <c r="S642" i="16" s="1"/>
  <c r="S521" i="16"/>
  <c r="S643" i="16" s="1"/>
  <c r="S525" i="16"/>
  <c r="S647" i="16" s="1"/>
  <c r="S529" i="16"/>
  <c r="S651" i="16" s="1"/>
  <c r="S528" i="16"/>
  <c r="S650" i="16" s="1"/>
  <c r="S536" i="16"/>
  <c r="S658" i="16" s="1"/>
  <c r="S535" i="16"/>
  <c r="S657" i="16" s="1"/>
  <c r="S537" i="16"/>
  <c r="S659" i="16" s="1"/>
  <c r="S543" i="16"/>
  <c r="S665" i="16" s="1"/>
  <c r="S545" i="16"/>
  <c r="S667" i="16" s="1"/>
  <c r="S546" i="16"/>
  <c r="S668" i="16" s="1"/>
  <c r="S551" i="16"/>
  <c r="S673" i="16" s="1"/>
  <c r="S553" i="16"/>
  <c r="S675" i="16" s="1"/>
  <c r="S555" i="16"/>
  <c r="S677" i="16" s="1"/>
  <c r="S563" i="16"/>
  <c r="S685" i="16" s="1"/>
  <c r="S560" i="16"/>
  <c r="S682" i="16" s="1"/>
  <c r="S561" i="16"/>
  <c r="S683" i="16" s="1"/>
  <c r="S568" i="16"/>
  <c r="S690" i="16" s="1"/>
  <c r="S569" i="16"/>
  <c r="S691" i="16" s="1"/>
  <c r="S570" i="16"/>
  <c r="S692" i="16" s="1"/>
  <c r="S576" i="16"/>
  <c r="S698" i="16" s="1"/>
  <c r="S577" i="16"/>
  <c r="S699" i="16" s="1"/>
  <c r="S575" i="16"/>
  <c r="S581" i="16"/>
  <c r="S703" i="16" s="1"/>
  <c r="S586" i="16"/>
  <c r="S708" i="16" s="1"/>
  <c r="S583" i="16"/>
  <c r="S705" i="16" s="1"/>
  <c r="S593" i="16"/>
  <c r="S715" i="16" s="1"/>
  <c r="S594" i="16"/>
  <c r="S716" i="16" s="1"/>
  <c r="S11" i="16" s="1"/>
  <c r="S597" i="16"/>
  <c r="S719" i="16" s="1"/>
  <c r="S602" i="16"/>
  <c r="S724" i="16" s="1"/>
  <c r="S599" i="16"/>
  <c r="S721" i="16" s="1"/>
  <c r="S12" i="16" s="1"/>
  <c r="S598" i="16"/>
  <c r="S720" i="16" s="1"/>
  <c r="S607" i="16"/>
  <c r="S729" i="16" s="1"/>
  <c r="S608" i="16"/>
  <c r="S730" i="16" s="1"/>
  <c r="S611" i="16"/>
  <c r="S733" i="16" s="1"/>
  <c r="S613" i="16"/>
  <c r="S735" i="16" s="1"/>
  <c r="S616" i="16"/>
  <c r="S738" i="16" s="1"/>
  <c r="S618" i="16"/>
  <c r="S740" i="16" s="1"/>
  <c r="S624" i="16"/>
  <c r="S746" i="16" s="1"/>
  <c r="S622" i="16"/>
  <c r="S744" i="16" s="1"/>
  <c r="S628" i="16"/>
  <c r="S750" i="16" s="1"/>
  <c r="B515" i="16"/>
  <c r="B637" i="16" s="1"/>
  <c r="B759" i="16" s="1"/>
  <c r="I272" i="16"/>
  <c r="I394" i="16" s="1"/>
  <c r="I516" i="16" s="1"/>
  <c r="I393" i="16"/>
  <c r="M525" i="12"/>
  <c r="K124" i="12"/>
  <c r="L116" i="12" s="1"/>
  <c r="M404" i="12"/>
  <c r="S623" i="16" l="1"/>
  <c r="S745" i="16" s="1"/>
  <c r="S590" i="16"/>
  <c r="S559" i="16"/>
  <c r="S681" i="16" s="1"/>
  <c r="S539" i="16"/>
  <c r="S661" i="16" s="1"/>
  <c r="S632" i="16"/>
  <c r="S754" i="16" s="1"/>
  <c r="Y623" i="16"/>
  <c r="Y745" i="16" s="1"/>
  <c r="Y547" i="16"/>
  <c r="Y669" i="16" s="1"/>
  <c r="Y585" i="16"/>
  <c r="Y707" i="16" s="1"/>
  <c r="Y592" i="16"/>
  <c r="Y714" i="16" s="1"/>
  <c r="S627" i="16"/>
  <c r="S749" i="16" s="1"/>
  <c r="S619" i="16"/>
  <c r="S741" i="16" s="1"/>
  <c r="S615" i="16"/>
  <c r="S737" i="16" s="1"/>
  <c r="S605" i="16"/>
  <c r="S592" i="16"/>
  <c r="S714" i="16" s="1"/>
  <c r="S591" i="16"/>
  <c r="S713" i="16" s="1"/>
  <c r="S580" i="16"/>
  <c r="S702" i="16" s="1"/>
  <c r="S573" i="16"/>
  <c r="S695" i="16" s="1"/>
  <c r="S564" i="16"/>
  <c r="S686" i="16" s="1"/>
  <c r="S557" i="16"/>
  <c r="S679" i="16" s="1"/>
  <c r="S549" i="16"/>
  <c r="S671" i="16" s="1"/>
  <c r="S542" i="16"/>
  <c r="S664" i="16" s="1"/>
  <c r="S534" i="16"/>
  <c r="S656" i="16" s="1"/>
  <c r="S524" i="16"/>
  <c r="S646" i="16" s="1"/>
  <c r="S634" i="16"/>
  <c r="S756" i="16" s="1"/>
  <c r="Y630" i="16"/>
  <c r="Y752" i="16" s="1"/>
  <c r="Y591" i="16"/>
  <c r="Y713" i="16" s="1"/>
  <c r="Y567" i="16"/>
  <c r="Y689" i="16" s="1"/>
  <c r="Y569" i="16"/>
  <c r="Y691" i="16" s="1"/>
  <c r="Y582" i="16"/>
  <c r="Y704" i="16" s="1"/>
  <c r="Y598" i="16"/>
  <c r="Y720" i="16" s="1"/>
  <c r="Y520" i="16"/>
  <c r="Y642" i="16" s="1"/>
  <c r="Y574" i="16"/>
  <c r="Y696" i="16" s="1"/>
  <c r="Y7" i="16" s="1"/>
  <c r="Y557" i="16"/>
  <c r="Y679" i="16" s="1"/>
  <c r="Y603" i="16"/>
  <c r="Y725" i="16" s="1"/>
  <c r="Y530" i="16"/>
  <c r="Y652" i="16" s="1"/>
  <c r="Y606" i="16"/>
  <c r="Y728" i="16" s="1"/>
  <c r="Y614" i="16"/>
  <c r="Y736" i="16" s="1"/>
  <c r="Y597" i="16"/>
  <c r="Y719" i="16" s="1"/>
  <c r="S612" i="16"/>
  <c r="S734" i="16" s="1"/>
  <c r="S571" i="16"/>
  <c r="S693" i="16" s="1"/>
  <c r="S527" i="16"/>
  <c r="S649" i="16" s="1"/>
  <c r="Y570" i="16"/>
  <c r="Y692" i="16" s="1"/>
  <c r="Y588" i="16"/>
  <c r="Y710" i="16" s="1"/>
  <c r="Y579" i="16"/>
  <c r="Y701" i="16" s="1"/>
  <c r="Y8" i="16" s="1"/>
  <c r="Y550" i="16"/>
  <c r="Y672" i="16" s="1"/>
  <c r="S631" i="16"/>
  <c r="S753" i="16" s="1"/>
  <c r="S621" i="16"/>
  <c r="S743" i="16" s="1"/>
  <c r="S614" i="16"/>
  <c r="S736" i="16" s="1"/>
  <c r="S604" i="16"/>
  <c r="S726" i="16" s="1"/>
  <c r="S13" i="16" s="1"/>
  <c r="S595" i="16"/>
  <c r="S585" i="16"/>
  <c r="S578" i="16"/>
  <c r="S700" i="16" s="1"/>
  <c r="S574" i="16"/>
  <c r="S696" i="16" s="1"/>
  <c r="S7" i="16" s="1"/>
  <c r="S562" i="16"/>
  <c r="S684" i="16" s="1"/>
  <c r="S554" i="16"/>
  <c r="S676" i="16" s="1"/>
  <c r="S548" i="16"/>
  <c r="S670" i="16" s="1"/>
  <c r="S541" i="16"/>
  <c r="S663" i="16" s="1"/>
  <c r="S530" i="16"/>
  <c r="S652" i="16" s="1"/>
  <c r="S526" i="16"/>
  <c r="S648" i="16" s="1"/>
  <c r="S629" i="16"/>
  <c r="S751" i="16" s="1"/>
  <c r="Y631" i="16"/>
  <c r="Y753" i="16" s="1"/>
  <c r="Y607" i="16"/>
  <c r="Y729" i="16" s="1"/>
  <c r="Y609" i="16"/>
  <c r="Y731" i="16" s="1"/>
  <c r="Y565" i="16"/>
  <c r="Y687" i="16" s="1"/>
  <c r="Y596" i="16"/>
  <c r="Y718" i="16" s="1"/>
  <c r="Y541" i="16"/>
  <c r="Y663" i="16" s="1"/>
  <c r="Y549" i="16"/>
  <c r="Y671" i="16" s="1"/>
  <c r="Y545" i="16"/>
  <c r="Y667" i="16" s="1"/>
  <c r="Y613" i="16"/>
  <c r="Y735" i="16" s="1"/>
  <c r="Y573" i="16"/>
  <c r="Y695" i="16" s="1"/>
  <c r="Y564" i="16"/>
  <c r="Y686" i="16" s="1"/>
  <c r="Y590" i="16"/>
  <c r="Y712" i="16" s="1"/>
  <c r="Y521" i="16"/>
  <c r="Y643" i="16" s="1"/>
  <c r="Y586" i="16"/>
  <c r="Y708" i="16" s="1"/>
  <c r="S606" i="16"/>
  <c r="S728" i="16" s="1"/>
  <c r="S584" i="16"/>
  <c r="S706" i="16" s="1"/>
  <c r="S9" i="16" s="1"/>
  <c r="S550" i="16"/>
  <c r="S672" i="16" s="1"/>
  <c r="Y524" i="16"/>
  <c r="Y646" i="16" s="1"/>
  <c r="Y578" i="16"/>
  <c r="Y700" i="16" s="1"/>
  <c r="Y612" i="16"/>
  <c r="Y734" i="16" s="1"/>
  <c r="Y600" i="16"/>
  <c r="Y722" i="16" s="1"/>
  <c r="S626" i="16"/>
  <c r="S748" i="16" s="1"/>
  <c r="S620" i="16"/>
  <c r="S742" i="16" s="1"/>
  <c r="S610" i="16"/>
  <c r="S732" i="16" s="1"/>
  <c r="S603" i="16"/>
  <c r="S725" i="16" s="1"/>
  <c r="S596" i="16"/>
  <c r="S718" i="16" s="1"/>
  <c r="S588" i="16"/>
  <c r="S710" i="16" s="1"/>
  <c r="S579" i="16"/>
  <c r="S701" i="16" s="1"/>
  <c r="S8" i="16" s="1"/>
  <c r="S572" i="16"/>
  <c r="S694" i="16" s="1"/>
  <c r="S565" i="16"/>
  <c r="S687" i="16" s="1"/>
  <c r="S556" i="16"/>
  <c r="S678" i="16" s="1"/>
  <c r="S547" i="16"/>
  <c r="S669" i="16" s="1"/>
  <c r="S538" i="16"/>
  <c r="S660" i="16" s="1"/>
  <c r="S532" i="16"/>
  <c r="S654" i="16" s="1"/>
  <c r="S523" i="16"/>
  <c r="S645" i="16" s="1"/>
  <c r="S633" i="16"/>
  <c r="S755" i="16" s="1"/>
  <c r="Y626" i="16"/>
  <c r="Y748" i="16" s="1"/>
  <c r="Y555" i="16"/>
  <c r="Y677" i="16" s="1"/>
  <c r="Y562" i="16"/>
  <c r="Y684" i="16" s="1"/>
  <c r="Y554" i="16"/>
  <c r="Y676" i="16" s="1"/>
  <c r="Y605" i="16"/>
  <c r="Y727" i="16" s="1"/>
  <c r="Y604" i="16"/>
  <c r="Y726" i="16" s="1"/>
  <c r="Y13" i="16" s="1"/>
  <c r="Y522" i="16"/>
  <c r="Y644" i="16" s="1"/>
  <c r="Y553" i="16"/>
  <c r="Y675" i="16" s="1"/>
  <c r="Y563" i="16"/>
  <c r="Y685" i="16" s="1"/>
  <c r="Y542" i="16"/>
  <c r="Y664" i="16" s="1"/>
  <c r="Y536" i="16"/>
  <c r="Y658" i="16" s="1"/>
  <c r="Y608" i="16"/>
  <c r="Y730" i="16" s="1"/>
  <c r="Y610" i="16"/>
  <c r="Y732" i="16" s="1"/>
  <c r="Y538" i="16"/>
  <c r="Y660" i="16" s="1"/>
  <c r="S601" i="16"/>
  <c r="S723" i="16" s="1"/>
  <c r="S567" i="16"/>
  <c r="S689" i="16" s="1"/>
  <c r="S533" i="16"/>
  <c r="S655" i="16" s="1"/>
  <c r="Y551" i="16"/>
  <c r="Y673" i="16" s="1"/>
  <c r="Y519" i="16"/>
  <c r="Y641" i="16" s="1"/>
  <c r="S625" i="16"/>
  <c r="S747" i="16" s="1"/>
  <c r="S617" i="16"/>
  <c r="S739" i="16" s="1"/>
  <c r="S609" i="16"/>
  <c r="S731" i="16" s="1"/>
  <c r="S600" i="16"/>
  <c r="S722" i="16" s="1"/>
  <c r="S589" i="16"/>
  <c r="S711" i="16" s="1"/>
  <c r="S10" i="16" s="1"/>
  <c r="S587" i="16"/>
  <c r="S709" i="16" s="1"/>
  <c r="S582" i="16"/>
  <c r="S704" i="16" s="1"/>
  <c r="S566" i="16"/>
  <c r="S688" i="16" s="1"/>
  <c r="S558" i="16"/>
  <c r="S680" i="16" s="1"/>
  <c r="S552" i="16"/>
  <c r="S674" i="16" s="1"/>
  <c r="S544" i="16"/>
  <c r="S666" i="16" s="1"/>
  <c r="S540" i="16"/>
  <c r="S662" i="16" s="1"/>
  <c r="S531" i="16"/>
  <c r="S653" i="16" s="1"/>
  <c r="S519" i="16"/>
  <c r="S641" i="16" s="1"/>
  <c r="S630" i="16"/>
  <c r="S752" i="16" s="1"/>
  <c r="Y628" i="16"/>
  <c r="Y750" i="16" s="1"/>
  <c r="Y552" i="16"/>
  <c r="Y674" i="16" s="1"/>
  <c r="Y611" i="16"/>
  <c r="Y733" i="16" s="1"/>
  <c r="Y526" i="16"/>
  <c r="Y648" i="16" s="1"/>
  <c r="Y559" i="16"/>
  <c r="Y681" i="16" s="1"/>
  <c r="Y601" i="16"/>
  <c r="Y723" i="16" s="1"/>
  <c r="Y529" i="16"/>
  <c r="Y651" i="16" s="1"/>
  <c r="Y576" i="16"/>
  <c r="Y698" i="16" s="1"/>
  <c r="Y615" i="16"/>
  <c r="Y737" i="16" s="1"/>
  <c r="Y525" i="16"/>
  <c r="Y647" i="16" s="1"/>
  <c r="Y558" i="16"/>
  <c r="Y680" i="16" s="1"/>
  <c r="Y533" i="16"/>
  <c r="Y655" i="16" s="1"/>
  <c r="Y534" i="16"/>
  <c r="Y656" i="16" s="1"/>
  <c r="R606" i="16"/>
  <c r="R728" i="16" s="1"/>
  <c r="R630" i="16"/>
  <c r="R752" i="16" s="1"/>
  <c r="R527" i="16"/>
  <c r="R649" i="16" s="1"/>
  <c r="J603" i="16"/>
  <c r="J725" i="16" s="1"/>
  <c r="J579" i="16"/>
  <c r="J701" i="16" s="1"/>
  <c r="J8" i="16" s="1"/>
  <c r="Q587" i="16"/>
  <c r="Q709" i="16" s="1"/>
  <c r="Q634" i="16"/>
  <c r="Q756" i="16" s="1"/>
  <c r="Q628" i="16"/>
  <c r="Q750" i="16" s="1"/>
  <c r="J600" i="16"/>
  <c r="J722" i="16" s="1"/>
  <c r="Q618" i="16"/>
  <c r="Q740" i="16" s="1"/>
  <c r="J583" i="16"/>
  <c r="J705" i="16" s="1"/>
  <c r="Q593" i="16"/>
  <c r="Q715" i="16" s="1"/>
  <c r="J562" i="16"/>
  <c r="J684" i="16" s="1"/>
  <c r="J556" i="16"/>
  <c r="J678" i="16" s="1"/>
  <c r="Q553" i="16"/>
  <c r="Q675" i="16" s="1"/>
  <c r="R603" i="16"/>
  <c r="R725" i="16" s="1"/>
  <c r="J624" i="16"/>
  <c r="J746" i="16" s="1"/>
  <c r="J537" i="16"/>
  <c r="J659" i="16" s="1"/>
  <c r="Q529" i="16"/>
  <c r="Q651" i="16" s="1"/>
  <c r="R591" i="16"/>
  <c r="R713" i="16" s="1"/>
  <c r="Y637" i="16"/>
  <c r="Y759" i="16" s="1"/>
  <c r="Y634" i="16"/>
  <c r="Y756" i="16" s="1"/>
  <c r="Y633" i="16"/>
  <c r="Y755" i="16" s="1"/>
  <c r="Y636" i="16"/>
  <c r="Y758" i="16" s="1"/>
  <c r="Y635" i="16"/>
  <c r="Y757" i="16" s="1"/>
  <c r="Q562" i="16"/>
  <c r="Q684" i="16" s="1"/>
  <c r="J620" i="16"/>
  <c r="J742" i="16" s="1"/>
  <c r="J539" i="16"/>
  <c r="J661" i="16" s="1"/>
  <c r="Q525" i="16"/>
  <c r="Q647" i="16" s="1"/>
  <c r="R574" i="16"/>
  <c r="R696" i="16" s="1"/>
  <c r="R7" i="16" s="1"/>
  <c r="Y629" i="16"/>
  <c r="Y751" i="16" s="1"/>
  <c r="J617" i="16"/>
  <c r="J739" i="16" s="1"/>
  <c r="J597" i="16"/>
  <c r="J719" i="16" s="1"/>
  <c r="J555" i="16"/>
  <c r="J677" i="16" s="1"/>
  <c r="Q586" i="16"/>
  <c r="Q708" i="16" s="1"/>
  <c r="Q555" i="16"/>
  <c r="Q677" i="16" s="1"/>
  <c r="J596" i="16"/>
  <c r="J718" i="16" s="1"/>
  <c r="J528" i="16"/>
  <c r="J650" i="16" s="1"/>
  <c r="Q613" i="16"/>
  <c r="Q735" i="16" s="1"/>
  <c r="Q547" i="16"/>
  <c r="Q669" i="16" s="1"/>
  <c r="Q637" i="16"/>
  <c r="Q759" i="16" s="1"/>
  <c r="J592" i="16"/>
  <c r="J714" i="16" s="1"/>
  <c r="J548" i="16"/>
  <c r="J670" i="16" s="1"/>
  <c r="Q544" i="16"/>
  <c r="Q666" i="16" s="1"/>
  <c r="J590" i="16"/>
  <c r="J712" i="16" s="1"/>
  <c r="J522" i="16"/>
  <c r="J644" i="16" s="1"/>
  <c r="Q541" i="16"/>
  <c r="Q663" i="16" s="1"/>
  <c r="R562" i="16"/>
  <c r="R684" i="16" s="1"/>
  <c r="J629" i="16"/>
  <c r="J751" i="16" s="1"/>
  <c r="J612" i="16"/>
  <c r="J734" i="16" s="1"/>
  <c r="J589" i="16"/>
  <c r="J711" i="16" s="1"/>
  <c r="J10" i="16" s="1"/>
  <c r="J563" i="16"/>
  <c r="J685" i="16" s="1"/>
  <c r="J546" i="16"/>
  <c r="J668" i="16" s="1"/>
  <c r="Q600" i="16"/>
  <c r="Q722" i="16" s="1"/>
  <c r="Q570" i="16"/>
  <c r="Q692" i="16" s="1"/>
  <c r="Q537" i="16"/>
  <c r="Q659" i="16" s="1"/>
  <c r="R544" i="16"/>
  <c r="R666" i="16" s="1"/>
  <c r="J580" i="16"/>
  <c r="J532" i="16"/>
  <c r="J654" i="16" s="1"/>
  <c r="Q617" i="16"/>
  <c r="Q739" i="16" s="1"/>
  <c r="Q522" i="16"/>
  <c r="Q644" i="16" s="1"/>
  <c r="J619" i="16"/>
  <c r="J741" i="16" s="1"/>
  <c r="J571" i="16"/>
  <c r="J693" i="16" s="1"/>
  <c r="J554" i="16"/>
  <c r="J676" i="16" s="1"/>
  <c r="Q631" i="16"/>
  <c r="Q753" i="16" s="1"/>
  <c r="Q581" i="16"/>
  <c r="Q703" i="16" s="1"/>
  <c r="J615" i="16"/>
  <c r="J737" i="16" s="1"/>
  <c r="J574" i="16"/>
  <c r="J696" i="16" s="1"/>
  <c r="J7" i="16" s="1"/>
  <c r="J521" i="16"/>
  <c r="J643" i="16" s="1"/>
  <c r="Q608" i="16"/>
  <c r="Q730" i="16" s="1"/>
  <c r="Q579" i="16"/>
  <c r="Q701" i="16" s="1"/>
  <c r="Q8" i="16" s="1"/>
  <c r="R570" i="16"/>
  <c r="R692" i="16" s="1"/>
  <c r="J610" i="16"/>
  <c r="J732" i="16" s="1"/>
  <c r="J570" i="16"/>
  <c r="J692" i="16" s="1"/>
  <c r="J547" i="16"/>
  <c r="J669" i="16" s="1"/>
  <c r="Q605" i="16"/>
  <c r="Q571" i="16"/>
  <c r="Q693" i="16" s="1"/>
  <c r="J627" i="16"/>
  <c r="J749" i="16" s="1"/>
  <c r="J604" i="16"/>
  <c r="J726" i="16" s="1"/>
  <c r="J13" i="16" s="1"/>
  <c r="J587" i="16"/>
  <c r="J709" i="16" s="1"/>
  <c r="J560" i="16"/>
  <c r="J682" i="16" s="1"/>
  <c r="J538" i="16"/>
  <c r="J660" i="16" s="1"/>
  <c r="Q626" i="16"/>
  <c r="Q748" i="16" s="1"/>
  <c r="Q595" i="16"/>
  <c r="Q717" i="16" s="1"/>
  <c r="Q565" i="16"/>
  <c r="Q687" i="16" s="1"/>
  <c r="Q531" i="16"/>
  <c r="Q653" i="16" s="1"/>
  <c r="R622" i="16"/>
  <c r="R744" i="16" s="1"/>
  <c r="R537" i="16"/>
  <c r="R659" i="16" s="1"/>
  <c r="J536" i="16"/>
  <c r="J658" i="16" s="1"/>
  <c r="J525" i="16"/>
  <c r="J647" i="16" s="1"/>
  <c r="Q633" i="16"/>
  <c r="Q755" i="16" s="1"/>
  <c r="Q629" i="16"/>
  <c r="Q751" i="16" s="1"/>
  <c r="Q623" i="16"/>
  <c r="Q745" i="16" s="1"/>
  <c r="Q611" i="16"/>
  <c r="Q733" i="16" s="1"/>
  <c r="Q603" i="16"/>
  <c r="Q725" i="16" s="1"/>
  <c r="Q597" i="16"/>
  <c r="Q719" i="16" s="1"/>
  <c r="Q589" i="16"/>
  <c r="Q711" i="16" s="1"/>
  <c r="Q10" i="16" s="1"/>
  <c r="Q578" i="16"/>
  <c r="Q700" i="16" s="1"/>
  <c r="Q574" i="16"/>
  <c r="Q696" i="16" s="1"/>
  <c r="Q7" i="16" s="1"/>
  <c r="Q566" i="16"/>
  <c r="Q688" i="16" s="1"/>
  <c r="Q557" i="16"/>
  <c r="Q679" i="16" s="1"/>
  <c r="Q550" i="16"/>
  <c r="Q672" i="16" s="1"/>
  <c r="Q540" i="16"/>
  <c r="Q662" i="16" s="1"/>
  <c r="Q530" i="16"/>
  <c r="Q652" i="16" s="1"/>
  <c r="Q527" i="16"/>
  <c r="Q649" i="16" s="1"/>
  <c r="J628" i="16"/>
  <c r="J750" i="16" s="1"/>
  <c r="J621" i="16"/>
  <c r="J743" i="16" s="1"/>
  <c r="J611" i="16"/>
  <c r="J733" i="16" s="1"/>
  <c r="J605" i="16"/>
  <c r="J727" i="16" s="1"/>
  <c r="J594" i="16"/>
  <c r="J716" i="16" s="1"/>
  <c r="J11" i="16" s="1"/>
  <c r="J586" i="16"/>
  <c r="J708" i="16" s="1"/>
  <c r="J578" i="16"/>
  <c r="J700" i="16" s="1"/>
  <c r="J572" i="16"/>
  <c r="J694" i="16" s="1"/>
  <c r="J565" i="16"/>
  <c r="J687" i="16" s="1"/>
  <c r="J557" i="16"/>
  <c r="J679" i="16" s="1"/>
  <c r="J550" i="16"/>
  <c r="J672" i="16" s="1"/>
  <c r="J541" i="16"/>
  <c r="J663" i="16" s="1"/>
  <c r="J529" i="16"/>
  <c r="J651" i="16" s="1"/>
  <c r="J526" i="16"/>
  <c r="J648" i="16" s="1"/>
  <c r="Q635" i="16"/>
  <c r="Q757" i="16" s="1"/>
  <c r="Q630" i="16"/>
  <c r="Q752" i="16" s="1"/>
  <c r="Q619" i="16"/>
  <c r="Q741" i="16" s="1"/>
  <c r="Q612" i="16"/>
  <c r="Q734" i="16" s="1"/>
  <c r="Q604" i="16"/>
  <c r="Q726" i="16" s="1"/>
  <c r="Q13" i="16" s="1"/>
  <c r="Q596" i="16"/>
  <c r="Q718" i="16" s="1"/>
  <c r="Q588" i="16"/>
  <c r="Q710" i="16" s="1"/>
  <c r="Q580" i="16"/>
  <c r="Q702" i="16" s="1"/>
  <c r="Q576" i="16"/>
  <c r="Q698" i="16" s="1"/>
  <c r="Q564" i="16"/>
  <c r="Q686" i="16" s="1"/>
  <c r="Q559" i="16"/>
  <c r="Q681" i="16" s="1"/>
  <c r="Q548" i="16"/>
  <c r="Q670" i="16" s="1"/>
  <c r="Q539" i="16"/>
  <c r="Q661" i="16" s="1"/>
  <c r="Q535" i="16"/>
  <c r="Q657" i="16" s="1"/>
  <c r="Q523" i="16"/>
  <c r="Q645" i="16" s="1"/>
  <c r="R602" i="16"/>
  <c r="R724" i="16" s="1"/>
  <c r="R567" i="16"/>
  <c r="R689" i="16" s="1"/>
  <c r="R538" i="16"/>
  <c r="R660" i="16" s="1"/>
  <c r="Q632" i="16"/>
  <c r="Q754" i="16" s="1"/>
  <c r="J626" i="16"/>
  <c r="J748" i="16" s="1"/>
  <c r="J601" i="16"/>
  <c r="J723" i="16" s="1"/>
  <c r="J575" i="16"/>
  <c r="J697" i="16" s="1"/>
  <c r="J540" i="16"/>
  <c r="J662" i="16" s="1"/>
  <c r="Q610" i="16"/>
  <c r="Q732" i="16" s="1"/>
  <c r="Q575" i="16"/>
  <c r="Q697" i="16" s="1"/>
  <c r="Q545" i="16"/>
  <c r="Q667" i="16" s="1"/>
  <c r="Q521" i="16"/>
  <c r="Q643" i="16" s="1"/>
  <c r="R590" i="16"/>
  <c r="R712" i="16" s="1"/>
  <c r="J625" i="16"/>
  <c r="J747" i="16" s="1"/>
  <c r="J616" i="16"/>
  <c r="J738" i="16" s="1"/>
  <c r="J608" i="16"/>
  <c r="J730" i="16" s="1"/>
  <c r="J602" i="16"/>
  <c r="J724" i="16" s="1"/>
  <c r="J595" i="16"/>
  <c r="J717" i="16" s="1"/>
  <c r="J581" i="16"/>
  <c r="J703" i="16" s="1"/>
  <c r="J577" i="16"/>
  <c r="J699" i="16" s="1"/>
  <c r="J567" i="16"/>
  <c r="J689" i="16" s="1"/>
  <c r="J561" i="16"/>
  <c r="J683" i="16" s="1"/>
  <c r="J549" i="16"/>
  <c r="J671" i="16" s="1"/>
  <c r="J543" i="16"/>
  <c r="J665" i="16" s="1"/>
  <c r="J534" i="16"/>
  <c r="J656" i="16" s="1"/>
  <c r="J530" i="16"/>
  <c r="J652" i="16" s="1"/>
  <c r="J523" i="16"/>
  <c r="J645" i="16" s="1"/>
  <c r="J634" i="16"/>
  <c r="J756" i="16" s="1"/>
  <c r="Q622" i="16"/>
  <c r="Q744" i="16" s="1"/>
  <c r="Q615" i="16"/>
  <c r="Q737" i="16" s="1"/>
  <c r="Q607" i="16"/>
  <c r="Q729" i="16" s="1"/>
  <c r="Q602" i="16"/>
  <c r="Q724" i="16" s="1"/>
  <c r="Q592" i="16"/>
  <c r="Q714" i="16" s="1"/>
  <c r="Q583" i="16"/>
  <c r="Q705" i="16" s="1"/>
  <c r="Q577" i="16"/>
  <c r="Q699" i="16" s="1"/>
  <c r="Q569" i="16"/>
  <c r="Q691" i="16" s="1"/>
  <c r="Q560" i="16"/>
  <c r="Q682" i="16" s="1"/>
  <c r="Q554" i="16"/>
  <c r="Q676" i="16" s="1"/>
  <c r="Q543" i="16"/>
  <c r="Q665" i="16" s="1"/>
  <c r="Q534" i="16"/>
  <c r="Q656" i="16" s="1"/>
  <c r="Q528" i="16"/>
  <c r="Q650" i="16" s="1"/>
  <c r="Q519" i="16"/>
  <c r="Q641" i="16" s="1"/>
  <c r="R618" i="16"/>
  <c r="R740" i="16" s="1"/>
  <c r="R588" i="16"/>
  <c r="R710" i="16" s="1"/>
  <c r="R557" i="16"/>
  <c r="R679" i="16" s="1"/>
  <c r="R524" i="16"/>
  <c r="R646" i="16" s="1"/>
  <c r="J633" i="16"/>
  <c r="J755" i="16" s="1"/>
  <c r="J614" i="16"/>
  <c r="J736" i="16" s="1"/>
  <c r="J593" i="16"/>
  <c r="J715" i="16" s="1"/>
  <c r="J564" i="16"/>
  <c r="J686" i="16" s="1"/>
  <c r="J553" i="16"/>
  <c r="J675" i="16" s="1"/>
  <c r="J520" i="16"/>
  <c r="J642" i="16" s="1"/>
  <c r="Q620" i="16"/>
  <c r="Q742" i="16" s="1"/>
  <c r="Q594" i="16"/>
  <c r="Q716" i="16" s="1"/>
  <c r="Q11" i="16" s="1"/>
  <c r="Q584" i="16"/>
  <c r="Q706" i="16" s="1"/>
  <c r="Q9" i="16" s="1"/>
  <c r="Q551" i="16"/>
  <c r="Q673" i="16" s="1"/>
  <c r="Q532" i="16"/>
  <c r="Q654" i="16" s="1"/>
  <c r="R525" i="16"/>
  <c r="R647" i="16" s="1"/>
  <c r="J622" i="16"/>
  <c r="J744" i="16" s="1"/>
  <c r="J618" i="16"/>
  <c r="J740" i="16" s="1"/>
  <c r="J607" i="16"/>
  <c r="J729" i="16" s="1"/>
  <c r="J599" i="16"/>
  <c r="J721" i="16" s="1"/>
  <c r="J12" i="16" s="1"/>
  <c r="J588" i="16"/>
  <c r="J710" i="16" s="1"/>
  <c r="J584" i="16"/>
  <c r="J706" i="16" s="1"/>
  <c r="J9" i="16" s="1"/>
  <c r="J573" i="16"/>
  <c r="J695" i="16" s="1"/>
  <c r="J568" i="16"/>
  <c r="J690" i="16" s="1"/>
  <c r="J558" i="16"/>
  <c r="J680" i="16" s="1"/>
  <c r="J551" i="16"/>
  <c r="J673" i="16" s="1"/>
  <c r="J545" i="16"/>
  <c r="J667" i="16" s="1"/>
  <c r="J535" i="16"/>
  <c r="J657" i="16" s="1"/>
  <c r="J524" i="16"/>
  <c r="J646" i="16" s="1"/>
  <c r="J519" i="16"/>
  <c r="J641" i="16" s="1"/>
  <c r="J632" i="16"/>
  <c r="J754" i="16" s="1"/>
  <c r="Q624" i="16"/>
  <c r="Q746" i="16" s="1"/>
  <c r="Q616" i="16"/>
  <c r="Q738" i="16" s="1"/>
  <c r="Q609" i="16"/>
  <c r="Q731" i="16" s="1"/>
  <c r="Q598" i="16"/>
  <c r="Q720" i="16" s="1"/>
  <c r="Q590" i="16"/>
  <c r="Q712" i="16" s="1"/>
  <c r="Q585" i="16"/>
  <c r="Q707" i="16" s="1"/>
  <c r="Q573" i="16"/>
  <c r="Q695" i="16" s="1"/>
  <c r="Q568" i="16"/>
  <c r="Q690" i="16" s="1"/>
  <c r="Q556" i="16"/>
  <c r="Q678" i="16" s="1"/>
  <c r="Q552" i="16"/>
  <c r="Q674" i="16" s="1"/>
  <c r="Q546" i="16"/>
  <c r="Q668" i="16" s="1"/>
  <c r="Q533" i="16"/>
  <c r="Q655" i="16" s="1"/>
  <c r="Q524" i="16"/>
  <c r="Q646" i="16" s="1"/>
  <c r="Q520" i="16"/>
  <c r="Q642" i="16" s="1"/>
  <c r="R619" i="16"/>
  <c r="R741" i="16" s="1"/>
  <c r="R586" i="16"/>
  <c r="R708" i="16" s="1"/>
  <c r="R553" i="16"/>
  <c r="R675" i="16" s="1"/>
  <c r="R521" i="16"/>
  <c r="R643" i="16" s="1"/>
  <c r="Q636" i="16"/>
  <c r="Q758" i="16" s="1"/>
  <c r="J609" i="16"/>
  <c r="J731" i="16" s="1"/>
  <c r="J585" i="16"/>
  <c r="J707" i="16" s="1"/>
  <c r="J569" i="16"/>
  <c r="J691" i="16" s="1"/>
  <c r="J544" i="16"/>
  <c r="J666" i="16" s="1"/>
  <c r="J531" i="16"/>
  <c r="J653" i="16" s="1"/>
  <c r="J631" i="16"/>
  <c r="J753" i="16" s="1"/>
  <c r="Q625" i="16"/>
  <c r="Q747" i="16" s="1"/>
  <c r="Q601" i="16"/>
  <c r="Q723" i="16" s="1"/>
  <c r="Q567" i="16"/>
  <c r="Q689" i="16" s="1"/>
  <c r="Q561" i="16"/>
  <c r="Q683" i="16" s="1"/>
  <c r="Q538" i="16"/>
  <c r="Q660" i="16" s="1"/>
  <c r="R623" i="16"/>
  <c r="R745" i="16" s="1"/>
  <c r="R556" i="16"/>
  <c r="R678" i="16" s="1"/>
  <c r="J630" i="16"/>
  <c r="J752" i="16" s="1"/>
  <c r="J623" i="16"/>
  <c r="J745" i="16" s="1"/>
  <c r="J613" i="16"/>
  <c r="J735" i="16" s="1"/>
  <c r="J606" i="16"/>
  <c r="J728" i="16" s="1"/>
  <c r="J598" i="16"/>
  <c r="J720" i="16" s="1"/>
  <c r="J591" i="16"/>
  <c r="J713" i="16" s="1"/>
  <c r="J582" i="16"/>
  <c r="J704" i="16" s="1"/>
  <c r="J576" i="16"/>
  <c r="J698" i="16" s="1"/>
  <c r="J566" i="16"/>
  <c r="J688" i="16" s="1"/>
  <c r="J559" i="16"/>
  <c r="J681" i="16" s="1"/>
  <c r="J552" i="16"/>
  <c r="J674" i="16" s="1"/>
  <c r="J542" i="16"/>
  <c r="J664" i="16" s="1"/>
  <c r="J533" i="16"/>
  <c r="J655" i="16" s="1"/>
  <c r="J527" i="16"/>
  <c r="J649" i="16" s="1"/>
  <c r="J637" i="16"/>
  <c r="J759" i="16" s="1"/>
  <c r="Q627" i="16"/>
  <c r="Q749" i="16" s="1"/>
  <c r="Q621" i="16"/>
  <c r="Q743" i="16" s="1"/>
  <c r="Q614" i="16"/>
  <c r="Q736" i="16" s="1"/>
  <c r="Q606" i="16"/>
  <c r="Q728" i="16" s="1"/>
  <c r="Q599" i="16"/>
  <c r="Q721" i="16" s="1"/>
  <c r="Q12" i="16" s="1"/>
  <c r="Q591" i="16"/>
  <c r="Q713" i="16" s="1"/>
  <c r="Q582" i="16"/>
  <c r="Q704" i="16" s="1"/>
  <c r="Q572" i="16"/>
  <c r="Q694" i="16" s="1"/>
  <c r="Q563" i="16"/>
  <c r="Q685" i="16" s="1"/>
  <c r="Q558" i="16"/>
  <c r="Q680" i="16" s="1"/>
  <c r="Q549" i="16"/>
  <c r="Q671" i="16" s="1"/>
  <c r="Q542" i="16"/>
  <c r="Q664" i="16" s="1"/>
  <c r="Q536" i="16"/>
  <c r="Q658" i="16" s="1"/>
  <c r="R605" i="16"/>
  <c r="R727" i="16" s="1"/>
  <c r="R573" i="16"/>
  <c r="R695" i="16" s="1"/>
  <c r="R542" i="16"/>
  <c r="R664" i="16" s="1"/>
  <c r="J635" i="16"/>
  <c r="J757" i="16" s="1"/>
  <c r="R625" i="16"/>
  <c r="R747" i="16" s="1"/>
  <c r="R607" i="16"/>
  <c r="R729" i="16" s="1"/>
  <c r="R596" i="16"/>
  <c r="R718" i="16" s="1"/>
  <c r="R575" i="16"/>
  <c r="R697" i="16" s="1"/>
  <c r="R561" i="16"/>
  <c r="R683" i="16" s="1"/>
  <c r="R543" i="16"/>
  <c r="R665" i="16" s="1"/>
  <c r="R528" i="16"/>
  <c r="R650" i="16" s="1"/>
  <c r="R613" i="16"/>
  <c r="R735" i="16" s="1"/>
  <c r="R600" i="16"/>
  <c r="R722" i="16" s="1"/>
  <c r="R583" i="16"/>
  <c r="R705" i="16" s="1"/>
  <c r="R568" i="16"/>
  <c r="R690" i="16" s="1"/>
  <c r="R549" i="16"/>
  <c r="R671" i="16" s="1"/>
  <c r="R536" i="16"/>
  <c r="R658" i="16" s="1"/>
  <c r="R519" i="16"/>
  <c r="R641" i="16" s="1"/>
  <c r="R615" i="16"/>
  <c r="R737" i="16" s="1"/>
  <c r="R595" i="16"/>
  <c r="R717" i="16" s="1"/>
  <c r="R582" i="16"/>
  <c r="R704" i="16" s="1"/>
  <c r="R565" i="16"/>
  <c r="R687" i="16" s="1"/>
  <c r="R546" i="16"/>
  <c r="R668" i="16" s="1"/>
  <c r="R534" i="16"/>
  <c r="R656" i="16" s="1"/>
  <c r="P515" i="16"/>
  <c r="P636" i="16"/>
  <c r="P758" i="16" s="1"/>
  <c r="R627" i="16"/>
  <c r="R749" i="16" s="1"/>
  <c r="R610" i="16"/>
  <c r="R732" i="16" s="1"/>
  <c r="R594" i="16"/>
  <c r="R716" i="16" s="1"/>
  <c r="R11" i="16" s="1"/>
  <c r="R579" i="16"/>
  <c r="R701" i="16" s="1"/>
  <c r="R8" i="16" s="1"/>
  <c r="R560" i="16"/>
  <c r="R682" i="16" s="1"/>
  <c r="R548" i="16"/>
  <c r="R670" i="16" s="1"/>
  <c r="R531" i="16"/>
  <c r="R653" i="16" s="1"/>
  <c r="C555" i="16"/>
  <c r="C677" i="16" s="1"/>
  <c r="B519" i="16"/>
  <c r="B641" i="16" s="1"/>
  <c r="C525" i="16"/>
  <c r="C647" i="16" s="1"/>
  <c r="C589" i="16"/>
  <c r="C711" i="16" s="1"/>
  <c r="C10" i="16" s="1"/>
  <c r="C620" i="16"/>
  <c r="C742" i="16" s="1"/>
  <c r="C585" i="16"/>
  <c r="C707" i="16" s="1"/>
  <c r="C609" i="16"/>
  <c r="C731" i="16" s="1"/>
  <c r="C606" i="16"/>
  <c r="C728" i="16" s="1"/>
  <c r="C622" i="16"/>
  <c r="C744" i="16" s="1"/>
  <c r="C593" i="16"/>
  <c r="C715" i="16" s="1"/>
  <c r="C556" i="16"/>
  <c r="C678" i="16" s="1"/>
  <c r="C526" i="16"/>
  <c r="C648" i="16" s="1"/>
  <c r="C616" i="16"/>
  <c r="C738" i="16" s="1"/>
  <c r="C604" i="16"/>
  <c r="C726" i="16" s="1"/>
  <c r="C13" i="16" s="1"/>
  <c r="C570" i="16"/>
  <c r="C692" i="16" s="1"/>
  <c r="C537" i="16"/>
  <c r="C659" i="16" s="1"/>
  <c r="C554" i="16"/>
  <c r="C676" i="16" s="1"/>
  <c r="C578" i="16"/>
  <c r="C700" i="16" s="1"/>
  <c r="C540" i="16"/>
  <c r="C662" i="16" s="1"/>
  <c r="C601" i="16"/>
  <c r="C723" i="16" s="1"/>
  <c r="C573" i="16"/>
  <c r="C695" i="16" s="1"/>
  <c r="C538" i="16"/>
  <c r="C660" i="16" s="1"/>
  <c r="C522" i="16"/>
  <c r="C644" i="16" s="1"/>
  <c r="C546" i="16"/>
  <c r="C668" i="16" s="1"/>
  <c r="C569" i="16"/>
  <c r="C691" i="16" s="1"/>
  <c r="C625" i="16"/>
  <c r="C747" i="16" s="1"/>
  <c r="C596" i="16"/>
  <c r="C718" i="16" s="1"/>
  <c r="C563" i="16"/>
  <c r="C685" i="16" s="1"/>
  <c r="C532" i="16"/>
  <c r="C654" i="16" s="1"/>
  <c r="B629" i="16"/>
  <c r="B751" i="16" s="1"/>
  <c r="B557" i="16"/>
  <c r="B679" i="16" s="1"/>
  <c r="B537" i="16"/>
  <c r="B659" i="16" s="1"/>
  <c r="B572" i="16"/>
  <c r="B694" i="16" s="1"/>
  <c r="B618" i="16"/>
  <c r="B740" i="16" s="1"/>
  <c r="B603" i="16"/>
  <c r="B725" i="16" s="1"/>
  <c r="B586" i="16"/>
  <c r="B708" i="16" s="1"/>
  <c r="C626" i="16"/>
  <c r="C748" i="16" s="1"/>
  <c r="C610" i="16"/>
  <c r="C732" i="16" s="1"/>
  <c r="C594" i="16"/>
  <c r="C716" i="16" s="1"/>
  <c r="C11" i="16" s="1"/>
  <c r="C577" i="16"/>
  <c r="C699" i="16" s="1"/>
  <c r="C560" i="16"/>
  <c r="C682" i="16" s="1"/>
  <c r="C545" i="16"/>
  <c r="C667" i="16" s="1"/>
  <c r="C529" i="16"/>
  <c r="C651" i="16" s="1"/>
  <c r="C613" i="16"/>
  <c r="C735" i="16" s="1"/>
  <c r="C599" i="16"/>
  <c r="C721" i="16" s="1"/>
  <c r="C12" i="16" s="1"/>
  <c r="C586" i="16"/>
  <c r="C708" i="16" s="1"/>
  <c r="C572" i="16"/>
  <c r="C694" i="16" s="1"/>
  <c r="C552" i="16"/>
  <c r="C674" i="16" s="1"/>
  <c r="C534" i="16"/>
  <c r="C656" i="16" s="1"/>
  <c r="C520" i="16"/>
  <c r="C642" i="16" s="1"/>
  <c r="C628" i="16"/>
  <c r="C750" i="16" s="1"/>
  <c r="C614" i="16"/>
  <c r="C736" i="16" s="1"/>
  <c r="C595" i="16"/>
  <c r="C717" i="16" s="1"/>
  <c r="C579" i="16"/>
  <c r="C701" i="16" s="1"/>
  <c r="C8" i="16" s="1"/>
  <c r="C562" i="16"/>
  <c r="C684" i="16" s="1"/>
  <c r="C548" i="16"/>
  <c r="C670" i="16" s="1"/>
  <c r="C530" i="16"/>
  <c r="C652" i="16" s="1"/>
  <c r="C627" i="16"/>
  <c r="C749" i="16" s="1"/>
  <c r="C612" i="16"/>
  <c r="C734" i="16" s="1"/>
  <c r="C592" i="16"/>
  <c r="C714" i="16" s="1"/>
  <c r="C580" i="16"/>
  <c r="C702" i="16" s="1"/>
  <c r="C564" i="16"/>
  <c r="C686" i="16" s="1"/>
  <c r="C547" i="16"/>
  <c r="C669" i="16" s="1"/>
  <c r="C531" i="16"/>
  <c r="C653" i="16" s="1"/>
  <c r="B617" i="16"/>
  <c r="B739" i="16" s="1"/>
  <c r="B533" i="16"/>
  <c r="B655" i="16" s="1"/>
  <c r="B581" i="16"/>
  <c r="B703" i="16" s="1"/>
  <c r="B635" i="16"/>
  <c r="B757" i="16" s="1"/>
  <c r="C611" i="16"/>
  <c r="C733" i="16" s="1"/>
  <c r="C597" i="16"/>
  <c r="C719" i="16" s="1"/>
  <c r="C582" i="16"/>
  <c r="C704" i="16" s="1"/>
  <c r="C571" i="16"/>
  <c r="C693" i="16" s="1"/>
  <c r="C558" i="16"/>
  <c r="C680" i="16" s="1"/>
  <c r="C543" i="16"/>
  <c r="C665" i="16" s="1"/>
  <c r="C524" i="16"/>
  <c r="C646" i="16" s="1"/>
  <c r="B632" i="16"/>
  <c r="B754" i="16" s="1"/>
  <c r="C629" i="16"/>
  <c r="C751" i="16" s="1"/>
  <c r="C619" i="16"/>
  <c r="C741" i="16" s="1"/>
  <c r="C615" i="16"/>
  <c r="C737" i="16" s="1"/>
  <c r="C603" i="16"/>
  <c r="C725" i="16" s="1"/>
  <c r="C598" i="16"/>
  <c r="C720" i="16" s="1"/>
  <c r="C588" i="16"/>
  <c r="C710" i="16" s="1"/>
  <c r="C581" i="16"/>
  <c r="C703" i="16" s="1"/>
  <c r="C574" i="16"/>
  <c r="C696" i="16" s="1"/>
  <c r="C7" i="16" s="1"/>
  <c r="C566" i="16"/>
  <c r="C688" i="16" s="1"/>
  <c r="C557" i="16"/>
  <c r="C679" i="16" s="1"/>
  <c r="C550" i="16"/>
  <c r="C672" i="16" s="1"/>
  <c r="C542" i="16"/>
  <c r="C664" i="16" s="1"/>
  <c r="C533" i="16"/>
  <c r="C655" i="16" s="1"/>
  <c r="C523" i="16"/>
  <c r="C645" i="16" s="1"/>
  <c r="B620" i="16"/>
  <c r="B742" i="16" s="1"/>
  <c r="B601" i="16"/>
  <c r="B723" i="16" s="1"/>
  <c r="B588" i="16"/>
  <c r="B710" i="16" s="1"/>
  <c r="B570" i="16"/>
  <c r="B692" i="16" s="1"/>
  <c r="B556" i="16"/>
  <c r="B678" i="16" s="1"/>
  <c r="B543" i="16"/>
  <c r="B665" i="16" s="1"/>
  <c r="B522" i="16"/>
  <c r="B644" i="16" s="1"/>
  <c r="B583" i="16"/>
  <c r="B705" i="16" s="1"/>
  <c r="B568" i="16"/>
  <c r="B690" i="16" s="1"/>
  <c r="B614" i="16"/>
  <c r="B736" i="16" s="1"/>
  <c r="B552" i="16"/>
  <c r="B674" i="16" s="1"/>
  <c r="B610" i="16"/>
  <c r="B732" i="16" s="1"/>
  <c r="B576" i="16"/>
  <c r="B698" i="16" s="1"/>
  <c r="B548" i="16"/>
  <c r="B670" i="16" s="1"/>
  <c r="C624" i="16"/>
  <c r="C746" i="16" s="1"/>
  <c r="C617" i="16"/>
  <c r="C739" i="16" s="1"/>
  <c r="C608" i="16"/>
  <c r="C730" i="16" s="1"/>
  <c r="C602" i="16"/>
  <c r="C724" i="16" s="1"/>
  <c r="C590" i="16"/>
  <c r="C712" i="16" s="1"/>
  <c r="C584" i="16"/>
  <c r="C706" i="16" s="1"/>
  <c r="C9" i="16" s="1"/>
  <c r="C576" i="16"/>
  <c r="C698" i="16" s="1"/>
  <c r="C568" i="16"/>
  <c r="C690" i="16" s="1"/>
  <c r="C559" i="16"/>
  <c r="C681" i="16" s="1"/>
  <c r="C553" i="16"/>
  <c r="C675" i="16" s="1"/>
  <c r="C544" i="16"/>
  <c r="C666" i="16" s="1"/>
  <c r="C539" i="16"/>
  <c r="C661" i="16" s="1"/>
  <c r="C527" i="16"/>
  <c r="C649" i="16" s="1"/>
  <c r="C519" i="16"/>
  <c r="C641" i="16" s="1"/>
  <c r="B628" i="16"/>
  <c r="B750" i="16" s="1"/>
  <c r="B611" i="16"/>
  <c r="B733" i="16" s="1"/>
  <c r="B595" i="16"/>
  <c r="B717" i="16" s="1"/>
  <c r="B578" i="16"/>
  <c r="B700" i="16" s="1"/>
  <c r="B559" i="16"/>
  <c r="B681" i="16" s="1"/>
  <c r="B547" i="16"/>
  <c r="B669" i="16" s="1"/>
  <c r="B528" i="16"/>
  <c r="B650" i="16" s="1"/>
  <c r="B604" i="16"/>
  <c r="B726" i="16" s="1"/>
  <c r="B13" i="16" s="1"/>
  <c r="B551" i="16"/>
  <c r="B673" i="16" s="1"/>
  <c r="B599" i="16"/>
  <c r="B721" i="16" s="1"/>
  <c r="B12" i="16" s="1"/>
  <c r="B567" i="16"/>
  <c r="B689" i="16" s="1"/>
  <c r="B623" i="16"/>
  <c r="B745" i="16" s="1"/>
  <c r="B594" i="16"/>
  <c r="B716" i="16" s="1"/>
  <c r="B11" i="16" s="1"/>
  <c r="B561" i="16"/>
  <c r="B683" i="16" s="1"/>
  <c r="B532" i="16"/>
  <c r="B654" i="16" s="1"/>
  <c r="B634" i="16"/>
  <c r="B756" i="16" s="1"/>
  <c r="C623" i="16"/>
  <c r="C745" i="16" s="1"/>
  <c r="C618" i="16"/>
  <c r="C740" i="16" s="1"/>
  <c r="C605" i="16"/>
  <c r="C727" i="16" s="1"/>
  <c r="C600" i="16"/>
  <c r="C722" i="16" s="1"/>
  <c r="C591" i="16"/>
  <c r="C713" i="16" s="1"/>
  <c r="C583" i="16"/>
  <c r="C705" i="16" s="1"/>
  <c r="C575" i="16"/>
  <c r="C697" i="16" s="1"/>
  <c r="C565" i="16"/>
  <c r="C687" i="16" s="1"/>
  <c r="C561" i="16"/>
  <c r="C683" i="16" s="1"/>
  <c r="C549" i="16"/>
  <c r="C671" i="16" s="1"/>
  <c r="C541" i="16"/>
  <c r="C663" i="16" s="1"/>
  <c r="C535" i="16"/>
  <c r="C657" i="16" s="1"/>
  <c r="C528" i="16"/>
  <c r="C650" i="16" s="1"/>
  <c r="B624" i="16"/>
  <c r="B746" i="16" s="1"/>
  <c r="B608" i="16"/>
  <c r="B730" i="16" s="1"/>
  <c r="B591" i="16"/>
  <c r="B713" i="16" s="1"/>
  <c r="B575" i="16"/>
  <c r="B697" i="16" s="1"/>
  <c r="B558" i="16"/>
  <c r="B680" i="16" s="1"/>
  <c r="B544" i="16"/>
  <c r="B666" i="16" s="1"/>
  <c r="B527" i="16"/>
  <c r="B649" i="16" s="1"/>
  <c r="B521" i="16"/>
  <c r="B643" i="16" s="1"/>
  <c r="B536" i="16"/>
  <c r="B658" i="16" s="1"/>
  <c r="C621" i="16"/>
  <c r="C743" i="16" s="1"/>
  <c r="C607" i="16"/>
  <c r="C729" i="16" s="1"/>
  <c r="C587" i="16"/>
  <c r="C709" i="16" s="1"/>
  <c r="C567" i="16"/>
  <c r="C689" i="16" s="1"/>
  <c r="C551" i="16"/>
  <c r="C673" i="16" s="1"/>
  <c r="B625" i="16"/>
  <c r="B747" i="16" s="1"/>
  <c r="B607" i="16"/>
  <c r="B729" i="16" s="1"/>
  <c r="B592" i="16"/>
  <c r="B714" i="16" s="1"/>
  <c r="B574" i="16"/>
  <c r="B696" i="16" s="1"/>
  <c r="B7" i="16" s="1"/>
  <c r="B562" i="16"/>
  <c r="B684" i="16" s="1"/>
  <c r="B540" i="16"/>
  <c r="B662" i="16" s="1"/>
  <c r="B524" i="16"/>
  <c r="B646" i="16" s="1"/>
  <c r="S712" i="16"/>
  <c r="S727" i="16"/>
  <c r="B631" i="16"/>
  <c r="B753" i="16" s="1"/>
  <c r="S717" i="16"/>
  <c r="S707" i="16"/>
  <c r="H515" i="16"/>
  <c r="H554" i="16" s="1"/>
  <c r="H676" i="16" s="1"/>
  <c r="C637" i="16"/>
  <c r="C759" i="16" s="1"/>
  <c r="C631" i="16"/>
  <c r="C753" i="16" s="1"/>
  <c r="C634" i="16"/>
  <c r="C756" i="16" s="1"/>
  <c r="C632" i="16"/>
  <c r="C754" i="16" s="1"/>
  <c r="C633" i="16"/>
  <c r="C755" i="16" s="1"/>
  <c r="C636" i="16"/>
  <c r="C758" i="16" s="1"/>
  <c r="C635" i="16"/>
  <c r="C757" i="16" s="1"/>
  <c r="E515" i="16"/>
  <c r="E632" i="16" s="1"/>
  <c r="E754" i="16" s="1"/>
  <c r="R624" i="16"/>
  <c r="R746" i="16" s="1"/>
  <c r="R616" i="16"/>
  <c r="R738" i="16" s="1"/>
  <c r="R608" i="16"/>
  <c r="R730" i="16" s="1"/>
  <c r="R599" i="16"/>
  <c r="R721" i="16" s="1"/>
  <c r="R12" i="16" s="1"/>
  <c r="R593" i="16"/>
  <c r="R715" i="16" s="1"/>
  <c r="R584" i="16"/>
  <c r="R706" i="16" s="1"/>
  <c r="R9" i="16" s="1"/>
  <c r="R577" i="16"/>
  <c r="R699" i="16" s="1"/>
  <c r="R569" i="16"/>
  <c r="R691" i="16" s="1"/>
  <c r="R559" i="16"/>
  <c r="R681" i="16" s="1"/>
  <c r="R552" i="16"/>
  <c r="R674" i="16" s="1"/>
  <c r="R545" i="16"/>
  <c r="R667" i="16" s="1"/>
  <c r="R535" i="16"/>
  <c r="R657" i="16" s="1"/>
  <c r="R529" i="16"/>
  <c r="R651" i="16" s="1"/>
  <c r="B626" i="16"/>
  <c r="B748" i="16" s="1"/>
  <c r="B615" i="16"/>
  <c r="B737" i="16" s="1"/>
  <c r="B609" i="16"/>
  <c r="B731" i="16" s="1"/>
  <c r="B600" i="16"/>
  <c r="B593" i="16"/>
  <c r="B715" i="16" s="1"/>
  <c r="B587" i="16"/>
  <c r="B709" i="16" s="1"/>
  <c r="B579" i="16"/>
  <c r="B701" i="16" s="1"/>
  <c r="B8" i="16" s="1"/>
  <c r="B569" i="16"/>
  <c r="B691" i="16" s="1"/>
  <c r="B563" i="16"/>
  <c r="B685" i="16" s="1"/>
  <c r="B554" i="16"/>
  <c r="B676" i="16" s="1"/>
  <c r="B542" i="16"/>
  <c r="B664" i="16" s="1"/>
  <c r="B539" i="16"/>
  <c r="B661" i="16" s="1"/>
  <c r="B530" i="16"/>
  <c r="B652" i="16" s="1"/>
  <c r="B525" i="16"/>
  <c r="B647" i="16" s="1"/>
  <c r="G638" i="16"/>
  <c r="G760" i="16" s="1"/>
  <c r="E638" i="16"/>
  <c r="E760" i="16" s="1"/>
  <c r="B633" i="16"/>
  <c r="B755" i="16" s="1"/>
  <c r="C521" i="16"/>
  <c r="C643" i="16" s="1"/>
  <c r="R637" i="16"/>
  <c r="R759" i="16" s="1"/>
  <c r="R629" i="16"/>
  <c r="R751" i="16" s="1"/>
  <c r="R633" i="16"/>
  <c r="R755" i="16" s="1"/>
  <c r="R635" i="16"/>
  <c r="R757" i="16" s="1"/>
  <c r="R634" i="16"/>
  <c r="R756" i="16" s="1"/>
  <c r="R636" i="16"/>
  <c r="R758" i="16" s="1"/>
  <c r="R632" i="16"/>
  <c r="R754" i="16" s="1"/>
  <c r="R631" i="16"/>
  <c r="R753" i="16" s="1"/>
  <c r="Q727" i="16"/>
  <c r="R621" i="16"/>
  <c r="R743" i="16" s="1"/>
  <c r="R614" i="16"/>
  <c r="R736" i="16" s="1"/>
  <c r="R609" i="16"/>
  <c r="R731" i="16" s="1"/>
  <c r="R597" i="16"/>
  <c r="R719" i="16" s="1"/>
  <c r="R589" i="16"/>
  <c r="R711" i="16" s="1"/>
  <c r="R10" i="16" s="1"/>
  <c r="R580" i="16"/>
  <c r="R576" i="16"/>
  <c r="R698" i="16" s="1"/>
  <c r="R563" i="16"/>
  <c r="R685" i="16" s="1"/>
  <c r="R558" i="16"/>
  <c r="R680" i="16" s="1"/>
  <c r="R551" i="16"/>
  <c r="R673" i="16" s="1"/>
  <c r="R540" i="16"/>
  <c r="R662" i="16" s="1"/>
  <c r="R533" i="16"/>
  <c r="R655" i="16" s="1"/>
  <c r="R526" i="16"/>
  <c r="R648" i="16" s="1"/>
  <c r="B621" i="16"/>
  <c r="B743" i="16" s="1"/>
  <c r="B616" i="16"/>
  <c r="B738" i="16" s="1"/>
  <c r="B606" i="16"/>
  <c r="B728" i="16" s="1"/>
  <c r="B598" i="16"/>
  <c r="B720" i="16" s="1"/>
  <c r="B590" i="16"/>
  <c r="B584" i="16"/>
  <c r="B706" i="16" s="1"/>
  <c r="B9" i="16" s="1"/>
  <c r="B577" i="16"/>
  <c r="B699" i="16" s="1"/>
  <c r="B565" i="16"/>
  <c r="B687" i="16" s="1"/>
  <c r="B555" i="16"/>
  <c r="B677" i="16" s="1"/>
  <c r="B550" i="16"/>
  <c r="B672" i="16" s="1"/>
  <c r="B546" i="16"/>
  <c r="B668" i="16" s="1"/>
  <c r="B535" i="16"/>
  <c r="B657" i="16" s="1"/>
  <c r="B529" i="16"/>
  <c r="B651" i="16" s="1"/>
  <c r="B520" i="16"/>
  <c r="B642" i="16" s="1"/>
  <c r="S697" i="16"/>
  <c r="I515" i="16"/>
  <c r="I637" i="16" s="1"/>
  <c r="I759" i="16" s="1"/>
  <c r="B636" i="16"/>
  <c r="B758" i="16" s="1"/>
  <c r="J702" i="16"/>
  <c r="R628" i="16"/>
  <c r="R750" i="16" s="1"/>
  <c r="R620" i="16"/>
  <c r="R742" i="16" s="1"/>
  <c r="R612" i="16"/>
  <c r="R734" i="16" s="1"/>
  <c r="R601" i="16"/>
  <c r="R723" i="16" s="1"/>
  <c r="R592" i="16"/>
  <c r="R714" i="16" s="1"/>
  <c r="R587" i="16"/>
  <c r="R709" i="16" s="1"/>
  <c r="R581" i="16"/>
  <c r="R703" i="16" s="1"/>
  <c r="R572" i="16"/>
  <c r="R694" i="16" s="1"/>
  <c r="R566" i="16"/>
  <c r="R688" i="16" s="1"/>
  <c r="R554" i="16"/>
  <c r="R676" i="16" s="1"/>
  <c r="R550" i="16"/>
  <c r="R672" i="16" s="1"/>
  <c r="R541" i="16"/>
  <c r="R663" i="16" s="1"/>
  <c r="R532" i="16"/>
  <c r="R654" i="16" s="1"/>
  <c r="R523" i="16"/>
  <c r="R645" i="16" s="1"/>
  <c r="B630" i="16"/>
  <c r="B752" i="16" s="1"/>
  <c r="B622" i="16"/>
  <c r="B744" i="16" s="1"/>
  <c r="B613" i="16"/>
  <c r="B735" i="16" s="1"/>
  <c r="B605" i="16"/>
  <c r="B597" i="16"/>
  <c r="B719" i="16" s="1"/>
  <c r="B589" i="16"/>
  <c r="B711" i="16" s="1"/>
  <c r="B10" i="16" s="1"/>
  <c r="B582" i="16"/>
  <c r="B704" i="16" s="1"/>
  <c r="B573" i="16"/>
  <c r="B695" i="16" s="1"/>
  <c r="B566" i="16"/>
  <c r="B688" i="16" s="1"/>
  <c r="B560" i="16"/>
  <c r="B682" i="16" s="1"/>
  <c r="B549" i="16"/>
  <c r="B671" i="16" s="1"/>
  <c r="B541" i="16"/>
  <c r="B663" i="16" s="1"/>
  <c r="B534" i="16"/>
  <c r="B656" i="16" s="1"/>
  <c r="B526" i="16"/>
  <c r="B648" i="16" s="1"/>
  <c r="C630" i="16"/>
  <c r="C752" i="16" s="1"/>
  <c r="H638" i="16"/>
  <c r="H760" i="16" s="1"/>
  <c r="I638" i="16"/>
  <c r="I760" i="16" s="1"/>
  <c r="G515" i="16"/>
  <c r="G527" i="16" s="1"/>
  <c r="G649" i="16" s="1"/>
  <c r="R626" i="16"/>
  <c r="R748" i="16" s="1"/>
  <c r="R617" i="16"/>
  <c r="R739" i="16" s="1"/>
  <c r="R611" i="16"/>
  <c r="R733" i="16" s="1"/>
  <c r="R604" i="16"/>
  <c r="R726" i="16" s="1"/>
  <c r="R13" i="16" s="1"/>
  <c r="R598" i="16"/>
  <c r="R720" i="16" s="1"/>
  <c r="R585" i="16"/>
  <c r="R578" i="16"/>
  <c r="R700" i="16" s="1"/>
  <c r="R571" i="16"/>
  <c r="R693" i="16" s="1"/>
  <c r="R564" i="16"/>
  <c r="R686" i="16" s="1"/>
  <c r="R555" i="16"/>
  <c r="R677" i="16" s="1"/>
  <c r="R547" i="16"/>
  <c r="R669" i="16" s="1"/>
  <c r="R539" i="16"/>
  <c r="R661" i="16" s="1"/>
  <c r="R530" i="16"/>
  <c r="R652" i="16" s="1"/>
  <c r="R522" i="16"/>
  <c r="R644" i="16" s="1"/>
  <c r="B627" i="16"/>
  <c r="B749" i="16" s="1"/>
  <c r="B619" i="16"/>
  <c r="B741" i="16" s="1"/>
  <c r="B612" i="16"/>
  <c r="B734" i="16" s="1"/>
  <c r="B602" i="16"/>
  <c r="B724" i="16" s="1"/>
  <c r="B596" i="16"/>
  <c r="B718" i="16" s="1"/>
  <c r="B585" i="16"/>
  <c r="B580" i="16"/>
  <c r="B571" i="16"/>
  <c r="B693" i="16" s="1"/>
  <c r="B564" i="16"/>
  <c r="B686" i="16" s="1"/>
  <c r="B553" i="16"/>
  <c r="B675" i="16" s="1"/>
  <c r="B545" i="16"/>
  <c r="B667" i="16" s="1"/>
  <c r="B538" i="16"/>
  <c r="B660" i="16" s="1"/>
  <c r="B531" i="16"/>
  <c r="B653" i="16" s="1"/>
  <c r="B523" i="16"/>
  <c r="B645" i="16" s="1"/>
  <c r="L118" i="12"/>
  <c r="M640" i="12"/>
  <c r="M116" i="12"/>
  <c r="M642" i="12"/>
  <c r="M118" i="12"/>
  <c r="L94" i="12"/>
  <c r="L85" i="12"/>
  <c r="L7" i="12"/>
  <c r="L51" i="12"/>
  <c r="L10" i="12"/>
  <c r="L31" i="12"/>
  <c r="L81" i="12"/>
  <c r="L39" i="12"/>
  <c r="L59" i="12"/>
  <c r="L73" i="12"/>
  <c r="L36" i="12"/>
  <c r="L11" i="12"/>
  <c r="L70" i="12"/>
  <c r="L14" i="12"/>
  <c r="L87" i="12"/>
  <c r="L35" i="12"/>
  <c r="L46" i="12"/>
  <c r="L12" i="12"/>
  <c r="L76" i="12"/>
  <c r="L96" i="12"/>
  <c r="L15" i="12"/>
  <c r="L18" i="12"/>
  <c r="L30" i="12"/>
  <c r="L80" i="12"/>
  <c r="L90" i="12"/>
  <c r="L63" i="12"/>
  <c r="L34" i="12"/>
  <c r="L88" i="12"/>
  <c r="L65" i="12"/>
  <c r="L17" i="12"/>
  <c r="L91" i="12"/>
  <c r="L13" i="12"/>
  <c r="L27" i="12"/>
  <c r="L86" i="12"/>
  <c r="L48" i="12"/>
  <c r="L9" i="12"/>
  <c r="L95" i="12"/>
  <c r="L89" i="12"/>
  <c r="L71" i="12"/>
  <c r="L68" i="12"/>
  <c r="L92" i="12"/>
  <c r="L77" i="12"/>
  <c r="L67" i="12"/>
  <c r="L28" i="12"/>
  <c r="L44" i="12"/>
  <c r="L41" i="12"/>
  <c r="L78" i="12"/>
  <c r="L62" i="12"/>
  <c r="L83" i="12"/>
  <c r="L8" i="12"/>
  <c r="L57" i="12"/>
  <c r="L69" i="12"/>
  <c r="L84" i="12"/>
  <c r="L53" i="12"/>
  <c r="L6" i="12"/>
  <c r="L19" i="12"/>
  <c r="L32" i="12"/>
  <c r="L61" i="12"/>
  <c r="L97" i="12"/>
  <c r="L33" i="12"/>
  <c r="L49" i="12"/>
  <c r="L40" i="12"/>
  <c r="L82" i="12"/>
  <c r="L47" i="12"/>
  <c r="L56" i="12"/>
  <c r="L43" i="12"/>
  <c r="L38" i="12"/>
  <c r="L55" i="12"/>
  <c r="L58" i="12"/>
  <c r="L5" i="12"/>
  <c r="L75" i="12"/>
  <c r="L50" i="12"/>
  <c r="L66" i="12"/>
  <c r="L74" i="12"/>
  <c r="L52" i="12"/>
  <c r="L29" i="12"/>
  <c r="L93" i="12"/>
  <c r="L37" i="12"/>
  <c r="L45" i="12"/>
  <c r="L60" i="12"/>
  <c r="L79" i="12"/>
  <c r="L54" i="12"/>
  <c r="L42" i="12"/>
  <c r="L64" i="12"/>
  <c r="L72" i="12"/>
  <c r="L16" i="12"/>
  <c r="L98" i="12"/>
  <c r="L99" i="12"/>
  <c r="L101" i="12"/>
  <c r="L100" i="12"/>
  <c r="L102" i="12"/>
  <c r="L103" i="12"/>
  <c r="L104" i="12"/>
  <c r="L107" i="12"/>
  <c r="L105" i="12"/>
  <c r="L106" i="12"/>
  <c r="L108" i="12"/>
  <c r="L109" i="12"/>
  <c r="L110" i="12"/>
  <c r="L111" i="12"/>
  <c r="L112" i="12"/>
  <c r="L113" i="12"/>
  <c r="L115" i="12"/>
  <c r="L117" i="12"/>
  <c r="L122" i="12"/>
  <c r="L114" i="12"/>
  <c r="L121" i="12"/>
  <c r="L120" i="12"/>
  <c r="L123" i="12"/>
  <c r="M123" i="12" s="1"/>
  <c r="L119" i="12"/>
  <c r="M526" i="12"/>
  <c r="L124" i="12"/>
  <c r="I571" i="16" l="1"/>
  <c r="I693" i="16" s="1"/>
  <c r="I545" i="16"/>
  <c r="I667" i="16" s="1"/>
  <c r="I632" i="16"/>
  <c r="I754" i="16" s="1"/>
  <c r="I618" i="16"/>
  <c r="I740" i="16" s="1"/>
  <c r="I597" i="16"/>
  <c r="I719" i="16" s="1"/>
  <c r="I617" i="16"/>
  <c r="I739" i="16" s="1"/>
  <c r="I598" i="16"/>
  <c r="I720" i="16" s="1"/>
  <c r="I578" i="16"/>
  <c r="I700" i="16" s="1"/>
  <c r="I549" i="16"/>
  <c r="I671" i="16" s="1"/>
  <c r="I525" i="16"/>
  <c r="I647" i="16" s="1"/>
  <c r="I615" i="16"/>
  <c r="I737" i="16" s="1"/>
  <c r="I594" i="16"/>
  <c r="I716" i="16" s="1"/>
  <c r="I11" i="16" s="1"/>
  <c r="I574" i="16"/>
  <c r="I696" i="16" s="1"/>
  <c r="I7" i="16" s="1"/>
  <c r="I548" i="16"/>
  <c r="I670" i="16" s="1"/>
  <c r="I523" i="16"/>
  <c r="I645" i="16" s="1"/>
  <c r="I622" i="16"/>
  <c r="I744" i="16" s="1"/>
  <c r="I536" i="16"/>
  <c r="I658" i="16" s="1"/>
  <c r="I589" i="16"/>
  <c r="I711" i="16" s="1"/>
  <c r="I10" i="16" s="1"/>
  <c r="I626" i="16"/>
  <c r="I748" i="16" s="1"/>
  <c r="I611" i="16"/>
  <c r="I733" i="16" s="1"/>
  <c r="I586" i="16"/>
  <c r="I708" i="16" s="1"/>
  <c r="I561" i="16"/>
  <c r="I683" i="16" s="1"/>
  <c r="I538" i="16"/>
  <c r="I660" i="16" s="1"/>
  <c r="H523" i="16"/>
  <c r="H645" i="16" s="1"/>
  <c r="G592" i="16"/>
  <c r="G714" i="16" s="1"/>
  <c r="I591" i="16"/>
  <c r="I713" i="16" s="1"/>
  <c r="I628" i="16"/>
  <c r="I750" i="16" s="1"/>
  <c r="I537" i="16"/>
  <c r="I659" i="16" s="1"/>
  <c r="I619" i="16"/>
  <c r="I741" i="16" s="1"/>
  <c r="I608" i="16"/>
  <c r="I730" i="16" s="1"/>
  <c r="I582" i="16"/>
  <c r="I704" i="16" s="1"/>
  <c r="I559" i="16"/>
  <c r="I681" i="16" s="1"/>
  <c r="I530" i="16"/>
  <c r="I652" i="16" s="1"/>
  <c r="G590" i="16"/>
  <c r="G712" i="16" s="1"/>
  <c r="I612" i="16"/>
  <c r="I734" i="16" s="1"/>
  <c r="I562" i="16"/>
  <c r="I684" i="16" s="1"/>
  <c r="P637" i="16"/>
  <c r="P759" i="16" s="1"/>
  <c r="P529" i="16"/>
  <c r="P651" i="16" s="1"/>
  <c r="P550" i="16"/>
  <c r="P672" i="16" s="1"/>
  <c r="P623" i="16"/>
  <c r="P745" i="16" s="1"/>
  <c r="P597" i="16"/>
  <c r="P719" i="16" s="1"/>
  <c r="P610" i="16"/>
  <c r="P732" i="16" s="1"/>
  <c r="P537" i="16"/>
  <c r="P659" i="16" s="1"/>
  <c r="P563" i="16"/>
  <c r="P685" i="16" s="1"/>
  <c r="P625" i="16"/>
  <c r="P747" i="16" s="1"/>
  <c r="P581" i="16"/>
  <c r="P703" i="16" s="1"/>
  <c r="P598" i="16"/>
  <c r="P720" i="16" s="1"/>
  <c r="P611" i="16"/>
  <c r="P733" i="16" s="1"/>
  <c r="P607" i="16"/>
  <c r="P729" i="16" s="1"/>
  <c r="P603" i="16"/>
  <c r="P725" i="16" s="1"/>
  <c r="P558" i="16"/>
  <c r="P680" i="16" s="1"/>
  <c r="P585" i="16"/>
  <c r="P707" i="16" s="1"/>
  <c r="P551" i="16"/>
  <c r="P673" i="16" s="1"/>
  <c r="P613" i="16"/>
  <c r="P735" i="16" s="1"/>
  <c r="P627" i="16"/>
  <c r="P749" i="16" s="1"/>
  <c r="P538" i="16"/>
  <c r="P660" i="16" s="1"/>
  <c r="P560" i="16"/>
  <c r="P682" i="16" s="1"/>
  <c r="P632" i="16"/>
  <c r="P754" i="16" s="1"/>
  <c r="P571" i="16"/>
  <c r="P693" i="16" s="1"/>
  <c r="P525" i="16"/>
  <c r="P647" i="16" s="1"/>
  <c r="P615" i="16"/>
  <c r="P737" i="16" s="1"/>
  <c r="P573" i="16"/>
  <c r="P695" i="16" s="1"/>
  <c r="P595" i="16"/>
  <c r="P717" i="16" s="1"/>
  <c r="P629" i="16"/>
  <c r="P751" i="16" s="1"/>
  <c r="P578" i="16"/>
  <c r="P700" i="16" s="1"/>
  <c r="P521" i="16"/>
  <c r="P643" i="16" s="1"/>
  <c r="P608" i="16"/>
  <c r="P730" i="16" s="1"/>
  <c r="P579" i="16"/>
  <c r="P701" i="16" s="1"/>
  <c r="P8" i="16" s="1"/>
  <c r="P545" i="16"/>
  <c r="P667" i="16" s="1"/>
  <c r="P599" i="16"/>
  <c r="P721" i="16" s="1"/>
  <c r="P12" i="16" s="1"/>
  <c r="P591" i="16"/>
  <c r="P713" i="16" s="1"/>
  <c r="P605" i="16"/>
  <c r="P727" i="16" s="1"/>
  <c r="P556" i="16"/>
  <c r="P678" i="16" s="1"/>
  <c r="P587" i="16"/>
  <c r="P709" i="16" s="1"/>
  <c r="P534" i="16"/>
  <c r="P656" i="16" s="1"/>
  <c r="P593" i="16"/>
  <c r="P715" i="16" s="1"/>
  <c r="P562" i="16"/>
  <c r="P684" i="16" s="1"/>
  <c r="P601" i="16"/>
  <c r="P723" i="16" s="1"/>
  <c r="P584" i="16"/>
  <c r="P706" i="16" s="1"/>
  <c r="P9" i="16" s="1"/>
  <c r="P622" i="16"/>
  <c r="P744" i="16" s="1"/>
  <c r="P543" i="16"/>
  <c r="P665" i="16" s="1"/>
  <c r="P559" i="16"/>
  <c r="P681" i="16" s="1"/>
  <c r="P596" i="16"/>
  <c r="P718" i="16" s="1"/>
  <c r="P582" i="16"/>
  <c r="P704" i="16" s="1"/>
  <c r="P531" i="16"/>
  <c r="P653" i="16" s="1"/>
  <c r="P614" i="16"/>
  <c r="P736" i="16" s="1"/>
  <c r="P566" i="16"/>
  <c r="P688" i="16" s="1"/>
  <c r="P618" i="16"/>
  <c r="P740" i="16" s="1"/>
  <c r="P539" i="16"/>
  <c r="P661" i="16" s="1"/>
  <c r="P536" i="16"/>
  <c r="P658" i="16" s="1"/>
  <c r="P616" i="16"/>
  <c r="P738" i="16" s="1"/>
  <c r="P541" i="16"/>
  <c r="P663" i="16" s="1"/>
  <c r="P630" i="16"/>
  <c r="P752" i="16" s="1"/>
  <c r="P594" i="16"/>
  <c r="P716" i="16" s="1"/>
  <c r="P11" i="16" s="1"/>
  <c r="P576" i="16"/>
  <c r="P698" i="16" s="1"/>
  <c r="P547" i="16"/>
  <c r="P669" i="16" s="1"/>
  <c r="P635" i="16"/>
  <c r="P757" i="16" s="1"/>
  <c r="P533" i="16"/>
  <c r="P655" i="16" s="1"/>
  <c r="P561" i="16"/>
  <c r="P683" i="16" s="1"/>
  <c r="P572" i="16"/>
  <c r="P694" i="16" s="1"/>
  <c r="P523" i="16"/>
  <c r="P645" i="16" s="1"/>
  <c r="P557" i="16"/>
  <c r="P679" i="16" s="1"/>
  <c r="P532" i="16"/>
  <c r="P654" i="16" s="1"/>
  <c r="P604" i="16"/>
  <c r="P726" i="16" s="1"/>
  <c r="P13" i="16" s="1"/>
  <c r="P602" i="16"/>
  <c r="P724" i="16" s="1"/>
  <c r="P570" i="16"/>
  <c r="P692" i="16" s="1"/>
  <c r="P542" i="16"/>
  <c r="P664" i="16" s="1"/>
  <c r="P530" i="16"/>
  <c r="P652" i="16" s="1"/>
  <c r="P606" i="16"/>
  <c r="P728" i="16" s="1"/>
  <c r="P519" i="16"/>
  <c r="P641" i="16" s="1"/>
  <c r="P624" i="16"/>
  <c r="P746" i="16" s="1"/>
  <c r="P620" i="16"/>
  <c r="P742" i="16" s="1"/>
  <c r="P631" i="16"/>
  <c r="P753" i="16" s="1"/>
  <c r="P609" i="16"/>
  <c r="P731" i="16" s="1"/>
  <c r="P526" i="16"/>
  <c r="P648" i="16" s="1"/>
  <c r="P569" i="16"/>
  <c r="P691" i="16" s="1"/>
  <c r="P626" i="16"/>
  <c r="P748" i="16" s="1"/>
  <c r="P580" i="16"/>
  <c r="P702" i="16" s="1"/>
  <c r="P590" i="16"/>
  <c r="P712" i="16" s="1"/>
  <c r="P528" i="16"/>
  <c r="P650" i="16" s="1"/>
  <c r="P568" i="16"/>
  <c r="P690" i="16" s="1"/>
  <c r="P628" i="16"/>
  <c r="P750" i="16" s="1"/>
  <c r="P540" i="16"/>
  <c r="P662" i="16" s="1"/>
  <c r="P567" i="16"/>
  <c r="P689" i="16" s="1"/>
  <c r="P612" i="16"/>
  <c r="P734" i="16" s="1"/>
  <c r="P621" i="16"/>
  <c r="P743" i="16" s="1"/>
  <c r="P633" i="16"/>
  <c r="P755" i="16" s="1"/>
  <c r="P520" i="16"/>
  <c r="P642" i="16" s="1"/>
  <c r="P522" i="16"/>
  <c r="P644" i="16" s="1"/>
  <c r="P555" i="16"/>
  <c r="P677" i="16" s="1"/>
  <c r="P553" i="16"/>
  <c r="P675" i="16" s="1"/>
  <c r="P544" i="16"/>
  <c r="P666" i="16" s="1"/>
  <c r="P552" i="16"/>
  <c r="P674" i="16" s="1"/>
  <c r="P583" i="16"/>
  <c r="P705" i="16" s="1"/>
  <c r="P524" i="16"/>
  <c r="P646" i="16" s="1"/>
  <c r="P592" i="16"/>
  <c r="P714" i="16" s="1"/>
  <c r="P565" i="16"/>
  <c r="P687" i="16" s="1"/>
  <c r="P586" i="16"/>
  <c r="P708" i="16" s="1"/>
  <c r="P617" i="16"/>
  <c r="P739" i="16" s="1"/>
  <c r="P535" i="16"/>
  <c r="P657" i="16" s="1"/>
  <c r="P619" i="16"/>
  <c r="P741" i="16" s="1"/>
  <c r="P527" i="16"/>
  <c r="P649" i="16" s="1"/>
  <c r="P549" i="16"/>
  <c r="P671" i="16" s="1"/>
  <c r="P634" i="16"/>
  <c r="P756" i="16" s="1"/>
  <c r="P548" i="16"/>
  <c r="P670" i="16" s="1"/>
  <c r="P589" i="16"/>
  <c r="P711" i="16" s="1"/>
  <c r="P10" i="16" s="1"/>
  <c r="P574" i="16"/>
  <c r="P696" i="16" s="1"/>
  <c r="P7" i="16" s="1"/>
  <c r="P577" i="16"/>
  <c r="P699" i="16" s="1"/>
  <c r="P575" i="16"/>
  <c r="P697" i="16" s="1"/>
  <c r="P600" i="16"/>
  <c r="P722" i="16" s="1"/>
  <c r="P564" i="16"/>
  <c r="P686" i="16" s="1"/>
  <c r="P588" i="16"/>
  <c r="P710" i="16" s="1"/>
  <c r="P546" i="16"/>
  <c r="P668" i="16" s="1"/>
  <c r="P554" i="16"/>
  <c r="P676" i="16" s="1"/>
  <c r="I607" i="16"/>
  <c r="I729" i="16" s="1"/>
  <c r="I564" i="16"/>
  <c r="I686" i="16" s="1"/>
  <c r="I620" i="16"/>
  <c r="I742" i="16" s="1"/>
  <c r="I602" i="16"/>
  <c r="I724" i="16" s="1"/>
  <c r="I576" i="16"/>
  <c r="I698" i="16" s="1"/>
  <c r="I552" i="16"/>
  <c r="I674" i="16" s="1"/>
  <c r="I528" i="16"/>
  <c r="I650" i="16" s="1"/>
  <c r="E616" i="16"/>
  <c r="E738" i="16" s="1"/>
  <c r="G554" i="16"/>
  <c r="G676" i="16" s="1"/>
  <c r="H607" i="16"/>
  <c r="H729" i="16" s="1"/>
  <c r="E541" i="16"/>
  <c r="E663" i="16" s="1"/>
  <c r="G543" i="16"/>
  <c r="G665" i="16" s="1"/>
  <c r="H593" i="16"/>
  <c r="H715" i="16" s="1"/>
  <c r="H589" i="16"/>
  <c r="H711" i="16" s="1"/>
  <c r="H10" i="16" s="1"/>
  <c r="G524" i="16"/>
  <c r="G646" i="16" s="1"/>
  <c r="I627" i="16"/>
  <c r="I749" i="16" s="1"/>
  <c r="I623" i="16"/>
  <c r="I745" i="16" s="1"/>
  <c r="I614" i="16"/>
  <c r="I736" i="16" s="1"/>
  <c r="I601" i="16"/>
  <c r="I723" i="16" s="1"/>
  <c r="I593" i="16"/>
  <c r="I715" i="16" s="1"/>
  <c r="I581" i="16"/>
  <c r="I703" i="16" s="1"/>
  <c r="I568" i="16"/>
  <c r="I690" i="16" s="1"/>
  <c r="I554" i="16"/>
  <c r="I676" i="16" s="1"/>
  <c r="I542" i="16"/>
  <c r="I664" i="16" s="1"/>
  <c r="I529" i="16"/>
  <c r="I651" i="16" s="1"/>
  <c r="G604" i="16"/>
  <c r="G726" i="16" s="1"/>
  <c r="G13" i="16" s="1"/>
  <c r="G559" i="16"/>
  <c r="G681" i="16" s="1"/>
  <c r="G610" i="16"/>
  <c r="G732" i="16" s="1"/>
  <c r="G570" i="16"/>
  <c r="G692" i="16" s="1"/>
  <c r="I629" i="16"/>
  <c r="I751" i="16" s="1"/>
  <c r="I621" i="16"/>
  <c r="I743" i="16" s="1"/>
  <c r="I609" i="16"/>
  <c r="I731" i="16" s="1"/>
  <c r="I604" i="16"/>
  <c r="I726" i="16" s="1"/>
  <c r="I13" i="16" s="1"/>
  <c r="I590" i="16"/>
  <c r="I712" i="16" s="1"/>
  <c r="I577" i="16"/>
  <c r="I699" i="16" s="1"/>
  <c r="I565" i="16"/>
  <c r="I687" i="16" s="1"/>
  <c r="I555" i="16"/>
  <c r="I677" i="16" s="1"/>
  <c r="I539" i="16"/>
  <c r="I661" i="16" s="1"/>
  <c r="I524" i="16"/>
  <c r="I646" i="16" s="1"/>
  <c r="G605" i="16"/>
  <c r="G558" i="16"/>
  <c r="G680" i="16" s="1"/>
  <c r="G588" i="16"/>
  <c r="G710" i="16" s="1"/>
  <c r="I625" i="16"/>
  <c r="I747" i="16" s="1"/>
  <c r="I616" i="16"/>
  <c r="I738" i="16" s="1"/>
  <c r="I606" i="16"/>
  <c r="I728" i="16" s="1"/>
  <c r="I599" i="16"/>
  <c r="I721" i="16" s="1"/>
  <c r="I12" i="16" s="1"/>
  <c r="I583" i="16"/>
  <c r="I705" i="16" s="1"/>
  <c r="I572" i="16"/>
  <c r="I694" i="16" s="1"/>
  <c r="I557" i="16"/>
  <c r="I679" i="16" s="1"/>
  <c r="I546" i="16"/>
  <c r="I668" i="16" s="1"/>
  <c r="I532" i="16"/>
  <c r="I654" i="16" s="1"/>
  <c r="I522" i="16"/>
  <c r="I644" i="16" s="1"/>
  <c r="H546" i="16"/>
  <c r="H668" i="16" s="1"/>
  <c r="E609" i="16"/>
  <c r="E731" i="16" s="1"/>
  <c r="G622" i="16"/>
  <c r="G744" i="16" s="1"/>
  <c r="G577" i="16"/>
  <c r="G699" i="16" s="1"/>
  <c r="G537" i="16"/>
  <c r="G659" i="16" s="1"/>
  <c r="I633" i="16"/>
  <c r="I755" i="16" s="1"/>
  <c r="G625" i="16"/>
  <c r="G747" i="16" s="1"/>
  <c r="G544" i="16"/>
  <c r="G666" i="16" s="1"/>
  <c r="I624" i="16"/>
  <c r="I746" i="16" s="1"/>
  <c r="I613" i="16"/>
  <c r="I735" i="16" s="1"/>
  <c r="I603" i="16"/>
  <c r="I725" i="16" s="1"/>
  <c r="I596" i="16"/>
  <c r="I718" i="16" s="1"/>
  <c r="I584" i="16"/>
  <c r="I706" i="16" s="1"/>
  <c r="I9" i="16" s="1"/>
  <c r="I570" i="16"/>
  <c r="I692" i="16" s="1"/>
  <c r="I556" i="16"/>
  <c r="I678" i="16" s="1"/>
  <c r="I543" i="16"/>
  <c r="I665" i="16" s="1"/>
  <c r="I534" i="16"/>
  <c r="I656" i="16" s="1"/>
  <c r="I519" i="16"/>
  <c r="I641" i="16" s="1"/>
  <c r="H531" i="16"/>
  <c r="H653" i="16" s="1"/>
  <c r="E552" i="16"/>
  <c r="E674" i="16" s="1"/>
  <c r="G618" i="16"/>
  <c r="G740" i="16" s="1"/>
  <c r="G573" i="16"/>
  <c r="G695" i="16" s="1"/>
  <c r="G523" i="16"/>
  <c r="G645" i="16" s="1"/>
  <c r="E596" i="16"/>
  <c r="E718" i="16" s="1"/>
  <c r="E519" i="16"/>
  <c r="E641" i="16" s="1"/>
  <c r="E577" i="16"/>
  <c r="E699" i="16" s="1"/>
  <c r="E535" i="16"/>
  <c r="E657" i="16" s="1"/>
  <c r="E591" i="16"/>
  <c r="E713" i="16" s="1"/>
  <c r="E633" i="16"/>
  <c r="E755" i="16" s="1"/>
  <c r="E569" i="16"/>
  <c r="E691" i="16" s="1"/>
  <c r="E526" i="16"/>
  <c r="E648" i="16" s="1"/>
  <c r="E582" i="16"/>
  <c r="E704" i="16" s="1"/>
  <c r="E622" i="16"/>
  <c r="E744" i="16" s="1"/>
  <c r="E556" i="16"/>
  <c r="E678" i="16" s="1"/>
  <c r="E624" i="16"/>
  <c r="E746" i="16" s="1"/>
  <c r="E617" i="16"/>
  <c r="E739" i="16" s="1"/>
  <c r="E611" i="16"/>
  <c r="E733" i="16" s="1"/>
  <c r="E601" i="16"/>
  <c r="E723" i="16" s="1"/>
  <c r="E592" i="16"/>
  <c r="E714" i="16" s="1"/>
  <c r="E588" i="16"/>
  <c r="E710" i="16" s="1"/>
  <c r="E574" i="16"/>
  <c r="E696" i="16" s="1"/>
  <c r="E7" i="16" s="1"/>
  <c r="E573" i="16"/>
  <c r="E695" i="16" s="1"/>
  <c r="E561" i="16"/>
  <c r="E683" i="16" s="1"/>
  <c r="E553" i="16"/>
  <c r="E675" i="16" s="1"/>
  <c r="E545" i="16"/>
  <c r="E667" i="16" s="1"/>
  <c r="E539" i="16"/>
  <c r="E661" i="16" s="1"/>
  <c r="E528" i="16"/>
  <c r="E650" i="16" s="1"/>
  <c r="E521" i="16"/>
  <c r="E643" i="16" s="1"/>
  <c r="G528" i="16"/>
  <c r="G650" i="16" s="1"/>
  <c r="H600" i="16"/>
  <c r="H722" i="16" s="1"/>
  <c r="H535" i="16"/>
  <c r="H657" i="16" s="1"/>
  <c r="E626" i="16"/>
  <c r="E748" i="16" s="1"/>
  <c r="E614" i="16"/>
  <c r="E736" i="16" s="1"/>
  <c r="E608" i="16"/>
  <c r="E730" i="16" s="1"/>
  <c r="E600" i="16"/>
  <c r="E722" i="16" s="1"/>
  <c r="E593" i="16"/>
  <c r="E715" i="16" s="1"/>
  <c r="E584" i="16"/>
  <c r="E706" i="16" s="1"/>
  <c r="E9" i="16" s="1"/>
  <c r="E575" i="16"/>
  <c r="E697" i="16" s="1"/>
  <c r="E565" i="16"/>
  <c r="E687" i="16" s="1"/>
  <c r="E560" i="16"/>
  <c r="E682" i="16" s="1"/>
  <c r="E551" i="16"/>
  <c r="E673" i="16" s="1"/>
  <c r="E544" i="16"/>
  <c r="E666" i="16" s="1"/>
  <c r="E536" i="16"/>
  <c r="E658" i="16" s="1"/>
  <c r="E530" i="16"/>
  <c r="E652" i="16" s="1"/>
  <c r="E520" i="16"/>
  <c r="E642" i="16" s="1"/>
  <c r="G623" i="16"/>
  <c r="G745" i="16" s="1"/>
  <c r="G606" i="16"/>
  <c r="G728" i="16" s="1"/>
  <c r="G591" i="16"/>
  <c r="G713" i="16" s="1"/>
  <c r="G574" i="16"/>
  <c r="G696" i="16" s="1"/>
  <c r="G7" i="16" s="1"/>
  <c r="G560" i="16"/>
  <c r="G682" i="16" s="1"/>
  <c r="G542" i="16"/>
  <c r="G664" i="16" s="1"/>
  <c r="G532" i="16"/>
  <c r="G654" i="16" s="1"/>
  <c r="E599" i="16"/>
  <c r="E721" i="16" s="1"/>
  <c r="E12" i="16" s="1"/>
  <c r="E581" i="16"/>
  <c r="E703" i="16" s="1"/>
  <c r="E566" i="16"/>
  <c r="E688" i="16" s="1"/>
  <c r="E533" i="16"/>
  <c r="E655" i="16" s="1"/>
  <c r="E606" i="16"/>
  <c r="E728" i="16" s="1"/>
  <c r="E572" i="16"/>
  <c r="E694" i="16" s="1"/>
  <c r="E555" i="16"/>
  <c r="E677" i="16" s="1"/>
  <c r="E542" i="16"/>
  <c r="E664" i="16" s="1"/>
  <c r="G615" i="16"/>
  <c r="G737" i="16" s="1"/>
  <c r="G568" i="16"/>
  <c r="G690" i="16" s="1"/>
  <c r="G539" i="16"/>
  <c r="G661" i="16" s="1"/>
  <c r="H568" i="16"/>
  <c r="H690" i="16" s="1"/>
  <c r="E629" i="16"/>
  <c r="E751" i="16" s="1"/>
  <c r="E620" i="16"/>
  <c r="E742" i="16" s="1"/>
  <c r="E612" i="16"/>
  <c r="E734" i="16" s="1"/>
  <c r="E604" i="16"/>
  <c r="E726" i="16" s="1"/>
  <c r="E13" i="16" s="1"/>
  <c r="E595" i="16"/>
  <c r="E717" i="16" s="1"/>
  <c r="E589" i="16"/>
  <c r="E711" i="16" s="1"/>
  <c r="E10" i="16" s="1"/>
  <c r="E579" i="16"/>
  <c r="E701" i="16" s="1"/>
  <c r="E8" i="16" s="1"/>
  <c r="E571" i="16"/>
  <c r="E693" i="16" s="1"/>
  <c r="E563" i="16"/>
  <c r="E685" i="16" s="1"/>
  <c r="E559" i="16"/>
  <c r="E681" i="16" s="1"/>
  <c r="E546" i="16"/>
  <c r="E668" i="16" s="1"/>
  <c r="E540" i="16"/>
  <c r="E662" i="16" s="1"/>
  <c r="E531" i="16"/>
  <c r="E653" i="16" s="1"/>
  <c r="E523" i="16"/>
  <c r="E645" i="16" s="1"/>
  <c r="G614" i="16"/>
  <c r="G736" i="16" s="1"/>
  <c r="G600" i="16"/>
  <c r="G722" i="16" s="1"/>
  <c r="G586" i="16"/>
  <c r="G708" i="16" s="1"/>
  <c r="G567" i="16"/>
  <c r="G689" i="16" s="1"/>
  <c r="G547" i="16"/>
  <c r="G669" i="16" s="1"/>
  <c r="G536" i="16"/>
  <c r="G658" i="16" s="1"/>
  <c r="G519" i="16"/>
  <c r="G641" i="16" s="1"/>
  <c r="I635" i="16"/>
  <c r="I757" i="16" s="1"/>
  <c r="E605" i="16"/>
  <c r="E727" i="16" s="1"/>
  <c r="E576" i="16"/>
  <c r="E698" i="16" s="1"/>
  <c r="E557" i="16"/>
  <c r="E679" i="16" s="1"/>
  <c r="E543" i="16"/>
  <c r="E665" i="16" s="1"/>
  <c r="H578" i="16"/>
  <c r="H700" i="16" s="1"/>
  <c r="E613" i="16"/>
  <c r="E735" i="16" s="1"/>
  <c r="E585" i="16"/>
  <c r="E707" i="16" s="1"/>
  <c r="E550" i="16"/>
  <c r="E672" i="16" s="1"/>
  <c r="E525" i="16"/>
  <c r="E647" i="16" s="1"/>
  <c r="G584" i="16"/>
  <c r="G706" i="16" s="1"/>
  <c r="G9" i="16" s="1"/>
  <c r="G520" i="16"/>
  <c r="G642" i="16" s="1"/>
  <c r="H625" i="16"/>
  <c r="H747" i="16" s="1"/>
  <c r="H560" i="16"/>
  <c r="H682" i="16" s="1"/>
  <c r="E628" i="16"/>
  <c r="E750" i="16" s="1"/>
  <c r="E618" i="16"/>
  <c r="E740" i="16" s="1"/>
  <c r="E607" i="16"/>
  <c r="E729" i="16" s="1"/>
  <c r="E603" i="16"/>
  <c r="E725" i="16" s="1"/>
  <c r="E598" i="16"/>
  <c r="E720" i="16" s="1"/>
  <c r="E587" i="16"/>
  <c r="E709" i="16" s="1"/>
  <c r="E580" i="16"/>
  <c r="E702" i="16" s="1"/>
  <c r="E568" i="16"/>
  <c r="E690" i="16" s="1"/>
  <c r="E564" i="16"/>
  <c r="E686" i="16" s="1"/>
  <c r="E558" i="16"/>
  <c r="E680" i="16" s="1"/>
  <c r="E548" i="16"/>
  <c r="E670" i="16" s="1"/>
  <c r="E537" i="16"/>
  <c r="E659" i="16" s="1"/>
  <c r="E529" i="16"/>
  <c r="E651" i="16" s="1"/>
  <c r="E524" i="16"/>
  <c r="E646" i="16" s="1"/>
  <c r="G612" i="16"/>
  <c r="G734" i="16" s="1"/>
  <c r="G598" i="16"/>
  <c r="G720" i="16" s="1"/>
  <c r="G582" i="16"/>
  <c r="G704" i="16" s="1"/>
  <c r="G563" i="16"/>
  <c r="G685" i="16" s="1"/>
  <c r="G550" i="16"/>
  <c r="G672" i="16" s="1"/>
  <c r="G533" i="16"/>
  <c r="G655" i="16" s="1"/>
  <c r="I630" i="16"/>
  <c r="I752" i="16" s="1"/>
  <c r="E627" i="16"/>
  <c r="E749" i="16" s="1"/>
  <c r="E623" i="16"/>
  <c r="E745" i="16" s="1"/>
  <c r="E615" i="16"/>
  <c r="E737" i="16" s="1"/>
  <c r="E590" i="16"/>
  <c r="E712" i="16" s="1"/>
  <c r="E549" i="16"/>
  <c r="E671" i="16" s="1"/>
  <c r="E527" i="16"/>
  <c r="E649" i="16" s="1"/>
  <c r="E621" i="16"/>
  <c r="E743" i="16" s="1"/>
  <c r="E597" i="16"/>
  <c r="E719" i="16" s="1"/>
  <c r="E586" i="16"/>
  <c r="E708" i="16" s="1"/>
  <c r="E567" i="16"/>
  <c r="E689" i="16" s="1"/>
  <c r="E534" i="16"/>
  <c r="E656" i="16" s="1"/>
  <c r="G599" i="16"/>
  <c r="G721" i="16" s="1"/>
  <c r="G12" i="16" s="1"/>
  <c r="G552" i="16"/>
  <c r="G674" i="16" s="1"/>
  <c r="G631" i="16"/>
  <c r="G753" i="16" s="1"/>
  <c r="H618" i="16"/>
  <c r="H740" i="16" s="1"/>
  <c r="E625" i="16"/>
  <c r="E747" i="16" s="1"/>
  <c r="E619" i="16"/>
  <c r="E741" i="16" s="1"/>
  <c r="E610" i="16"/>
  <c r="E732" i="16" s="1"/>
  <c r="E602" i="16"/>
  <c r="E724" i="16" s="1"/>
  <c r="E594" i="16"/>
  <c r="E716" i="16" s="1"/>
  <c r="E11" i="16" s="1"/>
  <c r="E583" i="16"/>
  <c r="E705" i="16" s="1"/>
  <c r="E578" i="16"/>
  <c r="E700" i="16" s="1"/>
  <c r="E570" i="16"/>
  <c r="E692" i="16" s="1"/>
  <c r="E562" i="16"/>
  <c r="E684" i="16" s="1"/>
  <c r="E554" i="16"/>
  <c r="E676" i="16" s="1"/>
  <c r="E547" i="16"/>
  <c r="E669" i="16" s="1"/>
  <c r="E538" i="16"/>
  <c r="E660" i="16" s="1"/>
  <c r="E532" i="16"/>
  <c r="E654" i="16" s="1"/>
  <c r="E522" i="16"/>
  <c r="E644" i="16" s="1"/>
  <c r="G628" i="16"/>
  <c r="G750" i="16" s="1"/>
  <c r="G611" i="16"/>
  <c r="G733" i="16" s="1"/>
  <c r="G597" i="16"/>
  <c r="G719" i="16" s="1"/>
  <c r="G579" i="16"/>
  <c r="G701" i="16" s="1"/>
  <c r="G8" i="16" s="1"/>
  <c r="G564" i="16"/>
  <c r="G686" i="16" s="1"/>
  <c r="G548" i="16"/>
  <c r="G670" i="16" s="1"/>
  <c r="H637" i="16"/>
  <c r="H759" i="16" s="1"/>
  <c r="H635" i="16"/>
  <c r="H757" i="16" s="1"/>
  <c r="H634" i="16"/>
  <c r="H756" i="16" s="1"/>
  <c r="H636" i="16"/>
  <c r="H758" i="16" s="1"/>
  <c r="H626" i="16"/>
  <c r="H748" i="16" s="1"/>
  <c r="H617" i="16"/>
  <c r="H739" i="16" s="1"/>
  <c r="H610" i="16"/>
  <c r="H732" i="16" s="1"/>
  <c r="H603" i="16"/>
  <c r="H725" i="16" s="1"/>
  <c r="H592" i="16"/>
  <c r="H714" i="16" s="1"/>
  <c r="H584" i="16"/>
  <c r="H706" i="16" s="1"/>
  <c r="H9" i="16" s="1"/>
  <c r="H579" i="16"/>
  <c r="H701" i="16" s="1"/>
  <c r="H8" i="16" s="1"/>
  <c r="H570" i="16"/>
  <c r="H692" i="16" s="1"/>
  <c r="H561" i="16"/>
  <c r="H683" i="16" s="1"/>
  <c r="H552" i="16"/>
  <c r="H674" i="16" s="1"/>
  <c r="H549" i="16"/>
  <c r="H671" i="16" s="1"/>
  <c r="H537" i="16"/>
  <c r="H659" i="16" s="1"/>
  <c r="H530" i="16"/>
  <c r="H652" i="16" s="1"/>
  <c r="H521" i="16"/>
  <c r="H643" i="16" s="1"/>
  <c r="G637" i="16"/>
  <c r="G759" i="16" s="1"/>
  <c r="G634" i="16"/>
  <c r="G756" i="16" s="1"/>
  <c r="G635" i="16"/>
  <c r="G757" i="16" s="1"/>
  <c r="G633" i="16"/>
  <c r="G755" i="16" s="1"/>
  <c r="G629" i="16"/>
  <c r="G751" i="16" s="1"/>
  <c r="G636" i="16"/>
  <c r="G758" i="16" s="1"/>
  <c r="G630" i="16"/>
  <c r="G752" i="16" s="1"/>
  <c r="I588" i="16"/>
  <c r="I710" i="16" s="1"/>
  <c r="I579" i="16"/>
  <c r="I701" i="16" s="1"/>
  <c r="I8" i="16" s="1"/>
  <c r="I567" i="16"/>
  <c r="I689" i="16" s="1"/>
  <c r="I563" i="16"/>
  <c r="I685" i="16" s="1"/>
  <c r="I553" i="16"/>
  <c r="I675" i="16" s="1"/>
  <c r="I547" i="16"/>
  <c r="I669" i="16" s="1"/>
  <c r="I541" i="16"/>
  <c r="I663" i="16" s="1"/>
  <c r="I531" i="16"/>
  <c r="I653" i="16" s="1"/>
  <c r="I521" i="16"/>
  <c r="I643" i="16" s="1"/>
  <c r="H624" i="16"/>
  <c r="H746" i="16" s="1"/>
  <c r="H615" i="16"/>
  <c r="H737" i="16" s="1"/>
  <c r="H608" i="16"/>
  <c r="H730" i="16" s="1"/>
  <c r="H601" i="16"/>
  <c r="H723" i="16" s="1"/>
  <c r="H594" i="16"/>
  <c r="H716" i="16" s="1"/>
  <c r="H11" i="16" s="1"/>
  <c r="H583" i="16"/>
  <c r="H705" i="16" s="1"/>
  <c r="H575" i="16"/>
  <c r="H569" i="16"/>
  <c r="H691" i="16" s="1"/>
  <c r="H564" i="16"/>
  <c r="H686" i="16" s="1"/>
  <c r="H553" i="16"/>
  <c r="H675" i="16" s="1"/>
  <c r="H543" i="16"/>
  <c r="H665" i="16" s="1"/>
  <c r="H536" i="16"/>
  <c r="H658" i="16" s="1"/>
  <c r="H529" i="16"/>
  <c r="H651" i="16" s="1"/>
  <c r="H520" i="16"/>
  <c r="H642" i="16" s="1"/>
  <c r="G620" i="16"/>
  <c r="G742" i="16" s="1"/>
  <c r="G617" i="16"/>
  <c r="G739" i="16" s="1"/>
  <c r="G607" i="16"/>
  <c r="G729" i="16" s="1"/>
  <c r="G596" i="16"/>
  <c r="G718" i="16" s="1"/>
  <c r="G589" i="16"/>
  <c r="G711" i="16" s="1"/>
  <c r="G10" i="16" s="1"/>
  <c r="G581" i="16"/>
  <c r="G703" i="16" s="1"/>
  <c r="G575" i="16"/>
  <c r="G566" i="16"/>
  <c r="G688" i="16" s="1"/>
  <c r="G555" i="16"/>
  <c r="G677" i="16" s="1"/>
  <c r="G551" i="16"/>
  <c r="G673" i="16" s="1"/>
  <c r="G540" i="16"/>
  <c r="G662" i="16" s="1"/>
  <c r="G531" i="16"/>
  <c r="G653" i="16" s="1"/>
  <c r="G526" i="16"/>
  <c r="G648" i="16" s="1"/>
  <c r="I634" i="16"/>
  <c r="I756" i="16" s="1"/>
  <c r="H628" i="16"/>
  <c r="H750" i="16" s="1"/>
  <c r="H623" i="16"/>
  <c r="H745" i="16" s="1"/>
  <c r="H614" i="16"/>
  <c r="H736" i="16" s="1"/>
  <c r="H605" i="16"/>
  <c r="H599" i="16"/>
  <c r="H721" i="16" s="1"/>
  <c r="H12" i="16" s="1"/>
  <c r="H590" i="16"/>
  <c r="H581" i="16"/>
  <c r="H703" i="16" s="1"/>
  <c r="H576" i="16"/>
  <c r="H698" i="16" s="1"/>
  <c r="H559" i="16"/>
  <c r="H681" i="16" s="1"/>
  <c r="H545" i="16"/>
  <c r="H667" i="16" s="1"/>
  <c r="H538" i="16"/>
  <c r="H660" i="16" s="1"/>
  <c r="H527" i="16"/>
  <c r="H649" i="16" s="1"/>
  <c r="H519" i="16"/>
  <c r="H641" i="16" s="1"/>
  <c r="R707" i="16"/>
  <c r="I610" i="16"/>
  <c r="I732" i="16" s="1"/>
  <c r="I600" i="16"/>
  <c r="I592" i="16"/>
  <c r="I714" i="16" s="1"/>
  <c r="I585" i="16"/>
  <c r="I575" i="16"/>
  <c r="I569" i="16"/>
  <c r="I691" i="16" s="1"/>
  <c r="I560" i="16"/>
  <c r="I682" i="16" s="1"/>
  <c r="I550" i="16"/>
  <c r="I672" i="16" s="1"/>
  <c r="I544" i="16"/>
  <c r="I666" i="16" s="1"/>
  <c r="I533" i="16"/>
  <c r="I655" i="16" s="1"/>
  <c r="I526" i="16"/>
  <c r="I648" i="16" s="1"/>
  <c r="I520" i="16"/>
  <c r="I642" i="16" s="1"/>
  <c r="H630" i="16"/>
  <c r="H752" i="16" s="1"/>
  <c r="H622" i="16"/>
  <c r="H744" i="16" s="1"/>
  <c r="H613" i="16"/>
  <c r="H735" i="16" s="1"/>
  <c r="H609" i="16"/>
  <c r="H731" i="16" s="1"/>
  <c r="H597" i="16"/>
  <c r="H719" i="16" s="1"/>
  <c r="H591" i="16"/>
  <c r="H713" i="16" s="1"/>
  <c r="H585" i="16"/>
  <c r="H574" i="16"/>
  <c r="H696" i="16" s="1"/>
  <c r="H7" i="16" s="1"/>
  <c r="H563" i="16"/>
  <c r="H685" i="16" s="1"/>
  <c r="H556" i="16"/>
  <c r="H678" i="16" s="1"/>
  <c r="H548" i="16"/>
  <c r="H670" i="16" s="1"/>
  <c r="H542" i="16"/>
  <c r="H664" i="16" s="1"/>
  <c r="H534" i="16"/>
  <c r="H656" i="16" s="1"/>
  <c r="H525" i="16"/>
  <c r="H647" i="16" s="1"/>
  <c r="B727" i="16"/>
  <c r="R702" i="16"/>
  <c r="G627" i="16"/>
  <c r="G749" i="16" s="1"/>
  <c r="G621" i="16"/>
  <c r="G743" i="16" s="1"/>
  <c r="G613" i="16"/>
  <c r="G735" i="16" s="1"/>
  <c r="G601" i="16"/>
  <c r="G723" i="16" s="1"/>
  <c r="G594" i="16"/>
  <c r="G716" i="16" s="1"/>
  <c r="G11" i="16" s="1"/>
  <c r="G587" i="16"/>
  <c r="G709" i="16" s="1"/>
  <c r="G580" i="16"/>
  <c r="G571" i="16"/>
  <c r="G693" i="16" s="1"/>
  <c r="G565" i="16"/>
  <c r="G687" i="16" s="1"/>
  <c r="G557" i="16"/>
  <c r="G679" i="16" s="1"/>
  <c r="G549" i="16"/>
  <c r="G671" i="16" s="1"/>
  <c r="G541" i="16"/>
  <c r="G663" i="16" s="1"/>
  <c r="G534" i="16"/>
  <c r="G656" i="16" s="1"/>
  <c r="G525" i="16"/>
  <c r="G647" i="16" s="1"/>
  <c r="I631" i="16"/>
  <c r="I753" i="16" s="1"/>
  <c r="H567" i="16"/>
  <c r="H689" i="16" s="1"/>
  <c r="H633" i="16"/>
  <c r="H755" i="16" s="1"/>
  <c r="B702" i="16"/>
  <c r="H632" i="16"/>
  <c r="H754" i="16" s="1"/>
  <c r="H616" i="16"/>
  <c r="H738" i="16" s="1"/>
  <c r="H598" i="16"/>
  <c r="H720" i="16" s="1"/>
  <c r="H582" i="16"/>
  <c r="H704" i="16" s="1"/>
  <c r="H566" i="16"/>
  <c r="H688" i="16" s="1"/>
  <c r="H551" i="16"/>
  <c r="H673" i="16" s="1"/>
  <c r="H533" i="16"/>
  <c r="H655" i="16" s="1"/>
  <c r="G727" i="16"/>
  <c r="B707" i="16"/>
  <c r="I605" i="16"/>
  <c r="I595" i="16"/>
  <c r="I587" i="16"/>
  <c r="I709" i="16" s="1"/>
  <c r="I580" i="16"/>
  <c r="I573" i="16"/>
  <c r="I695" i="16" s="1"/>
  <c r="I566" i="16"/>
  <c r="I688" i="16" s="1"/>
  <c r="I558" i="16"/>
  <c r="I680" i="16" s="1"/>
  <c r="I551" i="16"/>
  <c r="I673" i="16" s="1"/>
  <c r="I540" i="16"/>
  <c r="I662" i="16" s="1"/>
  <c r="I535" i="16"/>
  <c r="I657" i="16" s="1"/>
  <c r="I527" i="16"/>
  <c r="I649" i="16" s="1"/>
  <c r="H629" i="16"/>
  <c r="H751" i="16" s="1"/>
  <c r="H621" i="16"/>
  <c r="H743" i="16" s="1"/>
  <c r="H611" i="16"/>
  <c r="H733" i="16" s="1"/>
  <c r="H606" i="16"/>
  <c r="H728" i="16" s="1"/>
  <c r="H596" i="16"/>
  <c r="H718" i="16" s="1"/>
  <c r="H588" i="16"/>
  <c r="H710" i="16" s="1"/>
  <c r="H580" i="16"/>
  <c r="H572" i="16"/>
  <c r="H694" i="16" s="1"/>
  <c r="H562" i="16"/>
  <c r="H684" i="16" s="1"/>
  <c r="H557" i="16"/>
  <c r="H679" i="16" s="1"/>
  <c r="H547" i="16"/>
  <c r="H669" i="16" s="1"/>
  <c r="H541" i="16"/>
  <c r="H663" i="16" s="1"/>
  <c r="H532" i="16"/>
  <c r="H654" i="16" s="1"/>
  <c r="H522" i="16"/>
  <c r="H644" i="16" s="1"/>
  <c r="G626" i="16"/>
  <c r="G748" i="16" s="1"/>
  <c r="G619" i="16"/>
  <c r="G741" i="16" s="1"/>
  <c r="G609" i="16"/>
  <c r="G731" i="16" s="1"/>
  <c r="G603" i="16"/>
  <c r="G725" i="16" s="1"/>
  <c r="G595" i="16"/>
  <c r="G585" i="16"/>
  <c r="G578" i="16"/>
  <c r="G700" i="16" s="1"/>
  <c r="G569" i="16"/>
  <c r="G691" i="16" s="1"/>
  <c r="G561" i="16"/>
  <c r="G683" i="16" s="1"/>
  <c r="G553" i="16"/>
  <c r="G675" i="16" s="1"/>
  <c r="G545" i="16"/>
  <c r="G667" i="16" s="1"/>
  <c r="G538" i="16"/>
  <c r="G660" i="16" s="1"/>
  <c r="G530" i="16"/>
  <c r="G652" i="16" s="1"/>
  <c r="G522" i="16"/>
  <c r="G644" i="16" s="1"/>
  <c r="E637" i="16"/>
  <c r="E759" i="16" s="1"/>
  <c r="E636" i="16"/>
  <c r="E758" i="16" s="1"/>
  <c r="E631" i="16"/>
  <c r="E753" i="16" s="1"/>
  <c r="E635" i="16"/>
  <c r="E757" i="16" s="1"/>
  <c r="E630" i="16"/>
  <c r="E752" i="16" s="1"/>
  <c r="E634" i="16"/>
  <c r="E756" i="16" s="1"/>
  <c r="I636" i="16"/>
  <c r="I758" i="16" s="1"/>
  <c r="H631" i="16"/>
  <c r="H753" i="16" s="1"/>
  <c r="H550" i="16"/>
  <c r="H672" i="16" s="1"/>
  <c r="H620" i="16"/>
  <c r="H742" i="16" s="1"/>
  <c r="H604" i="16"/>
  <c r="H726" i="16" s="1"/>
  <c r="H13" i="16" s="1"/>
  <c r="H587" i="16"/>
  <c r="H709" i="16" s="1"/>
  <c r="H571" i="16"/>
  <c r="H693" i="16" s="1"/>
  <c r="H558" i="16"/>
  <c r="H680" i="16" s="1"/>
  <c r="H539" i="16"/>
  <c r="H661" i="16" s="1"/>
  <c r="H524" i="16"/>
  <c r="H646" i="16" s="1"/>
  <c r="B722" i="16"/>
  <c r="H627" i="16"/>
  <c r="H749" i="16" s="1"/>
  <c r="H619" i="16"/>
  <c r="H741" i="16" s="1"/>
  <c r="H612" i="16"/>
  <c r="H734" i="16" s="1"/>
  <c r="H602" i="16"/>
  <c r="H724" i="16" s="1"/>
  <c r="H595" i="16"/>
  <c r="H586" i="16"/>
  <c r="H708" i="16" s="1"/>
  <c r="H577" i="16"/>
  <c r="H699" i="16" s="1"/>
  <c r="H573" i="16"/>
  <c r="H695" i="16" s="1"/>
  <c r="H565" i="16"/>
  <c r="H687" i="16" s="1"/>
  <c r="H555" i="16"/>
  <c r="H677" i="16" s="1"/>
  <c r="H544" i="16"/>
  <c r="H666" i="16" s="1"/>
  <c r="H540" i="16"/>
  <c r="H662" i="16" s="1"/>
  <c r="H528" i="16"/>
  <c r="H650" i="16" s="1"/>
  <c r="H526" i="16"/>
  <c r="H648" i="16" s="1"/>
  <c r="B712" i="16"/>
  <c r="G632" i="16"/>
  <c r="G754" i="16" s="1"/>
  <c r="G624" i="16"/>
  <c r="G746" i="16" s="1"/>
  <c r="G616" i="16"/>
  <c r="G738" i="16" s="1"/>
  <c r="G608" i="16"/>
  <c r="G730" i="16" s="1"/>
  <c r="G602" i="16"/>
  <c r="G724" i="16" s="1"/>
  <c r="G593" i="16"/>
  <c r="G715" i="16" s="1"/>
  <c r="G583" i="16"/>
  <c r="G705" i="16" s="1"/>
  <c r="G576" i="16"/>
  <c r="G698" i="16" s="1"/>
  <c r="G572" i="16"/>
  <c r="G694" i="16" s="1"/>
  <c r="G562" i="16"/>
  <c r="G684" i="16" s="1"/>
  <c r="G556" i="16"/>
  <c r="G678" i="16" s="1"/>
  <c r="G546" i="16"/>
  <c r="G668" i="16" s="1"/>
  <c r="G535" i="16"/>
  <c r="G657" i="16" s="1"/>
  <c r="G529" i="16"/>
  <c r="G651" i="16" s="1"/>
  <c r="G521" i="16"/>
  <c r="G643" i="16" s="1"/>
  <c r="M647" i="12"/>
  <c r="M634" i="12"/>
  <c r="M110" i="12"/>
  <c r="M102" i="12"/>
  <c r="M626" i="12"/>
  <c r="M42" i="12"/>
  <c r="M566" i="12"/>
  <c r="M576" i="12"/>
  <c r="M52" i="12"/>
  <c r="M38" i="12"/>
  <c r="M562" i="12"/>
  <c r="M97" i="12"/>
  <c r="M621" i="12"/>
  <c r="M57" i="12"/>
  <c r="M581" i="12"/>
  <c r="M591" i="12"/>
  <c r="M67" i="12"/>
  <c r="M48" i="12"/>
  <c r="M572" i="12"/>
  <c r="M34" i="12"/>
  <c r="M558" i="12"/>
  <c r="M76" i="12"/>
  <c r="M600" i="12"/>
  <c r="M36" i="12"/>
  <c r="M560" i="12"/>
  <c r="M531" i="12"/>
  <c r="M7" i="12"/>
  <c r="M114" i="12"/>
  <c r="M638" i="12"/>
  <c r="M109" i="12"/>
  <c r="M633" i="12"/>
  <c r="M100" i="12"/>
  <c r="M624" i="12"/>
  <c r="M54" i="12"/>
  <c r="M578" i="12"/>
  <c r="M598" i="12"/>
  <c r="M74" i="12"/>
  <c r="M567" i="12"/>
  <c r="M43" i="12"/>
  <c r="M585" i="12"/>
  <c r="M61" i="12"/>
  <c r="M8" i="12"/>
  <c r="M532" i="12"/>
  <c r="M77" i="12"/>
  <c r="M601" i="12"/>
  <c r="M86" i="12"/>
  <c r="M610" i="12"/>
  <c r="M63" i="12"/>
  <c r="M587" i="12"/>
  <c r="M12" i="12"/>
  <c r="M536" i="12"/>
  <c r="M597" i="12"/>
  <c r="M73" i="12"/>
  <c r="M609" i="12"/>
  <c r="M85" i="12"/>
  <c r="M120" i="12"/>
  <c r="M644" i="12"/>
  <c r="M603" i="12"/>
  <c r="M79" i="12"/>
  <c r="M66" i="12"/>
  <c r="M590" i="12"/>
  <c r="M83" i="12"/>
  <c r="M607" i="12"/>
  <c r="M570" i="12"/>
  <c r="M46" i="12"/>
  <c r="M94" i="12"/>
  <c r="M618" i="12"/>
  <c r="M641" i="12"/>
  <c r="M117" i="12"/>
  <c r="M99" i="12"/>
  <c r="M623" i="12"/>
  <c r="M19" i="12"/>
  <c r="M543" i="12"/>
  <c r="M68" i="12"/>
  <c r="M592" i="12"/>
  <c r="M35" i="12"/>
  <c r="M559" i="12"/>
  <c r="M105" i="12"/>
  <c r="M629" i="12"/>
  <c r="M75" i="12"/>
  <c r="M599" i="12"/>
  <c r="M30" i="12"/>
  <c r="M554" i="12"/>
  <c r="M119" i="12"/>
  <c r="M643" i="12"/>
  <c r="M113" i="12"/>
  <c r="M637" i="12"/>
  <c r="M631" i="12"/>
  <c r="M107" i="12"/>
  <c r="M16" i="12"/>
  <c r="M540" i="12"/>
  <c r="M37" i="12"/>
  <c r="M561" i="12"/>
  <c r="M5" i="12"/>
  <c r="M529" i="12"/>
  <c r="M40" i="12"/>
  <c r="M564" i="12"/>
  <c r="M53" i="12"/>
  <c r="M577" i="12"/>
  <c r="M41" i="12"/>
  <c r="M565" i="12"/>
  <c r="M613" i="12"/>
  <c r="M89" i="12"/>
  <c r="M541" i="12"/>
  <c r="M17" i="12"/>
  <c r="M542" i="12"/>
  <c r="M18" i="12"/>
  <c r="M14" i="12"/>
  <c r="M538" i="12"/>
  <c r="M31" i="12"/>
  <c r="M555" i="12"/>
  <c r="M108" i="12"/>
  <c r="M632" i="12"/>
  <c r="M556" i="12"/>
  <c r="M32" i="12"/>
  <c r="M616" i="12"/>
  <c r="M92" i="12"/>
  <c r="M614" i="12"/>
  <c r="M90" i="12"/>
  <c r="M60" i="12"/>
  <c r="M584" i="12"/>
  <c r="M47" i="12"/>
  <c r="M571" i="12"/>
  <c r="M586" i="12"/>
  <c r="M62" i="12"/>
  <c r="M80" i="12"/>
  <c r="M604" i="12"/>
  <c r="M45" i="12"/>
  <c r="M569" i="12"/>
  <c r="M82" i="12"/>
  <c r="M606" i="12"/>
  <c r="M78" i="12"/>
  <c r="M602" i="12"/>
  <c r="M615" i="12"/>
  <c r="M91" i="12"/>
  <c r="M645" i="12"/>
  <c r="M121" i="12"/>
  <c r="M112" i="12"/>
  <c r="M636" i="12"/>
  <c r="M104" i="12"/>
  <c r="M628" i="12"/>
  <c r="M596" i="12"/>
  <c r="M72" i="12"/>
  <c r="M93" i="12"/>
  <c r="M617" i="12"/>
  <c r="M582" i="12"/>
  <c r="M58" i="12"/>
  <c r="M49" i="12"/>
  <c r="M573" i="12"/>
  <c r="M608" i="12"/>
  <c r="M84" i="12"/>
  <c r="M44" i="12"/>
  <c r="M568" i="12"/>
  <c r="M95" i="12"/>
  <c r="M619" i="12"/>
  <c r="M65" i="12"/>
  <c r="M589" i="12"/>
  <c r="M15" i="12"/>
  <c r="M539" i="12"/>
  <c r="M70" i="12"/>
  <c r="M594" i="12"/>
  <c r="M10" i="12"/>
  <c r="M534" i="12"/>
  <c r="M762" i="12"/>
  <c r="M646" i="12"/>
  <c r="M122" i="12"/>
  <c r="M625" i="12"/>
  <c r="M101" i="12"/>
  <c r="M56" i="12"/>
  <c r="M580" i="12"/>
  <c r="M27" i="12"/>
  <c r="M551" i="12"/>
  <c r="M583" i="12"/>
  <c r="M59" i="12"/>
  <c r="M106" i="12"/>
  <c r="M630" i="12"/>
  <c r="M50" i="12"/>
  <c r="M574" i="12"/>
  <c r="M13" i="12"/>
  <c r="M537" i="12"/>
  <c r="M563" i="12"/>
  <c r="M39" i="12"/>
  <c r="L164" i="12"/>
  <c r="L652" i="12" s="1"/>
  <c r="M115" i="12"/>
  <c r="M639" i="12"/>
  <c r="M98" i="12"/>
  <c r="M622" i="12"/>
  <c r="M6" i="12"/>
  <c r="M530" i="12"/>
  <c r="M71" i="12"/>
  <c r="M595" i="12"/>
  <c r="M611" i="12"/>
  <c r="M87" i="12"/>
  <c r="M81" i="12"/>
  <c r="M605" i="12"/>
  <c r="M635" i="12"/>
  <c r="M111" i="12"/>
  <c r="M103" i="12"/>
  <c r="M627" i="12"/>
  <c r="M64" i="12"/>
  <c r="M588" i="12"/>
  <c r="M29" i="12"/>
  <c r="M553" i="12"/>
  <c r="M579" i="12"/>
  <c r="M55" i="12"/>
  <c r="M557" i="12"/>
  <c r="M33" i="12"/>
  <c r="M69" i="12"/>
  <c r="M593" i="12"/>
  <c r="M552" i="12"/>
  <c r="M28" i="12"/>
  <c r="M9" i="12"/>
  <c r="M533" i="12"/>
  <c r="M88" i="12"/>
  <c r="M612" i="12"/>
  <c r="M620" i="12"/>
  <c r="M96" i="12"/>
  <c r="M535" i="12"/>
  <c r="M11" i="12"/>
  <c r="M51" i="12"/>
  <c r="M575" i="12"/>
  <c r="M764" i="12"/>
  <c r="M124" i="12"/>
  <c r="M648" i="12"/>
  <c r="M769" i="12"/>
  <c r="M13" i="16" l="1"/>
  <c r="M7" i="16"/>
  <c r="M11" i="16"/>
  <c r="M12" i="16"/>
  <c r="M10" i="16"/>
  <c r="M9" i="16"/>
  <c r="M8" i="16"/>
  <c r="H712" i="16"/>
  <c r="G717" i="16"/>
  <c r="H702" i="16"/>
  <c r="I717" i="16"/>
  <c r="I727" i="16"/>
  <c r="H727" i="16"/>
  <c r="G707" i="16"/>
  <c r="H717" i="16"/>
  <c r="H697" i="16"/>
  <c r="G702" i="16"/>
  <c r="I697" i="16"/>
  <c r="I707" i="16"/>
  <c r="G697" i="16"/>
  <c r="H707" i="16"/>
  <c r="I702" i="16"/>
  <c r="I722" i="16"/>
  <c r="M706" i="12"/>
  <c r="M663" i="12"/>
  <c r="M654" i="12"/>
  <c r="M742" i="12"/>
  <c r="M752" i="12"/>
  <c r="M768" i="12"/>
  <c r="M690" i="12"/>
  <c r="M704" i="12"/>
  <c r="M737" i="12"/>
  <c r="M728" i="12"/>
  <c r="M686" i="12"/>
  <c r="M725" i="12"/>
  <c r="M731" i="12"/>
  <c r="M723" i="12"/>
  <c r="M760" i="12"/>
  <c r="M680" i="12"/>
  <c r="M748" i="12"/>
  <c r="M674" i="12"/>
  <c r="M701" i="12"/>
  <c r="M710" i="12"/>
  <c r="M717" i="12"/>
  <c r="M761" i="12"/>
  <c r="M673" i="12"/>
  <c r="M656" i="12"/>
  <c r="M730" i="12"/>
  <c r="M750" i="12"/>
  <c r="M726" i="12"/>
  <c r="M662" i="12"/>
  <c r="M665" i="12"/>
  <c r="M682" i="12"/>
  <c r="M703" i="12"/>
  <c r="M698" i="12"/>
  <c r="M697" i="12"/>
  <c r="M749" i="12"/>
  <c r="M727" i="12"/>
  <c r="M659" i="12"/>
  <c r="M702" i="12"/>
  <c r="M691" i="12"/>
  <c r="M708" i="12"/>
  <c r="M736" i="12"/>
  <c r="M677" i="12"/>
  <c r="M651" i="12"/>
  <c r="M753" i="12"/>
  <c r="M765" i="12"/>
  <c r="M681" i="12"/>
  <c r="M720" i="12"/>
  <c r="M694" i="12"/>
  <c r="M687" i="12"/>
  <c r="M729" i="12"/>
  <c r="M709" i="12"/>
  <c r="M734" i="12"/>
  <c r="M716" i="12"/>
  <c r="M739" i="12"/>
  <c r="M699" i="12"/>
  <c r="M745" i="12"/>
  <c r="M657" i="12"/>
  <c r="M715" i="12"/>
  <c r="M757" i="12"/>
  <c r="M705" i="12"/>
  <c r="M724" i="12"/>
  <c r="M722" i="12"/>
  <c r="M655" i="12"/>
  <c r="M679" i="12"/>
  <c r="M675" i="12"/>
  <c r="M695" i="12"/>
  <c r="M718" i="12"/>
  <c r="M738" i="12"/>
  <c r="M754" i="12"/>
  <c r="M660" i="12"/>
  <c r="M683" i="12"/>
  <c r="M763" i="12"/>
  <c r="M692" i="12"/>
  <c r="M712" i="12"/>
  <c r="M653" i="12"/>
  <c r="M684" i="12"/>
  <c r="M711" i="12"/>
  <c r="M678" i="12"/>
  <c r="M676" i="12"/>
  <c r="M719" i="12"/>
  <c r="M746" i="12"/>
  <c r="M756" i="12"/>
  <c r="M733" i="12"/>
  <c r="M652" i="12"/>
  <c r="M766" i="12"/>
  <c r="M707" i="12"/>
  <c r="M713" i="12"/>
  <c r="M743" i="12"/>
  <c r="M696" i="12"/>
  <c r="M747" i="12"/>
  <c r="M741" i="12"/>
  <c r="M758" i="12"/>
  <c r="M735" i="12"/>
  <c r="M721" i="12"/>
  <c r="M740" i="12"/>
  <c r="M732" i="12"/>
  <c r="M755" i="12"/>
  <c r="M688" i="12"/>
  <c r="M744" i="12"/>
  <c r="M685" i="12"/>
  <c r="M661" i="12"/>
  <c r="M767" i="12"/>
  <c r="M693" i="12"/>
  <c r="M664" i="12"/>
  <c r="M759" i="12"/>
  <c r="M751" i="12"/>
  <c r="M714" i="12"/>
  <c r="M658" i="12"/>
  <c r="M689" i="12"/>
  <c r="M700" i="12"/>
  <c r="M770" i="12"/>
</calcChain>
</file>

<file path=xl/sharedStrings.xml><?xml version="1.0" encoding="utf-8"?>
<sst xmlns="http://schemas.openxmlformats.org/spreadsheetml/2006/main" count="169" uniqueCount="110">
  <si>
    <t>lambda</t>
  </si>
  <si>
    <t>pi</t>
  </si>
  <si>
    <t>Earnings</t>
  </si>
  <si>
    <t>Men</t>
  </si>
  <si>
    <t>Women</t>
  </si>
  <si>
    <t>decile:</t>
  </si>
  <si>
    <t>Lowest</t>
  </si>
  <si>
    <t>2nd</t>
  </si>
  <si>
    <t>3rd</t>
  </si>
  <si>
    <t>4th</t>
  </si>
  <si>
    <t>Middle</t>
  </si>
  <si>
    <t>6th</t>
  </si>
  <si>
    <t>7th</t>
  </si>
  <si>
    <t>8th</t>
  </si>
  <si>
    <t>9th</t>
  </si>
  <si>
    <t>Highest</t>
  </si>
  <si>
    <t>Group</t>
  </si>
  <si>
    <t>All hhs</t>
  </si>
  <si>
    <t>S&amp;S&amp; 2006 Table 2: wealth data</t>
  </si>
  <si>
    <t>Median optimal wealth target</t>
  </si>
  <si>
    <t>Mean optimal wealth target</t>
  </si>
  <si>
    <t>Pct below optimal target</t>
  </si>
  <si>
    <t>Median deficit (cond)</t>
  </si>
  <si>
    <t>Median net worth (exclud DB and SS)</t>
  </si>
  <si>
    <t>Median SS wealth</t>
  </si>
  <si>
    <t>Median DB wealth</t>
  </si>
  <si>
    <t>All in 1992 dollars</t>
  </si>
  <si>
    <t>……</t>
  </si>
  <si>
    <t>Year</t>
  </si>
  <si>
    <t xml:space="preserve">  CPI-W (Status Quo)</t>
  </si>
  <si>
    <t xml:space="preserve"> Chained CPI-U</t>
  </si>
  <si>
    <t>CPI-E (BLS Att. F)</t>
  </si>
  <si>
    <t>Chained CPI-U</t>
  </si>
  <si>
    <t>In levels</t>
  </si>
  <si>
    <t>In levels, 1999=100</t>
  </si>
  <si>
    <t>Earnings decile</t>
  </si>
  <si>
    <t>Calculated LE</t>
  </si>
  <si>
    <t>B&amp;B LE at 55</t>
  </si>
  <si>
    <t>Male</t>
  </si>
  <si>
    <t>Female</t>
  </si>
  <si>
    <t>Period Life Table, 2009</t>
  </si>
  <si>
    <t>Exact</t>
  </si>
  <si>
    <t>age</t>
  </si>
  <si>
    <t>Death </t>
  </si>
  <si>
    <t>probability a</t>
  </si>
  <si>
    <t>Number of</t>
  </si>
  <si>
    <t>lives b</t>
  </si>
  <si>
    <t>Life</t>
  </si>
  <si>
    <t>expectancy</t>
  </si>
  <si>
    <t>Death</t>
  </si>
  <si>
    <r>
      <t>a</t>
    </r>
    <r>
      <rPr>
        <sz val="10"/>
        <color theme="1"/>
        <rFont val="Calibri"/>
        <family val="2"/>
        <scheme val="minor"/>
      </rPr>
      <t> Probability of dying within one year.</t>
    </r>
  </si>
  <si>
    <r>
      <t>b</t>
    </r>
    <r>
      <rPr>
        <sz val="10"/>
        <color theme="1"/>
        <rFont val="Calibri"/>
        <family val="2"/>
        <scheme val="minor"/>
      </rPr>
      <t> Number of survivors out of 100,000 born alive.</t>
    </r>
  </si>
  <si>
    <t> Note: The period life expectancy at a given age is the average remaining number of years expected prior to death for a person at that exact age, born on January 1, using the mortality rates for 2009 over the course of his or her remaining life.</t>
  </si>
  <si>
    <t>SSA average mort (men)</t>
  </si>
  <si>
    <t>Earning decile factor by age range</t>
  </si>
  <si>
    <t>check</t>
  </si>
  <si>
    <t>Overall rate of growth</t>
  </si>
  <si>
    <t>1983-1999</t>
  </si>
  <si>
    <t>1999-2013</t>
  </si>
  <si>
    <t>1983-2013</t>
  </si>
  <si>
    <t>Diff from SQ</t>
  </si>
  <si>
    <t>Mortality calcs</t>
  </si>
  <si>
    <t>SSA average mort (women)</t>
  </si>
  <si>
    <t>L(t)</t>
  </si>
  <si>
    <t>l(t)</t>
  </si>
  <si>
    <t>d(t)</t>
  </si>
  <si>
    <t>Person years lived in t</t>
  </si>
  <si>
    <t>Deaths in t</t>
  </si>
  <si>
    <t>Alive in t</t>
  </si>
  <si>
    <t>T(t)</t>
  </si>
  <si>
    <t>cohort years lived</t>
  </si>
  <si>
    <t>e(t)</t>
  </si>
  <si>
    <t>Life Exp</t>
  </si>
  <si>
    <t>Computing LE</t>
  </si>
  <si>
    <t>m(t)</t>
  </si>
  <si>
    <t>from SSA</t>
  </si>
  <si>
    <t>running ssa data</t>
  </si>
  <si>
    <t>calc LE avg</t>
  </si>
  <si>
    <t>based on B&amp;B table 2</t>
  </si>
  <si>
    <t>B&amp;B table 2</t>
  </si>
  <si>
    <t>in quints 60</t>
  </si>
  <si>
    <t>in quints 80</t>
  </si>
  <si>
    <t>B&amp;B table 2, 75+</t>
  </si>
  <si>
    <t>SQ</t>
  </si>
  <si>
    <t>R1</t>
  </si>
  <si>
    <t>R2</t>
  </si>
  <si>
    <t>mort</t>
  </si>
  <si>
    <t>PV</t>
  </si>
  <si>
    <t>SQ ben</t>
  </si>
  <si>
    <t>Pvfactor</t>
  </si>
  <si>
    <t>R1-SQ</t>
  </si>
  <si>
    <t>R2-SQ</t>
  </si>
  <si>
    <t>Initial year</t>
  </si>
  <si>
    <t>With mortality discount</t>
  </si>
  <si>
    <t>With no discounting</t>
  </si>
  <si>
    <t>pbbalivemat</t>
  </si>
  <si>
    <t>Reverse engineer benefit levels from SS wealth figures</t>
  </si>
  <si>
    <t>t</t>
  </si>
  <si>
    <t>beta^t</t>
  </si>
  <si>
    <t>beta</t>
  </si>
  <si>
    <t>factor</t>
  </si>
  <si>
    <t>i____t</t>
  </si>
  <si>
    <t>ratio of sswealth_i to mean(sswealth)</t>
  </si>
  <si>
    <t>Backing out factor</t>
  </si>
  <si>
    <t>ratio of benefits to mean benefits</t>
  </si>
  <si>
    <t>Inferred SSK benefits</t>
  </si>
  <si>
    <t>SS wealth in 2005$</t>
  </si>
  <si>
    <t>Median net worth in $2005, excl SS and DB pension wealth</t>
  </si>
  <si>
    <t>discount</t>
  </si>
  <si>
    <t>In Dec-Dec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</si>
</sst>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_);_(* \(#,##0.000\);_(* &quot;-&quot;??_);_(@_)"/>
    <numFmt numFmtId="167" formatCode="_(* #,##0.0000_);_(* \(#,##0.0000\);_(* &quot;-&quot;??_);_(@_)"/>
    <numFmt numFmtId="170" formatCode="_(* #,##0.0_);_(* \(#,##0.0\);_(* &quot;-&quot;??_);_(@_)"/>
    <numFmt numFmtId="171" formatCode="0.0"/>
    <numFmt numFmtId="173" formatCode=".0"/>
    <numFmt numFmtId="174" formatCode="_(* #,##0.00000_);_(* \(#,##0.00000\);_(* &quot;-&quot;??_);_(@_)"/>
    <numFmt numFmtId="175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Helv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1F2C9A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FE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/>
      <right/>
      <top style="medium">
        <color rgb="FFDDDDDD"/>
      </top>
      <bottom style="medium">
        <color rgb="FFDDDDDD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/>
      <bottom/>
      <diagonal/>
    </border>
    <border>
      <left/>
      <right style="medium">
        <color rgb="FFDDDDDD"/>
      </right>
      <top/>
      <bottom/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/>
      <right/>
      <top/>
      <bottom style="medium">
        <color rgb="FFDDDDDD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10" fontId="0" fillId="0" borderId="0" xfId="0" applyNumberFormat="1"/>
    <xf numFmtId="43" fontId="0" fillId="0" borderId="0" xfId="1" applyFont="1"/>
    <xf numFmtId="166" fontId="0" fillId="0" borderId="0" xfId="1" applyNumberFormat="1" applyFont="1"/>
    <xf numFmtId="167" fontId="0" fillId="0" borderId="0" xfId="1" applyNumberFormat="1" applyFont="1"/>
    <xf numFmtId="0" fontId="0" fillId="0" borderId="0" xfId="0" applyAlignment="1">
      <alignment horizontal="left" indent="1"/>
    </xf>
    <xf numFmtId="167" fontId="0" fillId="0" borderId="0" xfId="0" applyNumberFormat="1"/>
    <xf numFmtId="0" fontId="0" fillId="0" borderId="0" xfId="0" applyAlignment="1">
      <alignment wrapText="1"/>
    </xf>
    <xf numFmtId="10" fontId="0" fillId="0" borderId="0" xfId="2" applyNumberFormat="1" applyFont="1"/>
    <xf numFmtId="6" fontId="0" fillId="0" borderId="0" xfId="0" applyNumberFormat="1"/>
    <xf numFmtId="3" fontId="0" fillId="0" borderId="0" xfId="0" applyNumberFormat="1"/>
    <xf numFmtId="170" fontId="0" fillId="0" borderId="0" xfId="1" applyNumberFormat="1" applyFont="1"/>
    <xf numFmtId="170" fontId="0" fillId="0" borderId="0" xfId="0" applyNumberFormat="1"/>
    <xf numFmtId="173" fontId="0" fillId="0" borderId="0" xfId="0" applyNumberFormat="1"/>
    <xf numFmtId="171" fontId="0" fillId="0" borderId="0" xfId="0" applyNumberForma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4" xfId="4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vertical="center" wrapText="1"/>
    </xf>
    <xf numFmtId="3" fontId="0" fillId="2" borderId="1" xfId="0" applyNumberForma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17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165" fontId="0" fillId="3" borderId="0" xfId="2" applyNumberFormat="1" applyFont="1" applyFill="1"/>
    <xf numFmtId="17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164" fontId="0" fillId="0" borderId="16" xfId="1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</cellXfs>
  <cellStyles count="5">
    <cellStyle name="Comma" xfId="1" builtinId="3"/>
    <cellStyle name="Hyperlink" xfId="4" builtinId="8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1 calcs'!$B$6</c:f>
              <c:strCache>
                <c:ptCount val="1"/>
                <c:pt idx="0">
                  <c:v>SQ</c:v>
                </c:pt>
              </c:strCache>
            </c:strRef>
          </c:tx>
          <c:marker>
            <c:symbol val="none"/>
          </c:marker>
          <c:xVal>
            <c:numRef>
              <c:f>'Fig 1 calcs'!$A$7:$A$42</c:f>
              <c:numCache>
                <c:formatCode>General</c:formatCode>
                <c:ptCount val="36"/>
                <c:pt idx="0">
                  <c:v>65</c:v>
                </c:pt>
                <c:pt idx="1">
                  <c:v>66</c:v>
                </c:pt>
                <c:pt idx="2">
                  <c:v>67</c:v>
                </c:pt>
                <c:pt idx="3">
                  <c:v>68</c:v>
                </c:pt>
                <c:pt idx="4">
                  <c:v>69</c:v>
                </c:pt>
                <c:pt idx="5">
                  <c:v>70</c:v>
                </c:pt>
                <c:pt idx="6">
                  <c:v>71</c:v>
                </c:pt>
                <c:pt idx="7">
                  <c:v>72</c:v>
                </c:pt>
                <c:pt idx="8">
                  <c:v>73</c:v>
                </c:pt>
                <c:pt idx="9">
                  <c:v>74</c:v>
                </c:pt>
                <c:pt idx="10">
                  <c:v>75</c:v>
                </c:pt>
                <c:pt idx="11">
                  <c:v>76</c:v>
                </c:pt>
                <c:pt idx="12">
                  <c:v>77</c:v>
                </c:pt>
                <c:pt idx="13">
                  <c:v>78</c:v>
                </c:pt>
                <c:pt idx="14">
                  <c:v>79</c:v>
                </c:pt>
                <c:pt idx="15">
                  <c:v>80</c:v>
                </c:pt>
                <c:pt idx="16">
                  <c:v>81</c:v>
                </c:pt>
                <c:pt idx="17">
                  <c:v>82</c:v>
                </c:pt>
                <c:pt idx="18">
                  <c:v>83</c:v>
                </c:pt>
                <c:pt idx="19">
                  <c:v>84</c:v>
                </c:pt>
                <c:pt idx="20">
                  <c:v>85</c:v>
                </c:pt>
                <c:pt idx="21">
                  <c:v>86</c:v>
                </c:pt>
                <c:pt idx="22">
                  <c:v>87</c:v>
                </c:pt>
                <c:pt idx="23">
                  <c:v>88</c:v>
                </c:pt>
                <c:pt idx="24">
                  <c:v>89</c:v>
                </c:pt>
                <c:pt idx="25">
                  <c:v>90</c:v>
                </c:pt>
                <c:pt idx="26">
                  <c:v>91</c:v>
                </c:pt>
                <c:pt idx="27">
                  <c:v>92</c:v>
                </c:pt>
                <c:pt idx="28">
                  <c:v>93</c:v>
                </c:pt>
                <c:pt idx="29">
                  <c:v>94</c:v>
                </c:pt>
                <c:pt idx="30">
                  <c:v>95</c:v>
                </c:pt>
                <c:pt idx="31">
                  <c:v>96</c:v>
                </c:pt>
                <c:pt idx="32">
                  <c:v>97</c:v>
                </c:pt>
                <c:pt idx="33">
                  <c:v>98</c:v>
                </c:pt>
                <c:pt idx="34">
                  <c:v>99</c:v>
                </c:pt>
                <c:pt idx="35">
                  <c:v>100</c:v>
                </c:pt>
              </c:numCache>
            </c:numRef>
          </c:xVal>
          <c:yVal>
            <c:numRef>
              <c:f>'Fig 1 calcs'!$B$7:$B$42</c:f>
              <c:numCache>
                <c:formatCode>_(* #,##0_);_(* \(#,##0\);_(* "-"??_);_(@_)</c:formatCode>
                <c:ptCount val="36"/>
                <c:pt idx="0">
                  <c:v>11180</c:v>
                </c:pt>
                <c:pt idx="1">
                  <c:v>11180</c:v>
                </c:pt>
                <c:pt idx="2">
                  <c:v>11180</c:v>
                </c:pt>
                <c:pt idx="3">
                  <c:v>11180</c:v>
                </c:pt>
                <c:pt idx="4">
                  <c:v>11180</c:v>
                </c:pt>
                <c:pt idx="5">
                  <c:v>11180</c:v>
                </c:pt>
                <c:pt idx="6">
                  <c:v>11180</c:v>
                </c:pt>
                <c:pt idx="7">
                  <c:v>11180</c:v>
                </c:pt>
                <c:pt idx="8">
                  <c:v>11180</c:v>
                </c:pt>
                <c:pt idx="9">
                  <c:v>11180</c:v>
                </c:pt>
                <c:pt idx="10">
                  <c:v>11180</c:v>
                </c:pt>
                <c:pt idx="11">
                  <c:v>11180</c:v>
                </c:pt>
                <c:pt idx="12">
                  <c:v>11180</c:v>
                </c:pt>
                <c:pt idx="13">
                  <c:v>11180</c:v>
                </c:pt>
                <c:pt idx="14">
                  <c:v>11180</c:v>
                </c:pt>
                <c:pt idx="15">
                  <c:v>11180</c:v>
                </c:pt>
                <c:pt idx="16">
                  <c:v>11180</c:v>
                </c:pt>
                <c:pt idx="17">
                  <c:v>11180</c:v>
                </c:pt>
                <c:pt idx="18">
                  <c:v>11180</c:v>
                </c:pt>
                <c:pt idx="19">
                  <c:v>11180</c:v>
                </c:pt>
                <c:pt idx="20">
                  <c:v>11180</c:v>
                </c:pt>
                <c:pt idx="21">
                  <c:v>11180</c:v>
                </c:pt>
                <c:pt idx="22">
                  <c:v>11180</c:v>
                </c:pt>
                <c:pt idx="23">
                  <c:v>11180</c:v>
                </c:pt>
                <c:pt idx="24">
                  <c:v>11180</c:v>
                </c:pt>
                <c:pt idx="25">
                  <c:v>11180</c:v>
                </c:pt>
                <c:pt idx="26">
                  <c:v>11180</c:v>
                </c:pt>
                <c:pt idx="27">
                  <c:v>11180</c:v>
                </c:pt>
                <c:pt idx="28">
                  <c:v>11180</c:v>
                </c:pt>
                <c:pt idx="29">
                  <c:v>11180</c:v>
                </c:pt>
                <c:pt idx="30">
                  <c:v>11180</c:v>
                </c:pt>
                <c:pt idx="31">
                  <c:v>11180</c:v>
                </c:pt>
                <c:pt idx="32">
                  <c:v>11180</c:v>
                </c:pt>
                <c:pt idx="33">
                  <c:v>11180</c:v>
                </c:pt>
                <c:pt idx="34">
                  <c:v>11180</c:v>
                </c:pt>
                <c:pt idx="35">
                  <c:v>11180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 1 calcs'!$C$6</c:f>
              <c:strCache>
                <c:ptCount val="1"/>
                <c:pt idx="0">
                  <c:v>R1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'Fig 1 calcs'!$A$7:$A$42</c:f>
              <c:numCache>
                <c:formatCode>General</c:formatCode>
                <c:ptCount val="36"/>
                <c:pt idx="0">
                  <c:v>65</c:v>
                </c:pt>
                <c:pt idx="1">
                  <c:v>66</c:v>
                </c:pt>
                <c:pt idx="2">
                  <c:v>67</c:v>
                </c:pt>
                <c:pt idx="3">
                  <c:v>68</c:v>
                </c:pt>
                <c:pt idx="4">
                  <c:v>69</c:v>
                </c:pt>
                <c:pt idx="5">
                  <c:v>70</c:v>
                </c:pt>
                <c:pt idx="6">
                  <c:v>71</c:v>
                </c:pt>
                <c:pt idx="7">
                  <c:v>72</c:v>
                </c:pt>
                <c:pt idx="8">
                  <c:v>73</c:v>
                </c:pt>
                <c:pt idx="9">
                  <c:v>74</c:v>
                </c:pt>
                <c:pt idx="10">
                  <c:v>75</c:v>
                </c:pt>
                <c:pt idx="11">
                  <c:v>76</c:v>
                </c:pt>
                <c:pt idx="12">
                  <c:v>77</c:v>
                </c:pt>
                <c:pt idx="13">
                  <c:v>78</c:v>
                </c:pt>
                <c:pt idx="14">
                  <c:v>79</c:v>
                </c:pt>
                <c:pt idx="15">
                  <c:v>80</c:v>
                </c:pt>
                <c:pt idx="16">
                  <c:v>81</c:v>
                </c:pt>
                <c:pt idx="17">
                  <c:v>82</c:v>
                </c:pt>
                <c:pt idx="18">
                  <c:v>83</c:v>
                </c:pt>
                <c:pt idx="19">
                  <c:v>84</c:v>
                </c:pt>
                <c:pt idx="20">
                  <c:v>85</c:v>
                </c:pt>
                <c:pt idx="21">
                  <c:v>86</c:v>
                </c:pt>
                <c:pt idx="22">
                  <c:v>87</c:v>
                </c:pt>
                <c:pt idx="23">
                  <c:v>88</c:v>
                </c:pt>
                <c:pt idx="24">
                  <c:v>89</c:v>
                </c:pt>
                <c:pt idx="25">
                  <c:v>90</c:v>
                </c:pt>
                <c:pt idx="26">
                  <c:v>91</c:v>
                </c:pt>
                <c:pt idx="27">
                  <c:v>92</c:v>
                </c:pt>
                <c:pt idx="28">
                  <c:v>93</c:v>
                </c:pt>
                <c:pt idx="29">
                  <c:v>94</c:v>
                </c:pt>
                <c:pt idx="30">
                  <c:v>95</c:v>
                </c:pt>
                <c:pt idx="31">
                  <c:v>96</c:v>
                </c:pt>
                <c:pt idx="32">
                  <c:v>97</c:v>
                </c:pt>
                <c:pt idx="33">
                  <c:v>98</c:v>
                </c:pt>
                <c:pt idx="34">
                  <c:v>99</c:v>
                </c:pt>
                <c:pt idx="35">
                  <c:v>100</c:v>
                </c:pt>
              </c:numCache>
            </c:numRef>
          </c:xVal>
          <c:yVal>
            <c:numRef>
              <c:f>'Fig 1 calcs'!$C$7:$C$42</c:f>
              <c:numCache>
                <c:formatCode>_(* #,##0_);_(* \(#,##0\);_(* "-"??_);_(@_)</c:formatCode>
                <c:ptCount val="36"/>
                <c:pt idx="0">
                  <c:v>11503.059910984752</c:v>
                </c:pt>
                <c:pt idx="1">
                  <c:v>11472.001649225092</c:v>
                </c:pt>
                <c:pt idx="2">
                  <c:v>11441.027244772184</c:v>
                </c:pt>
                <c:pt idx="3">
                  <c:v>11410.136471211299</c:v>
                </c:pt>
                <c:pt idx="4">
                  <c:v>11379.329102739028</c:v>
                </c:pt>
                <c:pt idx="5">
                  <c:v>11348.604914161631</c:v>
                </c:pt>
                <c:pt idx="6">
                  <c:v>11317.963680893394</c:v>
                </c:pt>
                <c:pt idx="7">
                  <c:v>11287.405178954981</c:v>
                </c:pt>
                <c:pt idx="8">
                  <c:v>11256.929184971803</c:v>
                </c:pt>
                <c:pt idx="9">
                  <c:v>11226.535476172379</c:v>
                </c:pt>
                <c:pt idx="10">
                  <c:v>11196.223830386714</c:v>
                </c:pt>
                <c:pt idx="11">
                  <c:v>11165.994026044669</c:v>
                </c:pt>
                <c:pt idx="12">
                  <c:v>11135.845842174349</c:v>
                </c:pt>
                <c:pt idx="13">
                  <c:v>11105.779058400478</c:v>
                </c:pt>
                <c:pt idx="14">
                  <c:v>11075.793454942796</c:v>
                </c:pt>
                <c:pt idx="15">
                  <c:v>11045.88881261445</c:v>
                </c:pt>
                <c:pt idx="16">
                  <c:v>11016.064912820391</c:v>
                </c:pt>
                <c:pt idx="17">
                  <c:v>10986.321537555776</c:v>
                </c:pt>
                <c:pt idx="18">
                  <c:v>10956.658469404374</c:v>
                </c:pt>
                <c:pt idx="19">
                  <c:v>10927.075491536982</c:v>
                </c:pt>
                <c:pt idx="20">
                  <c:v>10897.572387709832</c:v>
                </c:pt>
                <c:pt idx="21">
                  <c:v>10868.148942263015</c:v>
                </c:pt>
                <c:pt idx="22">
                  <c:v>10838.804940118904</c:v>
                </c:pt>
                <c:pt idx="23">
                  <c:v>10809.540166780582</c:v>
                </c:pt>
                <c:pt idx="24">
                  <c:v>10780.354408330273</c:v>
                </c:pt>
                <c:pt idx="25">
                  <c:v>10751.247451427782</c:v>
                </c:pt>
                <c:pt idx="26">
                  <c:v>10722.219083308926</c:v>
                </c:pt>
                <c:pt idx="27">
                  <c:v>10693.269091783992</c:v>
                </c:pt>
                <c:pt idx="28">
                  <c:v>10664.397265236175</c:v>
                </c:pt>
                <c:pt idx="29">
                  <c:v>10635.603392620038</c:v>
                </c:pt>
                <c:pt idx="30">
                  <c:v>10606.887263459963</c:v>
                </c:pt>
                <c:pt idx="31">
                  <c:v>10578.24866784862</c:v>
                </c:pt>
                <c:pt idx="32">
                  <c:v>10549.687396445428</c:v>
                </c:pt>
                <c:pt idx="33">
                  <c:v>10521.203240475024</c:v>
                </c:pt>
                <c:pt idx="34">
                  <c:v>10492.795991725741</c:v>
                </c:pt>
                <c:pt idx="35">
                  <c:v>10464.465442548082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 1 calcs'!$D$6</c:f>
              <c:strCache>
                <c:ptCount val="1"/>
                <c:pt idx="0">
                  <c:v>R2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'Fig 1 calcs'!$A$7:$A$42</c:f>
              <c:numCache>
                <c:formatCode>General</c:formatCode>
                <c:ptCount val="36"/>
                <c:pt idx="0">
                  <c:v>65</c:v>
                </c:pt>
                <c:pt idx="1">
                  <c:v>66</c:v>
                </c:pt>
                <c:pt idx="2">
                  <c:v>67</c:v>
                </c:pt>
                <c:pt idx="3">
                  <c:v>68</c:v>
                </c:pt>
                <c:pt idx="4">
                  <c:v>69</c:v>
                </c:pt>
                <c:pt idx="5">
                  <c:v>70</c:v>
                </c:pt>
                <c:pt idx="6">
                  <c:v>71</c:v>
                </c:pt>
                <c:pt idx="7">
                  <c:v>72</c:v>
                </c:pt>
                <c:pt idx="8">
                  <c:v>73</c:v>
                </c:pt>
                <c:pt idx="9">
                  <c:v>74</c:v>
                </c:pt>
                <c:pt idx="10">
                  <c:v>75</c:v>
                </c:pt>
                <c:pt idx="11">
                  <c:v>76</c:v>
                </c:pt>
                <c:pt idx="12">
                  <c:v>77</c:v>
                </c:pt>
                <c:pt idx="13">
                  <c:v>78</c:v>
                </c:pt>
                <c:pt idx="14">
                  <c:v>79</c:v>
                </c:pt>
                <c:pt idx="15">
                  <c:v>80</c:v>
                </c:pt>
                <c:pt idx="16">
                  <c:v>81</c:v>
                </c:pt>
                <c:pt idx="17">
                  <c:v>82</c:v>
                </c:pt>
                <c:pt idx="18">
                  <c:v>83</c:v>
                </c:pt>
                <c:pt idx="19">
                  <c:v>84</c:v>
                </c:pt>
                <c:pt idx="20">
                  <c:v>85</c:v>
                </c:pt>
                <c:pt idx="21">
                  <c:v>86</c:v>
                </c:pt>
                <c:pt idx="22">
                  <c:v>87</c:v>
                </c:pt>
                <c:pt idx="23">
                  <c:v>88</c:v>
                </c:pt>
                <c:pt idx="24">
                  <c:v>89</c:v>
                </c:pt>
                <c:pt idx="25">
                  <c:v>90</c:v>
                </c:pt>
                <c:pt idx="26">
                  <c:v>91</c:v>
                </c:pt>
                <c:pt idx="27">
                  <c:v>92</c:v>
                </c:pt>
                <c:pt idx="28">
                  <c:v>93</c:v>
                </c:pt>
                <c:pt idx="29">
                  <c:v>94</c:v>
                </c:pt>
                <c:pt idx="30">
                  <c:v>95</c:v>
                </c:pt>
                <c:pt idx="31">
                  <c:v>96</c:v>
                </c:pt>
                <c:pt idx="32">
                  <c:v>97</c:v>
                </c:pt>
                <c:pt idx="33">
                  <c:v>98</c:v>
                </c:pt>
                <c:pt idx="34">
                  <c:v>99</c:v>
                </c:pt>
                <c:pt idx="35">
                  <c:v>100</c:v>
                </c:pt>
              </c:numCache>
            </c:numRef>
          </c:xVal>
          <c:yVal>
            <c:numRef>
              <c:f>'Fig 1 calcs'!$D$7:$D$42</c:f>
              <c:numCache>
                <c:formatCode>_(* #,##0_);_(* \(#,##0\);_(* "-"??_);_(@_)</c:formatCode>
                <c:ptCount val="36"/>
                <c:pt idx="0">
                  <c:v>10743.865514774789</c:v>
                </c:pt>
                <c:pt idx="1">
                  <c:v>10783.617817179456</c:v>
                </c:pt>
                <c:pt idx="2">
                  <c:v>10823.517203103022</c:v>
                </c:pt>
                <c:pt idx="3">
                  <c:v>10863.564216754503</c:v>
                </c:pt>
                <c:pt idx="4">
                  <c:v>10903.759404356495</c:v>
                </c:pt>
                <c:pt idx="5">
                  <c:v>10944.103314152615</c:v>
                </c:pt>
                <c:pt idx="6">
                  <c:v>10984.596496414981</c:v>
                </c:pt>
                <c:pt idx="7">
                  <c:v>11025.239503451716</c:v>
                </c:pt>
                <c:pt idx="8">
                  <c:v>11066.032889614487</c:v>
                </c:pt>
                <c:pt idx="9">
                  <c:v>11106.977211306061</c:v>
                </c:pt>
                <c:pt idx="10">
                  <c:v>11148.073026987893</c:v>
                </c:pt>
                <c:pt idx="11">
                  <c:v>11189.320897187748</c:v>
                </c:pt>
                <c:pt idx="12">
                  <c:v>11230.721384507344</c:v>
                </c:pt>
                <c:pt idx="13">
                  <c:v>11272.275053630021</c:v>
                </c:pt>
                <c:pt idx="14">
                  <c:v>11313.982471328452</c:v>
                </c:pt>
                <c:pt idx="15">
                  <c:v>11355.844206472368</c:v>
                </c:pt>
                <c:pt idx="16">
                  <c:v>11397.860830036316</c:v>
                </c:pt>
                <c:pt idx="17">
                  <c:v>11440.032915107451</c:v>
                </c:pt>
                <c:pt idx="18">
                  <c:v>11482.36103689335</c:v>
                </c:pt>
                <c:pt idx="19">
                  <c:v>11524.845772729856</c:v>
                </c:pt>
                <c:pt idx="20">
                  <c:v>11567.487702088956</c:v>
                </c:pt>
                <c:pt idx="21">
                  <c:v>11610.287406586685</c:v>
                </c:pt>
                <c:pt idx="22">
                  <c:v>11653.245469991056</c:v>
                </c:pt>
                <c:pt idx="23">
                  <c:v>11696.362478230023</c:v>
                </c:pt>
                <c:pt idx="24">
                  <c:v>11739.639019399474</c:v>
                </c:pt>
                <c:pt idx="25">
                  <c:v>11783.075683771252</c:v>
                </c:pt>
                <c:pt idx="26">
                  <c:v>11826.673063801207</c:v>
                </c:pt>
                <c:pt idx="27">
                  <c:v>11870.431754137271</c:v>
                </c:pt>
                <c:pt idx="28">
                  <c:v>11914.35235162758</c:v>
                </c:pt>
                <c:pt idx="29">
                  <c:v>11958.435455328603</c:v>
                </c:pt>
                <c:pt idx="30">
                  <c:v>12002.681666513319</c:v>
                </c:pt>
                <c:pt idx="31">
                  <c:v>12047.091588679419</c:v>
                </c:pt>
                <c:pt idx="32">
                  <c:v>12091.665827557534</c:v>
                </c:pt>
                <c:pt idx="33">
                  <c:v>12136.404991119496</c:v>
                </c:pt>
                <c:pt idx="34">
                  <c:v>12181.309689586638</c:v>
                </c:pt>
                <c:pt idx="35">
                  <c:v>12226.380535438109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30656"/>
        <c:axId val="235432192"/>
      </c:scatterChart>
      <c:valAx>
        <c:axId val="235430656"/>
        <c:scaling>
          <c:orientation val="minMax"/>
          <c:max val="95"/>
          <c:min val="6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35432192"/>
        <c:crosses val="autoZero"/>
        <c:crossBetween val="midCat"/>
      </c:valAx>
      <c:valAx>
        <c:axId val="235432192"/>
        <c:scaling>
          <c:orientation val="minMax"/>
          <c:max val="12180"/>
          <c:min val="1018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35430656"/>
        <c:crosses val="autoZero"/>
        <c:crossBetween val="midCat"/>
        <c:majorUnit val="200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33130086433854E-2"/>
          <c:y val="5.1400554097404488E-2"/>
          <c:w val="0.87994398803743523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'CPI data'!$L$2</c:f>
              <c:strCache>
                <c:ptCount val="1"/>
                <c:pt idx="0">
                  <c:v>  CPI-W (Status Quo)</c:v>
                </c:pt>
              </c:strCache>
            </c:strRef>
          </c:tx>
          <c:spPr>
            <a:ln w="635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'CPI data'!$K$3:$K$33</c:f>
              <c:numCache>
                <c:formatCode>General</c:formatCode>
                <c:ptCount val="3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</c:numCache>
            </c:numRef>
          </c:xVal>
          <c:yVal>
            <c:numRef>
              <c:f>'CPI data'!$L$3:$L$33</c:f>
              <c:numCache>
                <c:formatCode>_(* #,##0.00_);_(* \(#,##0.00\);_(* "-"??_);_(@_)</c:formatCode>
                <c:ptCount val="31"/>
                <c:pt idx="0">
                  <c:v>61.296184130829808</c:v>
                </c:pt>
                <c:pt idx="1">
                  <c:v>63.476680799515456</c:v>
                </c:pt>
                <c:pt idx="2">
                  <c:v>65.778316172016957</c:v>
                </c:pt>
                <c:pt idx="3">
                  <c:v>66.202301635372493</c:v>
                </c:pt>
                <c:pt idx="4">
                  <c:v>69.170199878861283</c:v>
                </c:pt>
                <c:pt idx="5">
                  <c:v>72.198667474258031</c:v>
                </c:pt>
                <c:pt idx="6">
                  <c:v>75.469412477286482</c:v>
                </c:pt>
                <c:pt idx="7">
                  <c:v>80.072683222289513</c:v>
                </c:pt>
                <c:pt idx="8">
                  <c:v>82.313749242883091</c:v>
                </c:pt>
                <c:pt idx="9">
                  <c:v>84.675953967292557</c:v>
                </c:pt>
                <c:pt idx="10">
                  <c:v>86.795881284070276</c:v>
                </c:pt>
                <c:pt idx="11">
                  <c:v>89.158086008479714</c:v>
                </c:pt>
                <c:pt idx="12">
                  <c:v>91.399152029073292</c:v>
                </c:pt>
                <c:pt idx="13">
                  <c:v>94.42761962447004</c:v>
                </c:pt>
                <c:pt idx="14">
                  <c:v>95.820714718352519</c:v>
                </c:pt>
                <c:pt idx="15">
                  <c:v>97.334948516050872</c:v>
                </c:pt>
                <c:pt idx="16">
                  <c:v>100.00000000000001</c:v>
                </c:pt>
                <c:pt idx="17">
                  <c:v>103.39188370684435</c:v>
                </c:pt>
                <c:pt idx="18">
                  <c:v>104.72440944881892</c:v>
                </c:pt>
                <c:pt idx="19">
                  <c:v>107.20775287704423</c:v>
                </c:pt>
                <c:pt idx="20">
                  <c:v>108.96426408237431</c:v>
                </c:pt>
                <c:pt idx="21">
                  <c:v>112.65899454875832</c:v>
                </c:pt>
                <c:pt idx="22">
                  <c:v>116.59600242277406</c:v>
                </c:pt>
                <c:pt idx="23">
                  <c:v>119.44276196244701</c:v>
                </c:pt>
                <c:pt idx="24">
                  <c:v>124.63779527559055</c:v>
                </c:pt>
                <c:pt idx="25">
                  <c:v>124.05390672319805</c:v>
                </c:pt>
                <c:pt idx="26">
                  <c:v>128.22713506965476</c:v>
                </c:pt>
                <c:pt idx="27">
                  <c:v>130.38279830405816</c:v>
                </c:pt>
                <c:pt idx="28">
                  <c:v>134.56450635978197</c:v>
                </c:pt>
                <c:pt idx="29">
                  <c:v>136.81950333131437</c:v>
                </c:pt>
                <c:pt idx="30">
                  <c:v>138.80920654149003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'CPI data'!$N$2</c:f>
              <c:strCache>
                <c:ptCount val="1"/>
                <c:pt idx="0">
                  <c:v>CPI-E (BLS Att. F)</c:v>
                </c:pt>
              </c:strCache>
            </c:strRef>
          </c:tx>
          <c:spPr>
            <a:ln w="635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'CPI data'!$K$3:$K$33</c:f>
              <c:numCache>
                <c:formatCode>General</c:formatCode>
                <c:ptCount val="3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</c:numCache>
            </c:numRef>
          </c:xVal>
          <c:yVal>
            <c:numRef>
              <c:f>'CPI data'!$N$3:$N$33</c:f>
              <c:numCache>
                <c:formatCode>_(* #,##0.00_);_(* \(#,##0.00\);_(* "-"??_);_(@_)</c:formatCode>
                <c:ptCount val="31"/>
                <c:pt idx="0">
                  <c:v>57.932960893854727</c:v>
                </c:pt>
                <c:pt idx="1">
                  <c:v>60.335195530726239</c:v>
                </c:pt>
                <c:pt idx="2">
                  <c:v>62.793296089385464</c:v>
                </c:pt>
                <c:pt idx="3">
                  <c:v>63.910614525139657</c:v>
                </c:pt>
                <c:pt idx="4">
                  <c:v>66.759776536312827</c:v>
                </c:pt>
                <c:pt idx="5">
                  <c:v>69.776536312849146</c:v>
                </c:pt>
                <c:pt idx="6">
                  <c:v>73.407821229050271</c:v>
                </c:pt>
                <c:pt idx="7">
                  <c:v>78.268156424580994</c:v>
                </c:pt>
                <c:pt idx="8">
                  <c:v>80.893854748603346</c:v>
                </c:pt>
                <c:pt idx="9">
                  <c:v>83.351955307262543</c:v>
                </c:pt>
                <c:pt idx="10">
                  <c:v>85.92178770949721</c:v>
                </c:pt>
                <c:pt idx="11">
                  <c:v>88.268156424580994</c:v>
                </c:pt>
                <c:pt idx="12">
                  <c:v>90.726256983240233</c:v>
                </c:pt>
                <c:pt idx="13">
                  <c:v>93.798882681564251</c:v>
                </c:pt>
                <c:pt idx="14">
                  <c:v>95.530726256983243</c:v>
                </c:pt>
                <c:pt idx="15">
                  <c:v>97.318435754189935</c:v>
                </c:pt>
                <c:pt idx="16">
                  <c:v>100</c:v>
                </c:pt>
                <c:pt idx="17">
                  <c:v>103.57541899441341</c:v>
                </c:pt>
                <c:pt idx="18">
                  <c:v>105.53072625698326</c:v>
                </c:pt>
                <c:pt idx="19">
                  <c:v>108.32402234636874</c:v>
                </c:pt>
                <c:pt idx="20">
                  <c:v>110.61452513966482</c:v>
                </c:pt>
                <c:pt idx="21">
                  <c:v>114.35754189944136</c:v>
                </c:pt>
                <c:pt idx="22">
                  <c:v>118.49162011173185</c:v>
                </c:pt>
                <c:pt idx="23">
                  <c:v>121.67597765363132</c:v>
                </c:pt>
                <c:pt idx="24">
                  <c:v>126.5575418994414</c:v>
                </c:pt>
                <c:pt idx="25">
                  <c:v>127.25251396648049</c:v>
                </c:pt>
                <c:pt idx="26">
                  <c:v>130.03072625698331</c:v>
                </c:pt>
                <c:pt idx="27">
                  <c:v>131.88659217877102</c:v>
                </c:pt>
                <c:pt idx="28">
                  <c:v>135.61843575419002</c:v>
                </c:pt>
                <c:pt idx="29">
                  <c:v>138.04860335195539</c:v>
                </c:pt>
                <c:pt idx="30">
                  <c:v>140.21229050279339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'CPI data'!$M$2</c:f>
              <c:strCache>
                <c:ptCount val="1"/>
                <c:pt idx="0">
                  <c:v> Chained CPI-U</c:v>
                </c:pt>
              </c:strCache>
            </c:strRef>
          </c:tx>
          <c:spPr>
            <a:ln w="635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'CPI data'!$K$3:$K$33</c:f>
              <c:numCache>
                <c:formatCode>General</c:formatCode>
                <c:ptCount val="3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</c:numCache>
            </c:numRef>
          </c:xVal>
          <c:yVal>
            <c:numRef>
              <c:f>'CPI data'!$M$3:$M$33</c:f>
              <c:numCache>
                <c:formatCode>General</c:formatCode>
                <c:ptCount val="31"/>
                <c:pt idx="16" formatCode="_(* #,##0.00_);_(* \(#,##0.00\);_(* &quot;-&quot;??_);_(@_)">
                  <c:v>100</c:v>
                </c:pt>
                <c:pt idx="17" formatCode="_(* #,##0.00_);_(* \(#,##0.00\);_(* &quot;-&quot;??_);_(@_)">
                  <c:v>102.6</c:v>
                </c:pt>
                <c:pt idx="18" formatCode="_(* #,##0.00_);_(* \(#,##0.00\);_(* &quot;-&quot;??_);_(@_)">
                  <c:v>103.93380000000001</c:v>
                </c:pt>
                <c:pt idx="19" formatCode="_(* #,##0.00_);_(* \(#,##0.00\);_(* &quot;-&quot;??_);_(@_)">
                  <c:v>106.01247600000001</c:v>
                </c:pt>
                <c:pt idx="20" formatCode="_(* #,##0.00_);_(* \(#,##0.00\);_(* &quot;-&quot;??_);_(@_)">
                  <c:v>107.814688092</c:v>
                </c:pt>
                <c:pt idx="21" formatCode="_(* #,##0.00_);_(* \(#,##0.00\);_(* &quot;-&quot;??_);_(@_)">
                  <c:v>111.264758110944</c:v>
                </c:pt>
                <c:pt idx="22" formatCode="_(* #,##0.00_);_(* \(#,##0.00\);_(* &quot;-&quot;??_);_(@_)">
                  <c:v>114.49143609616137</c:v>
                </c:pt>
                <c:pt idx="23" formatCode="_(* #,##0.00_);_(* \(#,##0.00\);_(* &quot;-&quot;??_);_(@_)">
                  <c:v>117.12473912637307</c:v>
                </c:pt>
                <c:pt idx="24" formatCode="_(* #,##0.00_);_(* \(#,##0.00\);_(* &quot;-&quot;??_);_(@_)">
                  <c:v>121.45835447404886</c:v>
                </c:pt>
                <c:pt idx="25" formatCode="_(* #,##0.00_);_(* \(#,##0.00\);_(* &quot;-&quot;??_);_(@_)">
                  <c:v>121.70127118299698</c:v>
                </c:pt>
                <c:pt idx="26" formatCode="_(* #,##0.00_);_(* \(#,##0.00\);_(* &quot;-&quot;??_);_(@_)">
                  <c:v>124.74380296257188</c:v>
                </c:pt>
                <c:pt idx="27" formatCode="_(* #,##0.00_);_(* \(#,##0.00\);_(* &quot;-&quot;??_);_(@_)">
                  <c:v>126.3654724010853</c:v>
                </c:pt>
                <c:pt idx="28" formatCode="_(* #,##0.00_);_(* \(#,##0.00\);_(* &quot;-&quot;??_);_(@_)">
                  <c:v>130.03007110071675</c:v>
                </c:pt>
                <c:pt idx="29" formatCode="_(* #,##0.00_);_(* \(#,##0.00\);_(* &quot;-&quot;??_);_(@_)">
                  <c:v>131.98052216722749</c:v>
                </c:pt>
                <c:pt idx="30" formatCode="_(* #,##0.00_);_(* \(#,##0.00\);_(* &quot;-&quot;??_);_(@_)">
                  <c:v>133.69626895540142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46976"/>
        <c:axId val="76786688"/>
      </c:scatterChart>
      <c:valAx>
        <c:axId val="5644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786688"/>
        <c:crosses val="autoZero"/>
        <c:crossBetween val="midCat"/>
      </c:valAx>
      <c:valAx>
        <c:axId val="76786688"/>
        <c:scaling>
          <c:orientation val="minMax"/>
          <c:min val="50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crossAx val="56446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727712160979879"/>
          <c:y val="0.10552165354330711"/>
          <c:w val="0.31272287839020124"/>
          <c:h val="0.418585958005249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0.57336</cdr:x>
      <cdr:y>0.42931</cdr:y>
    </cdr:from>
    <cdr:to>
      <cdr:x>0.93826</cdr:x>
      <cdr:y>0.4788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969768" y="2702946"/>
          <a:ext cx="3162862" cy="311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US" sz="1400"/>
            <a:t>Status Quo: constant real benefits</a:t>
          </a:r>
        </a:p>
      </cdr:txBody>
    </cdr:sp>
  </cdr:relSizeAnchor>
  <cdr:relSizeAnchor xmlns:cdr="http://schemas.openxmlformats.org/drawingml/2006/chartDrawing">
    <cdr:from>
      <cdr:x>0.54616</cdr:x>
      <cdr:y>0.21834</cdr:y>
    </cdr:from>
    <cdr:to>
      <cdr:x>0.78991</cdr:x>
      <cdr:y>0.26783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733952" y="1374674"/>
          <a:ext cx="2112764" cy="311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US" sz="1400"/>
            <a:t>Backloaded</a:t>
          </a:r>
          <a:r>
            <a:rPr lang="en-US" sz="1400" baseline="0"/>
            <a:t> benefits</a:t>
          </a:r>
          <a:endParaRPr lang="en-US" sz="1400"/>
        </a:p>
      </cdr:txBody>
    </cdr:sp>
  </cdr:relSizeAnchor>
  <cdr:relSizeAnchor xmlns:cdr="http://schemas.openxmlformats.org/drawingml/2006/chartDrawing">
    <cdr:from>
      <cdr:x>0.54176</cdr:x>
      <cdr:y>0.61999</cdr:y>
    </cdr:from>
    <cdr:to>
      <cdr:x>0.78551</cdr:x>
      <cdr:y>0.66948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695871" y="3903463"/>
          <a:ext cx="2112764" cy="311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US" sz="1400"/>
            <a:t>Frontloaded</a:t>
          </a:r>
          <a:r>
            <a:rPr lang="en-US" sz="1400" baseline="0"/>
            <a:t> benefits</a:t>
          </a:r>
          <a:endParaRPr lang="en-US" sz="14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data%20file%20as%20of%200929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data%20file%20as%20of%200805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ith et al data"/>
      <sheetName val="illustrations"/>
      <sheetName val="S&amp;S 2006 wealth data"/>
      <sheetName val="new mortality for quints"/>
      <sheetName val="line ahart Fig 1"/>
      <sheetName val="Fig 1 illustration"/>
      <sheetName val="survey paths"/>
      <sheetName val="rho vs. m"/>
      <sheetName val="Sheet2"/>
      <sheetName val="2x2 calcs"/>
      <sheetName val="CPI figure"/>
      <sheetName val="New CPI data"/>
      <sheetName val="CPI data"/>
      <sheetName val="Life Exp"/>
      <sheetName val="B&amp;B 2014 data"/>
      <sheetName val="2-year LE calcs"/>
      <sheetName val="No convergence LE"/>
      <sheetName val="Life Expectancy calcs"/>
      <sheetName val="SSA avg mort by age"/>
      <sheetName val="for matlab"/>
      <sheetName val="Results of sims for figures"/>
      <sheetName val="share who exhaust nonSS wealth"/>
      <sheetName val="For survey"/>
    </sheetNames>
    <sheetDataSet>
      <sheetData sheetId="0"/>
      <sheetData sheetId="1"/>
      <sheetData sheetId="2"/>
      <sheetData sheetId="3"/>
      <sheetData sheetId="5"/>
      <sheetData sheetId="6"/>
      <sheetData sheetId="7"/>
      <sheetData sheetId="8"/>
      <sheetData sheetId="9"/>
      <sheetData sheetId="11"/>
      <sheetData sheetId="12">
        <row r="2">
          <cell r="L2" t="str">
            <v xml:space="preserve">  CPI-W (Status Quo)</v>
          </cell>
          <cell r="M2" t="str">
            <v xml:space="preserve"> Chained CPI-U</v>
          </cell>
          <cell r="N2" t="str">
            <v>CPI-E (BLS Att. F)</v>
          </cell>
        </row>
        <row r="3">
          <cell r="K3">
            <v>1983</v>
          </cell>
          <cell r="L3">
            <v>61.296184130829808</v>
          </cell>
          <cell r="N3">
            <v>57.932960893854727</v>
          </cell>
        </row>
        <row r="4">
          <cell r="K4">
            <v>1984</v>
          </cell>
          <cell r="L4">
            <v>63.476680799515456</v>
          </cell>
          <cell r="N4">
            <v>60.335195530726239</v>
          </cell>
        </row>
        <row r="5">
          <cell r="K5">
            <v>1985</v>
          </cell>
          <cell r="L5">
            <v>65.778316172016957</v>
          </cell>
          <cell r="N5">
            <v>62.793296089385464</v>
          </cell>
        </row>
        <row r="6">
          <cell r="K6">
            <v>1986</v>
          </cell>
          <cell r="L6">
            <v>66.202301635372493</v>
          </cell>
          <cell r="N6">
            <v>63.910614525139657</v>
          </cell>
        </row>
        <row r="7">
          <cell r="K7">
            <v>1987</v>
          </cell>
          <cell r="L7">
            <v>69.170199878861283</v>
          </cell>
          <cell r="N7">
            <v>66.759776536312827</v>
          </cell>
        </row>
        <row r="8">
          <cell r="K8">
            <v>1988</v>
          </cell>
          <cell r="L8">
            <v>72.198667474258031</v>
          </cell>
          <cell r="N8">
            <v>69.776536312849146</v>
          </cell>
        </row>
        <row r="9">
          <cell r="K9">
            <v>1989</v>
          </cell>
          <cell r="L9">
            <v>75.469412477286482</v>
          </cell>
          <cell r="N9">
            <v>73.407821229050271</v>
          </cell>
        </row>
        <row r="10">
          <cell r="K10">
            <v>1990</v>
          </cell>
          <cell r="L10">
            <v>80.072683222289513</v>
          </cell>
          <cell r="N10">
            <v>78.268156424580994</v>
          </cell>
        </row>
        <row r="11">
          <cell r="K11">
            <v>1991</v>
          </cell>
          <cell r="L11">
            <v>82.313749242883091</v>
          </cell>
          <cell r="N11">
            <v>80.893854748603346</v>
          </cell>
        </row>
        <row r="12">
          <cell r="K12">
            <v>1992</v>
          </cell>
          <cell r="L12">
            <v>84.675953967292557</v>
          </cell>
          <cell r="N12">
            <v>83.351955307262543</v>
          </cell>
        </row>
        <row r="13">
          <cell r="K13">
            <v>1993</v>
          </cell>
          <cell r="L13">
            <v>86.795881284070276</v>
          </cell>
          <cell r="N13">
            <v>85.92178770949721</v>
          </cell>
        </row>
        <row r="14">
          <cell r="K14">
            <v>1994</v>
          </cell>
          <cell r="L14">
            <v>89.158086008479714</v>
          </cell>
          <cell r="N14">
            <v>88.268156424580994</v>
          </cell>
        </row>
        <row r="15">
          <cell r="K15">
            <v>1995</v>
          </cell>
          <cell r="L15">
            <v>91.399152029073292</v>
          </cell>
          <cell r="N15">
            <v>90.726256983240233</v>
          </cell>
        </row>
        <row r="16">
          <cell r="K16">
            <v>1996</v>
          </cell>
          <cell r="L16">
            <v>94.42761962447004</v>
          </cell>
          <cell r="N16">
            <v>93.798882681564251</v>
          </cell>
        </row>
        <row r="17">
          <cell r="K17">
            <v>1997</v>
          </cell>
          <cell r="L17">
            <v>95.820714718352519</v>
          </cell>
          <cell r="N17">
            <v>95.530726256983243</v>
          </cell>
        </row>
        <row r="18">
          <cell r="K18">
            <v>1998</v>
          </cell>
          <cell r="L18">
            <v>97.334948516050872</v>
          </cell>
          <cell r="N18">
            <v>97.318435754189935</v>
          </cell>
        </row>
        <row r="19">
          <cell r="K19">
            <v>1999</v>
          </cell>
          <cell r="L19">
            <v>100.00000000000001</v>
          </cell>
          <cell r="M19">
            <v>100</v>
          </cell>
          <cell r="N19">
            <v>100</v>
          </cell>
        </row>
        <row r="20">
          <cell r="K20">
            <v>2000</v>
          </cell>
          <cell r="L20">
            <v>103.39188370684435</v>
          </cell>
          <cell r="M20">
            <v>102.6</v>
          </cell>
          <cell r="N20">
            <v>103.57541899441341</v>
          </cell>
        </row>
        <row r="21">
          <cell r="K21">
            <v>2001</v>
          </cell>
          <cell r="L21">
            <v>104.72440944881892</v>
          </cell>
          <cell r="M21">
            <v>103.93380000000001</v>
          </cell>
          <cell r="N21">
            <v>105.53072625698326</v>
          </cell>
        </row>
        <row r="22">
          <cell r="K22">
            <v>2002</v>
          </cell>
          <cell r="L22">
            <v>107.20775287704423</v>
          </cell>
          <cell r="M22">
            <v>106.01247600000001</v>
          </cell>
          <cell r="N22">
            <v>108.32402234636874</v>
          </cell>
        </row>
        <row r="23">
          <cell r="K23">
            <v>2003</v>
          </cell>
          <cell r="L23">
            <v>108.96426408237431</v>
          </cell>
          <cell r="M23">
            <v>107.814688092</v>
          </cell>
          <cell r="N23">
            <v>110.61452513966482</v>
          </cell>
        </row>
        <row r="24">
          <cell r="K24">
            <v>2004</v>
          </cell>
          <cell r="L24">
            <v>112.65899454875832</v>
          </cell>
          <cell r="M24">
            <v>111.264758110944</v>
          </cell>
          <cell r="N24">
            <v>114.35754189944136</v>
          </cell>
        </row>
        <row r="25">
          <cell r="K25">
            <v>2005</v>
          </cell>
          <cell r="L25">
            <v>116.59600242277406</v>
          </cell>
          <cell r="M25">
            <v>114.49143609616137</v>
          </cell>
          <cell r="N25">
            <v>118.49162011173185</v>
          </cell>
        </row>
        <row r="26">
          <cell r="K26">
            <v>2006</v>
          </cell>
          <cell r="L26">
            <v>119.44276196244701</v>
          </cell>
          <cell r="M26">
            <v>117.12473912637307</v>
          </cell>
          <cell r="N26">
            <v>121.67597765363132</v>
          </cell>
        </row>
        <row r="27">
          <cell r="K27">
            <v>2007</v>
          </cell>
          <cell r="L27">
            <v>124.63779527559055</v>
          </cell>
          <cell r="M27">
            <v>121.45835447404886</v>
          </cell>
          <cell r="N27">
            <v>126.5575418994414</v>
          </cell>
        </row>
        <row r="28">
          <cell r="K28">
            <v>2008</v>
          </cell>
          <cell r="L28">
            <v>124.05390672319805</v>
          </cell>
          <cell r="M28">
            <v>121.70127118299698</v>
          </cell>
          <cell r="N28">
            <v>127.25251396648049</v>
          </cell>
        </row>
        <row r="29">
          <cell r="K29">
            <v>2009</v>
          </cell>
          <cell r="L29">
            <v>128.22713506965476</v>
          </cell>
          <cell r="M29">
            <v>124.74380296257188</v>
          </cell>
          <cell r="N29">
            <v>130.03072625698331</v>
          </cell>
        </row>
        <row r="30">
          <cell r="K30">
            <v>2010</v>
          </cell>
          <cell r="L30">
            <v>130.38279830405816</v>
          </cell>
          <cell r="M30">
            <v>126.3654724010853</v>
          </cell>
          <cell r="N30">
            <v>131.88659217877102</v>
          </cell>
        </row>
        <row r="31">
          <cell r="K31">
            <v>2011</v>
          </cell>
          <cell r="L31">
            <v>134.56450635978197</v>
          </cell>
          <cell r="M31">
            <v>130.03007110071675</v>
          </cell>
          <cell r="N31">
            <v>135.61843575419002</v>
          </cell>
        </row>
        <row r="32">
          <cell r="K32">
            <v>2012</v>
          </cell>
          <cell r="L32">
            <v>136.81950333131437</v>
          </cell>
          <cell r="M32">
            <v>131.98052216722749</v>
          </cell>
          <cell r="N32">
            <v>138.04860335195539</v>
          </cell>
        </row>
        <row r="33">
          <cell r="K33">
            <v>2013</v>
          </cell>
          <cell r="L33">
            <v>138.80920654149003</v>
          </cell>
          <cell r="M33">
            <v>133.69626895540142</v>
          </cell>
          <cell r="N33">
            <v>140.21229050279339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ith et al data"/>
      <sheetName val="illustrations"/>
      <sheetName val="S&amp;S 2006 wealth data"/>
      <sheetName val="new mortality for quints"/>
      <sheetName val="line ahart Fig 1"/>
      <sheetName val="Fig 1 illustration"/>
      <sheetName val="survey paths"/>
      <sheetName val="rho vs. m"/>
      <sheetName val="Sheet2"/>
      <sheetName val="2x2 calcs"/>
      <sheetName val="CPI figure"/>
      <sheetName val="CPI data"/>
      <sheetName val="Life Exp"/>
      <sheetName val="B&amp;B 2014 data"/>
      <sheetName val="2-year LE calcs"/>
      <sheetName val="No convergence LE"/>
      <sheetName val="Life Expectancy calcs"/>
      <sheetName val="SSA avg mort by age"/>
      <sheetName val="for matlab"/>
      <sheetName val="Results of sims for figures"/>
      <sheetName val="share who exhaust nonSS wealth"/>
      <sheetName val="For survey"/>
    </sheetNames>
    <sheetDataSet>
      <sheetData sheetId="0"/>
      <sheetData sheetId="1"/>
      <sheetData sheetId="2"/>
      <sheetData sheetId="3"/>
      <sheetData sheetId="5"/>
      <sheetData sheetId="6"/>
      <sheetData sheetId="7"/>
      <sheetData sheetId="8"/>
      <sheetData sheetId="9"/>
      <sheetData sheetId="11">
        <row r="12">
          <cell r="L12">
            <v>145.23908893658984</v>
          </cell>
        </row>
        <row r="25">
          <cell r="L25">
            <v>201.53150223999256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sa.gov/oact/STATS/table4c6.html" TargetMode="External"/><Relationship Id="rId2" Type="http://schemas.openxmlformats.org/officeDocument/2006/relationships/hyperlink" Target="http://www.ssa.gov/oact/STATS/table4c6.html" TargetMode="External"/><Relationship Id="rId1" Type="http://schemas.openxmlformats.org/officeDocument/2006/relationships/hyperlink" Target="http://www.ssa.gov/oact/STATS/table4c6.html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www.ssa.gov/oact/STATS/table4c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workbookViewId="0"/>
  </sheetViews>
  <sheetFormatPr defaultRowHeight="15" x14ac:dyDescent="0.25"/>
  <cols>
    <col min="7" max="9" width="9.28515625" bestFit="1" customWidth="1"/>
    <col min="10" max="10" width="9.5703125" bestFit="1" customWidth="1"/>
    <col min="11" max="11" width="11.7109375" bestFit="1" customWidth="1"/>
    <col min="12" max="13" width="9.5703125" bestFit="1" customWidth="1"/>
    <col min="14" max="14" width="10.5703125" bestFit="1" customWidth="1"/>
    <col min="15" max="16" width="9.5703125" bestFit="1" customWidth="1"/>
    <col min="19" max="19" width="10.5703125" bestFit="1" customWidth="1"/>
    <col min="20" max="21" width="10.7109375" bestFit="1" customWidth="1"/>
    <col min="22" max="23" width="12" bestFit="1" customWidth="1"/>
    <col min="24" max="25" width="10.7109375" bestFit="1" customWidth="1"/>
    <col min="26" max="29" width="9.5703125" bestFit="1" customWidth="1"/>
  </cols>
  <sheetData>
    <row r="1" spans="1:34" x14ac:dyDescent="0.25">
      <c r="A1" t="s">
        <v>18</v>
      </c>
    </row>
    <row r="2" spans="1:34" x14ac:dyDescent="0.25">
      <c r="A2" t="s">
        <v>26</v>
      </c>
    </row>
    <row r="5" spans="1:34" ht="15" customHeight="1" x14ac:dyDescent="0.25">
      <c r="M5" s="37" t="s">
        <v>96</v>
      </c>
      <c r="N5" s="37"/>
      <c r="O5" s="37"/>
    </row>
    <row r="6" spans="1:34" s="36" customFormat="1" ht="90" x14ac:dyDescent="0.25">
      <c r="A6" s="36" t="s">
        <v>16</v>
      </c>
      <c r="B6" s="36" t="s">
        <v>19</v>
      </c>
      <c r="C6" s="36" t="s">
        <v>20</v>
      </c>
      <c r="D6" s="36" t="s">
        <v>21</v>
      </c>
      <c r="E6" s="36" t="s">
        <v>22</v>
      </c>
      <c r="F6" s="36" t="s">
        <v>23</v>
      </c>
      <c r="G6" s="36" t="s">
        <v>24</v>
      </c>
      <c r="H6" s="36" t="s">
        <v>25</v>
      </c>
      <c r="K6" s="36" t="s">
        <v>107</v>
      </c>
      <c r="L6" s="36" t="s">
        <v>106</v>
      </c>
      <c r="M6" s="36" t="s">
        <v>102</v>
      </c>
      <c r="N6" s="36" t="s">
        <v>103</v>
      </c>
      <c r="O6" s="36" t="s">
        <v>105</v>
      </c>
      <c r="P6" s="36" t="s">
        <v>104</v>
      </c>
      <c r="Q6"/>
      <c r="R6"/>
      <c r="S6"/>
      <c r="T6"/>
      <c r="U6"/>
      <c r="V6"/>
      <c r="W6"/>
      <c r="X6"/>
      <c r="Y6"/>
      <c r="Z6"/>
      <c r="AB6"/>
      <c r="AC6"/>
      <c r="AD6"/>
      <c r="AE6"/>
      <c r="AF6"/>
      <c r="AG6"/>
      <c r="AH6"/>
    </row>
    <row r="7" spans="1:34" x14ac:dyDescent="0.25">
      <c r="A7" t="s">
        <v>17</v>
      </c>
      <c r="B7" s="12">
        <v>63116</v>
      </c>
      <c r="C7" s="12">
        <v>157246</v>
      </c>
      <c r="D7" s="4">
        <v>0.156</v>
      </c>
      <c r="E7" s="12">
        <v>5260</v>
      </c>
      <c r="F7" s="12">
        <v>102600</v>
      </c>
      <c r="G7" s="12">
        <v>97726</v>
      </c>
      <c r="H7" s="12">
        <v>17327</v>
      </c>
    </row>
    <row r="8" spans="1:34" x14ac:dyDescent="0.25">
      <c r="A8" t="s">
        <v>2</v>
      </c>
      <c r="B8" t="s">
        <v>5</v>
      </c>
    </row>
    <row r="9" spans="1:34" x14ac:dyDescent="0.25">
      <c r="A9" t="s">
        <v>6</v>
      </c>
      <c r="B9" s="13">
        <v>2050</v>
      </c>
      <c r="C9" s="13">
        <v>48445</v>
      </c>
      <c r="D9">
        <v>30.4</v>
      </c>
      <c r="E9" s="13">
        <v>2481</v>
      </c>
      <c r="F9" s="13">
        <v>5000</v>
      </c>
      <c r="G9" s="13">
        <v>26202</v>
      </c>
      <c r="H9">
        <v>0</v>
      </c>
      <c r="I9">
        <f t="shared" ref="I9:I16" si="0">G9/SUM(G9:H9)</f>
        <v>1</v>
      </c>
      <c r="K9" s="1">
        <f>F9*'[2]CPI data'!$L$25/'[2]CPI data'!$L$12</f>
        <v>6937.9222809632029</v>
      </c>
      <c r="L9">
        <f>G9*'[2]CPI data'!$L$25/'[2]CPI data'!$L$12</f>
        <v>36357.487921159562</v>
      </c>
      <c r="M9" s="5">
        <f t="shared" ref="M9:M18" si="1">G9/AVERAGE($G$9:$G$18)</f>
        <v>0.24516651804970885</v>
      </c>
      <c r="N9" s="5">
        <f t="shared" ref="N9:N18" si="2">SUM(C24:AJ24)</f>
        <v>11.352737987540861</v>
      </c>
      <c r="O9" s="1">
        <f>L9/$N$13</f>
        <v>3085.9285424509821</v>
      </c>
      <c r="P9" s="5">
        <f>O9/AVERAGE($O$9:$O$18)</f>
        <v>0.24516651804970876</v>
      </c>
    </row>
    <row r="10" spans="1:34" x14ac:dyDescent="0.25">
      <c r="A10" t="s">
        <v>7</v>
      </c>
      <c r="B10" s="13">
        <v>13781</v>
      </c>
      <c r="C10" s="13">
        <v>55898</v>
      </c>
      <c r="D10">
        <v>28.7</v>
      </c>
      <c r="E10" s="13">
        <v>3328</v>
      </c>
      <c r="F10" s="13">
        <v>25500</v>
      </c>
      <c r="G10" s="13">
        <v>42159</v>
      </c>
      <c r="H10">
        <v>0</v>
      </c>
      <c r="I10">
        <f t="shared" si="0"/>
        <v>1</v>
      </c>
      <c r="K10" s="1">
        <f>F10*'[2]CPI data'!$L$25/'[2]CPI data'!$L$12</f>
        <v>35383.403632912334</v>
      </c>
      <c r="L10">
        <f>G10*'[2]CPI data'!$L$25/'[2]CPI data'!$L$12</f>
        <v>58499.173088625532</v>
      </c>
      <c r="M10" s="5">
        <f t="shared" si="1"/>
        <v>0.39447275911982582</v>
      </c>
      <c r="N10" s="5">
        <f t="shared" si="2"/>
        <v>11.562607467111331</v>
      </c>
      <c r="O10" s="1">
        <f t="shared" ref="O10:O18" si="3">L10/$N$13</f>
        <v>4965.2569048618798</v>
      </c>
      <c r="P10" s="5">
        <f t="shared" ref="P10:P18" si="4">O10/AVERAGE($O$9:$O$18)</f>
        <v>0.39447275911982571</v>
      </c>
    </row>
    <row r="11" spans="1:34" x14ac:dyDescent="0.25">
      <c r="A11" t="s">
        <v>8</v>
      </c>
      <c r="B11" s="13">
        <v>26698</v>
      </c>
      <c r="C11" s="13">
        <v>84582</v>
      </c>
      <c r="D11">
        <v>21.8</v>
      </c>
      <c r="E11" s="13">
        <v>5948</v>
      </c>
      <c r="F11" s="13">
        <v>43485</v>
      </c>
      <c r="G11" s="13">
        <v>57844</v>
      </c>
      <c r="H11">
        <v>0</v>
      </c>
      <c r="I11">
        <f t="shared" si="0"/>
        <v>1</v>
      </c>
      <c r="K11" s="1">
        <f>F11*'[2]CPI data'!$L$25/'[2]CPI data'!$L$12</f>
        <v>60339.11007753697</v>
      </c>
      <c r="L11">
        <f>G11*'[2]CPI data'!$L$25/'[2]CPI data'!$L$12</f>
        <v>80263.435284007093</v>
      </c>
      <c r="M11" s="5">
        <f t="shared" si="1"/>
        <v>0.54123395428087018</v>
      </c>
      <c r="N11" s="5">
        <f t="shared" si="2"/>
        <v>11.781701170657316</v>
      </c>
      <c r="O11" s="1">
        <f t="shared" si="3"/>
        <v>6812.5505919217858</v>
      </c>
      <c r="P11" s="5">
        <f t="shared" si="4"/>
        <v>0.54123395428086996</v>
      </c>
    </row>
    <row r="12" spans="1:34" x14ac:dyDescent="0.25">
      <c r="B12" s="13">
        <v>43566</v>
      </c>
      <c r="C12" s="13">
        <v>123441</v>
      </c>
      <c r="D12">
        <v>19.399999999999999</v>
      </c>
      <c r="E12" s="13">
        <v>4730</v>
      </c>
      <c r="F12" s="13">
        <v>75000</v>
      </c>
      <c r="G12" s="13">
        <v>77452</v>
      </c>
      <c r="H12" s="13">
        <v>14830</v>
      </c>
      <c r="I12">
        <f t="shared" si="0"/>
        <v>0.83929693764764524</v>
      </c>
      <c r="K12" s="1">
        <f>F12*'[2]CPI data'!$L$25/'[2]CPI data'!$L$12</f>
        <v>104068.83421444804</v>
      </c>
      <c r="L12">
        <f>G12*'[2]CPI data'!$L$25/'[2]CPI data'!$L$12</f>
        <v>107471.19130103239</v>
      </c>
      <c r="M12" s="5">
        <f t="shared" si="1"/>
        <v>0.72470182260842875</v>
      </c>
      <c r="N12" s="5">
        <f t="shared" si="2"/>
        <v>11.781701170657316</v>
      </c>
      <c r="O12" s="1">
        <f t="shared" si="3"/>
        <v>9121.8738061946988</v>
      </c>
      <c r="P12" s="5">
        <f t="shared" si="4"/>
        <v>0.72470182260842853</v>
      </c>
    </row>
    <row r="13" spans="1:34" x14ac:dyDescent="0.25">
      <c r="A13" t="s">
        <v>10</v>
      </c>
      <c r="B13" s="13">
        <v>53709</v>
      </c>
      <c r="C13" s="13">
        <v>128285</v>
      </c>
      <c r="D13">
        <v>16.899999999999999</v>
      </c>
      <c r="E13" s="13">
        <v>6979</v>
      </c>
      <c r="F13" s="13">
        <v>90000</v>
      </c>
      <c r="G13" s="13">
        <v>94929</v>
      </c>
      <c r="H13" s="13">
        <v>29497</v>
      </c>
      <c r="I13">
        <f t="shared" si="0"/>
        <v>0.76293539935383281</v>
      </c>
      <c r="K13" s="1">
        <f>F13*'[2]CPI data'!$L$25/'[2]CPI data'!$L$12</f>
        <v>124882.60105733764</v>
      </c>
      <c r="L13">
        <f>G13*'[2]CPI data'!$L$25/'[2]CPI data'!$L$12</f>
        <v>131722.00484191117</v>
      </c>
      <c r="M13" s="5">
        <f t="shared" si="1"/>
        <v>0.88823037905277502</v>
      </c>
      <c r="N13" s="5">
        <f t="shared" si="2"/>
        <v>11.781701170657316</v>
      </c>
      <c r="O13" s="1">
        <f t="shared" si="3"/>
        <v>11180.219472037605</v>
      </c>
      <c r="P13" s="5">
        <f t="shared" si="4"/>
        <v>0.8882303790527748</v>
      </c>
    </row>
    <row r="14" spans="1:34" x14ac:dyDescent="0.25">
      <c r="A14" t="s">
        <v>11</v>
      </c>
      <c r="B14" s="13">
        <v>76462</v>
      </c>
      <c r="C14" s="13">
        <v>131565</v>
      </c>
      <c r="D14">
        <v>10.8</v>
      </c>
      <c r="E14" s="13">
        <v>10000</v>
      </c>
      <c r="F14" s="13">
        <v>124348</v>
      </c>
      <c r="G14" s="13">
        <v>119011</v>
      </c>
      <c r="H14" s="13">
        <v>45613</v>
      </c>
      <c r="I14">
        <f t="shared" si="0"/>
        <v>0.72292618330255609</v>
      </c>
      <c r="K14" s="1">
        <f>F14*'[2]CPI data'!$L$25/'[2]CPI data'!$L$12</f>
        <v>172543.35195864245</v>
      </c>
      <c r="L14">
        <f>G14*'[2]CPI data'!$L$25/'[2]CPI data'!$L$12</f>
        <v>165137.81371594232</v>
      </c>
      <c r="M14" s="5">
        <f t="shared" si="1"/>
        <v>1.1135605098700061</v>
      </c>
      <c r="N14" s="5">
        <f t="shared" si="2"/>
        <v>12.25022626888372</v>
      </c>
      <c r="O14" s="1">
        <f t="shared" si="3"/>
        <v>14016.465986017627</v>
      </c>
      <c r="P14" s="5">
        <f t="shared" si="4"/>
        <v>1.1135605098700059</v>
      </c>
    </row>
    <row r="15" spans="1:34" x14ac:dyDescent="0.25">
      <c r="A15" t="s">
        <v>12</v>
      </c>
      <c r="B15" s="13">
        <v>80402</v>
      </c>
      <c r="C15" s="13">
        <v>154891</v>
      </c>
      <c r="D15">
        <v>9.9</v>
      </c>
      <c r="E15" s="13">
        <v>11379</v>
      </c>
      <c r="F15" s="13">
        <v>128580</v>
      </c>
      <c r="G15" s="13">
        <v>133451</v>
      </c>
      <c r="H15" s="13">
        <v>56033</v>
      </c>
      <c r="I15">
        <f t="shared" si="0"/>
        <v>0.70428637774165626</v>
      </c>
      <c r="K15" s="1">
        <f>F15*'[2]CPI data'!$L$25/'[2]CPI data'!$L$12</f>
        <v>178415.60937724973</v>
      </c>
      <c r="L15">
        <f>G15*'[2]CPI data'!$L$25/'[2]CPI data'!$L$12</f>
        <v>185174.53326336408</v>
      </c>
      <c r="M15" s="5">
        <f t="shared" si="1"/>
        <v>1.2486725059251851</v>
      </c>
      <c r="N15" s="5">
        <f t="shared" si="2"/>
        <v>12.501291814519631</v>
      </c>
      <c r="O15" s="1">
        <f t="shared" si="3"/>
        <v>15717.130368621712</v>
      </c>
      <c r="P15" s="5">
        <f t="shared" si="4"/>
        <v>1.2486725059251849</v>
      </c>
    </row>
    <row r="16" spans="1:34" x14ac:dyDescent="0.25">
      <c r="A16" t="s">
        <v>13</v>
      </c>
      <c r="B16" s="13">
        <v>101034</v>
      </c>
      <c r="C16" s="13">
        <v>180643</v>
      </c>
      <c r="D16">
        <v>5.5</v>
      </c>
      <c r="E16" s="13">
        <v>21036</v>
      </c>
      <c r="F16" s="13">
        <v>167000</v>
      </c>
      <c r="G16" s="13">
        <v>151397</v>
      </c>
      <c r="H16" s="13">
        <v>71373</v>
      </c>
      <c r="I16">
        <f t="shared" si="0"/>
        <v>0.67961125824841762</v>
      </c>
      <c r="K16" s="1">
        <f>F16*'[2]CPI data'!$L$25/'[2]CPI data'!$L$12</f>
        <v>231726.60418417098</v>
      </c>
      <c r="L16">
        <f>G16*'[2]CPI data'!$L$25/'[2]CPI data'!$L$12</f>
        <v>210076.1239141972</v>
      </c>
      <c r="M16" s="5">
        <f t="shared" si="1"/>
        <v>1.4165893952053954</v>
      </c>
      <c r="N16" s="5">
        <f t="shared" si="2"/>
        <v>12.764507210953134</v>
      </c>
      <c r="O16" s="1">
        <f t="shared" si="3"/>
        <v>17830.71229453673</v>
      </c>
      <c r="P16" s="5">
        <f t="shared" si="4"/>
        <v>1.4165893952053952</v>
      </c>
    </row>
    <row r="17" spans="1:36" x14ac:dyDescent="0.25">
      <c r="A17" t="s">
        <v>14</v>
      </c>
      <c r="B17" s="13">
        <v>136075</v>
      </c>
      <c r="C17" s="13">
        <v>238186</v>
      </c>
      <c r="D17">
        <v>4.4000000000000004</v>
      </c>
      <c r="E17" s="13">
        <v>5206</v>
      </c>
      <c r="F17" s="13">
        <v>226000</v>
      </c>
      <c r="G17" s="13">
        <v>163639</v>
      </c>
      <c r="H17" s="13">
        <v>104657</v>
      </c>
      <c r="I17">
        <f>G17/SUM(G17:H17)</f>
        <v>0.60991964099352958</v>
      </c>
      <c r="K17" s="1">
        <f>F17*'[2]CPI data'!$L$25/'[2]CPI data'!$L$12</f>
        <v>313594.08709953673</v>
      </c>
      <c r="L17">
        <f>G17*'[2]CPI data'!$L$25/'[2]CPI data'!$L$12</f>
        <v>227062.93282690752</v>
      </c>
      <c r="M17" s="5">
        <f t="shared" si="1"/>
        <v>1.5311351746865243</v>
      </c>
      <c r="N17" s="5">
        <f t="shared" si="2"/>
        <v>13.04079523197197</v>
      </c>
      <c r="O17" s="1">
        <f t="shared" si="3"/>
        <v>19272.508234414792</v>
      </c>
      <c r="P17" s="5">
        <f t="shared" si="4"/>
        <v>1.531135174686524</v>
      </c>
    </row>
    <row r="18" spans="1:36" x14ac:dyDescent="0.25">
      <c r="A18" t="s">
        <v>15</v>
      </c>
      <c r="B18" s="13">
        <v>238073</v>
      </c>
      <c r="C18" s="13">
        <v>463807</v>
      </c>
      <c r="D18">
        <v>5.4</v>
      </c>
      <c r="E18" s="13">
        <v>25855</v>
      </c>
      <c r="F18" s="13">
        <v>393000</v>
      </c>
      <c r="G18" s="13">
        <v>202659</v>
      </c>
      <c r="H18" s="13">
        <v>126998</v>
      </c>
      <c r="I18">
        <f>G18/SUM(G18:H18)</f>
        <v>0.61475715668103514</v>
      </c>
      <c r="K18" s="1">
        <f>F18*'[2]CPI data'!$L$25/'[2]CPI data'!$L$12</f>
        <v>545320.69128370774</v>
      </c>
      <c r="L18">
        <f>G18*'[2]CPI data'!$L$25/'[2]CPI data'!$L$12</f>
        <v>281206.47830754437</v>
      </c>
      <c r="M18" s="5">
        <f t="shared" si="1"/>
        <v>1.8962369812012803</v>
      </c>
      <c r="N18" s="5">
        <f t="shared" si="2"/>
        <v>13.33111538074311</v>
      </c>
      <c r="O18" s="1">
        <f t="shared" si="3"/>
        <v>23868.070852781231</v>
      </c>
      <c r="P18" s="5">
        <f t="shared" si="4"/>
        <v>1.8962369812012803</v>
      </c>
    </row>
    <row r="20" spans="1:36" ht="105" customHeight="1" x14ac:dyDescent="0.25">
      <c r="A20" s="37" t="s">
        <v>96</v>
      </c>
      <c r="B20" s="37"/>
      <c r="C20" s="37"/>
    </row>
    <row r="21" spans="1:36" x14ac:dyDescent="0.25">
      <c r="A21" s="36"/>
      <c r="C21" s="36" t="s">
        <v>99</v>
      </c>
      <c r="D21" s="36">
        <v>0.96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</row>
    <row r="22" spans="1:36" x14ac:dyDescent="0.25">
      <c r="B22" t="s">
        <v>98</v>
      </c>
      <c r="C22">
        <f t="shared" ref="C22:AJ22" si="5">$D$21^(C23-1)</f>
        <v>1</v>
      </c>
      <c r="D22">
        <f t="shared" si="5"/>
        <v>0.96</v>
      </c>
      <c r="E22">
        <f t="shared" si="5"/>
        <v>0.92159999999999997</v>
      </c>
      <c r="F22">
        <f t="shared" si="5"/>
        <v>0.88473599999999997</v>
      </c>
      <c r="G22">
        <f t="shared" si="5"/>
        <v>0.84934655999999997</v>
      </c>
      <c r="H22">
        <f t="shared" si="5"/>
        <v>0.81537269759999997</v>
      </c>
      <c r="I22">
        <f t="shared" si="5"/>
        <v>0.78275778969599996</v>
      </c>
      <c r="J22">
        <f t="shared" si="5"/>
        <v>0.75144747810815993</v>
      </c>
      <c r="K22">
        <f t="shared" si="5"/>
        <v>0.7213895789838336</v>
      </c>
      <c r="L22">
        <f t="shared" si="5"/>
        <v>0.69253399582448028</v>
      </c>
      <c r="M22">
        <f t="shared" si="5"/>
        <v>0.664832635991501</v>
      </c>
      <c r="N22">
        <f t="shared" si="5"/>
        <v>0.63823933055184101</v>
      </c>
      <c r="O22">
        <f t="shared" si="5"/>
        <v>0.61270975732976729</v>
      </c>
      <c r="P22">
        <f t="shared" si="5"/>
        <v>0.58820136703657666</v>
      </c>
      <c r="Q22">
        <f t="shared" si="5"/>
        <v>0.56467331235511353</v>
      </c>
      <c r="R22">
        <f t="shared" si="5"/>
        <v>0.54208637986090902</v>
      </c>
      <c r="S22">
        <f t="shared" si="5"/>
        <v>0.52040292466647264</v>
      </c>
      <c r="T22">
        <f t="shared" si="5"/>
        <v>0.49958680767981373</v>
      </c>
      <c r="U22">
        <f t="shared" si="5"/>
        <v>0.47960333537262118</v>
      </c>
      <c r="V22">
        <f t="shared" si="5"/>
        <v>0.46041920195771635</v>
      </c>
      <c r="W22">
        <f t="shared" si="5"/>
        <v>0.44200243387940769</v>
      </c>
      <c r="X22">
        <f t="shared" si="5"/>
        <v>0.42432233652423135</v>
      </c>
      <c r="Y22">
        <f t="shared" si="5"/>
        <v>0.4073494430632621</v>
      </c>
      <c r="Z22">
        <f t="shared" si="5"/>
        <v>0.3910554653407316</v>
      </c>
      <c r="AA22">
        <f t="shared" si="5"/>
        <v>0.37541324672710236</v>
      </c>
      <c r="AB22">
        <f t="shared" si="5"/>
        <v>0.36039671685801827</v>
      </c>
      <c r="AC22">
        <f t="shared" si="5"/>
        <v>0.34598084818369751</v>
      </c>
      <c r="AD22">
        <f t="shared" si="5"/>
        <v>0.33214161425634964</v>
      </c>
      <c r="AE22">
        <f t="shared" si="5"/>
        <v>0.3188559496860956</v>
      </c>
      <c r="AF22">
        <f t="shared" si="5"/>
        <v>0.30610171169865186</v>
      </c>
      <c r="AG22">
        <f t="shared" si="5"/>
        <v>0.29385764323070573</v>
      </c>
      <c r="AH22">
        <f t="shared" si="5"/>
        <v>0.28210333750147754</v>
      </c>
      <c r="AI22">
        <f t="shared" si="5"/>
        <v>0.2708192040014184</v>
      </c>
      <c r="AJ22">
        <f t="shared" si="5"/>
        <v>0.25998643584136166</v>
      </c>
    </row>
    <row r="23" spans="1:36" x14ac:dyDescent="0.25">
      <c r="B23" t="s">
        <v>97</v>
      </c>
      <c r="C23">
        <v>1</v>
      </c>
      <c r="D23">
        <v>2</v>
      </c>
      <c r="E23">
        <v>3</v>
      </c>
      <c r="F23">
        <v>4</v>
      </c>
      <c r="G23">
        <v>5</v>
      </c>
      <c r="H23">
        <v>6</v>
      </c>
      <c r="I23">
        <v>7</v>
      </c>
      <c r="J23">
        <v>8</v>
      </c>
      <c r="K23">
        <v>9</v>
      </c>
      <c r="L23">
        <v>10</v>
      </c>
      <c r="M23">
        <v>11</v>
      </c>
      <c r="N23">
        <v>12</v>
      </c>
      <c r="O23">
        <v>13</v>
      </c>
      <c r="P23">
        <v>14</v>
      </c>
      <c r="Q23">
        <v>15</v>
      </c>
      <c r="R23">
        <v>16</v>
      </c>
      <c r="S23">
        <v>17</v>
      </c>
      <c r="T23">
        <v>18</v>
      </c>
      <c r="U23">
        <v>19</v>
      </c>
      <c r="V23">
        <v>20</v>
      </c>
      <c r="W23">
        <v>21</v>
      </c>
      <c r="X23">
        <v>22</v>
      </c>
      <c r="Y23">
        <v>23</v>
      </c>
      <c r="Z23">
        <v>24</v>
      </c>
      <c r="AA23">
        <v>25</v>
      </c>
      <c r="AB23">
        <v>26</v>
      </c>
      <c r="AC23">
        <v>27</v>
      </c>
      <c r="AD23">
        <v>28</v>
      </c>
      <c r="AE23">
        <v>29</v>
      </c>
      <c r="AF23">
        <v>30</v>
      </c>
      <c r="AG23">
        <v>31</v>
      </c>
      <c r="AH23">
        <v>32</v>
      </c>
      <c r="AI23">
        <v>33</v>
      </c>
      <c r="AJ23">
        <v>34</v>
      </c>
    </row>
    <row r="24" spans="1:36" x14ac:dyDescent="0.25">
      <c r="A24" t="s">
        <v>100</v>
      </c>
      <c r="B24" t="str">
        <f>A9</f>
        <v>Lowest</v>
      </c>
      <c r="C24" s="5">
        <f>C$22*C36</f>
        <v>1</v>
      </c>
      <c r="D24" s="5">
        <f t="shared" ref="D24:AJ32" si="6">D$22*D36</f>
        <v>0.93926399999999999</v>
      </c>
      <c r="E24" s="5">
        <f t="shared" si="6"/>
        <v>0.88049664000000005</v>
      </c>
      <c r="F24" s="5">
        <f t="shared" si="6"/>
        <v>0.82386616319999995</v>
      </c>
      <c r="G24" s="5">
        <f t="shared" si="6"/>
        <v>0.76925317939199989</v>
      </c>
      <c r="H24" s="5">
        <f t="shared" si="6"/>
        <v>0.71671260119040003</v>
      </c>
      <c r="I24" s="5">
        <f t="shared" si="6"/>
        <v>0.66597032747335672</v>
      </c>
      <c r="J24" s="5">
        <f t="shared" si="6"/>
        <v>0.61716381377023177</v>
      </c>
      <c r="K24" s="5">
        <f t="shared" si="6"/>
        <v>0.57004204531302527</v>
      </c>
      <c r="L24" s="5">
        <f t="shared" si="6"/>
        <v>0.52480226203579117</v>
      </c>
      <c r="M24" s="5">
        <f t="shared" si="6"/>
        <v>0.4813388284578467</v>
      </c>
      <c r="N24" s="5">
        <f t="shared" si="6"/>
        <v>0.43955542695105287</v>
      </c>
      <c r="O24" s="5">
        <f t="shared" si="6"/>
        <v>0.39942549080327533</v>
      </c>
      <c r="P24" s="5">
        <f t="shared" si="6"/>
        <v>0.36109681922375442</v>
      </c>
      <c r="Q24" s="5">
        <f t="shared" si="6"/>
        <v>0.32451775261048377</v>
      </c>
      <c r="R24" s="5">
        <f t="shared" si="6"/>
        <v>0.28974517003565586</v>
      </c>
      <c r="S24" s="5">
        <f t="shared" si="6"/>
        <v>0.25687088361537092</v>
      </c>
      <c r="T24" s="5">
        <f t="shared" si="6"/>
        <v>0.22576327839050783</v>
      </c>
      <c r="U24" s="5">
        <f t="shared" si="6"/>
        <v>0.19663736750277466</v>
      </c>
      <c r="V24" s="5">
        <f t="shared" si="6"/>
        <v>0.16952635016083117</v>
      </c>
      <c r="W24" s="5">
        <f t="shared" si="6"/>
        <v>0.14453479587856632</v>
      </c>
      <c r="X24" s="5">
        <f t="shared" si="6"/>
        <v>0.12165321388149714</v>
      </c>
      <c r="Y24" s="5">
        <f t="shared" si="6"/>
        <v>0.10094119199107635</v>
      </c>
      <c r="Z24" s="5">
        <f t="shared" si="6"/>
        <v>8.2434492093826223E-2</v>
      </c>
      <c r="AA24" s="5">
        <f t="shared" si="6"/>
        <v>6.6110272748642729E-2</v>
      </c>
      <c r="AB24" s="5">
        <f t="shared" si="6"/>
        <v>5.1969206570926234E-2</v>
      </c>
      <c r="AC24" s="5">
        <f t="shared" si="6"/>
        <v>3.9960787965217064E-2</v>
      </c>
      <c r="AD24" s="5">
        <f t="shared" si="6"/>
        <v>2.9992387767348375E-2</v>
      </c>
      <c r="AE24" s="5">
        <f t="shared" si="6"/>
        <v>2.1937289338403377E-2</v>
      </c>
      <c r="AF24" s="5">
        <f t="shared" si="6"/>
        <v>1.5611187296631244E-2</v>
      </c>
      <c r="AG24" s="5">
        <f t="shared" si="6"/>
        <v>1.0755189742243831E-2</v>
      </c>
      <c r="AH24" s="5">
        <f t="shared" si="6"/>
        <v>7.1936351062876769E-3</v>
      </c>
      <c r="AI24" s="5">
        <f t="shared" si="6"/>
        <v>4.6580903088243968E-3</v>
      </c>
      <c r="AJ24" s="5">
        <f t="shared" si="6"/>
        <v>2.9378467250073866E-3</v>
      </c>
    </row>
    <row r="25" spans="1:36" x14ac:dyDescent="0.25">
      <c r="B25" t="str">
        <f>A10</f>
        <v>2nd</v>
      </c>
      <c r="C25" s="5">
        <f>C$22*C37</f>
        <v>1</v>
      </c>
      <c r="D25" s="5">
        <f>D$22*D37</f>
        <v>0.94051200000000001</v>
      </c>
      <c r="E25" s="5">
        <f t="shared" si="6"/>
        <v>0.88307712000000005</v>
      </c>
      <c r="F25" s="5">
        <f t="shared" si="6"/>
        <v>0.82758205439999999</v>
      </c>
      <c r="G25" s="5">
        <f t="shared" si="6"/>
        <v>0.77400952012799995</v>
      </c>
      <c r="H25" s="5">
        <f t="shared" si="6"/>
        <v>0.72242021007360002</v>
      </c>
      <c r="I25" s="5">
        <f t="shared" si="6"/>
        <v>0.67262376868577278</v>
      </c>
      <c r="J25" s="5">
        <f t="shared" si="6"/>
        <v>0.62460314380350257</v>
      </c>
      <c r="K25" s="5">
        <f t="shared" si="6"/>
        <v>0.57819374755554265</v>
      </c>
      <c r="L25" s="5">
        <f t="shared" si="6"/>
        <v>0.53359744378276197</v>
      </c>
      <c r="M25" s="5">
        <f t="shared" si="6"/>
        <v>0.49064648536172772</v>
      </c>
      <c r="N25" s="5">
        <f t="shared" si="6"/>
        <v>0.44932048870849606</v>
      </c>
      <c r="O25" s="5">
        <f t="shared" si="6"/>
        <v>0.40953520179921643</v>
      </c>
      <c r="P25" s="5">
        <f t="shared" si="6"/>
        <v>0.37139034314689451</v>
      </c>
      <c r="Q25" s="5">
        <f t="shared" si="6"/>
        <v>0.33490774155781783</v>
      </c>
      <c r="R25" s="5">
        <f t="shared" si="6"/>
        <v>0.3002074371669714</v>
      </c>
      <c r="S25" s="5">
        <f t="shared" si="6"/>
        <v>0.26717486152376702</v>
      </c>
      <c r="T25" s="5">
        <f t="shared" si="6"/>
        <v>0.23590489058640804</v>
      </c>
      <c r="U25" s="5">
        <f t="shared" si="6"/>
        <v>0.20642127554437614</v>
      </c>
      <c r="V25" s="5">
        <f t="shared" si="6"/>
        <v>0.17891890188076859</v>
      </c>
      <c r="W25" s="5">
        <f t="shared" si="6"/>
        <v>0.15337484455615447</v>
      </c>
      <c r="X25" s="5">
        <f t="shared" si="6"/>
        <v>0.12988506721006721</v>
      </c>
      <c r="Y25" s="5">
        <f t="shared" si="6"/>
        <v>0.10851789163205303</v>
      </c>
      <c r="Z25" s="5">
        <f t="shared" si="6"/>
        <v>8.9238857190754944E-2</v>
      </c>
      <c r="AA25" s="5">
        <f t="shared" si="6"/>
        <v>7.2154426020949083E-2</v>
      </c>
      <c r="AB25" s="5">
        <f t="shared" si="6"/>
        <v>5.7230998637053297E-2</v>
      </c>
      <c r="AC25" s="5">
        <f t="shared" si="6"/>
        <v>4.4423940906786759E-2</v>
      </c>
      <c r="AD25" s="5">
        <f t="shared" si="6"/>
        <v>3.3712373847019493E-2</v>
      </c>
      <c r="AE25" s="5">
        <f t="shared" si="6"/>
        <v>2.4934535265452678E-2</v>
      </c>
      <c r="AF25" s="5">
        <f t="shared" si="6"/>
        <v>1.7937560305540997E-2</v>
      </c>
      <c r="AG25" s="5">
        <f t="shared" si="6"/>
        <v>1.2518335601628064E-2</v>
      </c>
      <c r="AH25" s="5">
        <f t="shared" si="6"/>
        <v>8.4913104587944731E-3</v>
      </c>
      <c r="AI25" s="5">
        <f t="shared" si="6"/>
        <v>5.578875602429219E-3</v>
      </c>
      <c r="AJ25" s="5">
        <f t="shared" si="6"/>
        <v>3.561814171026655E-3</v>
      </c>
    </row>
    <row r="26" spans="1:36" x14ac:dyDescent="0.25">
      <c r="B26" t="str">
        <f>A11</f>
        <v>3rd</v>
      </c>
      <c r="C26" s="5">
        <f t="shared" ref="C26:R33" si="7">C$22*C38</f>
        <v>1</v>
      </c>
      <c r="D26" s="5">
        <f t="shared" si="7"/>
        <v>0.94185599999999992</v>
      </c>
      <c r="E26" s="5">
        <f t="shared" si="7"/>
        <v>0.88556543999999993</v>
      </c>
      <c r="F26" s="5">
        <f t="shared" si="7"/>
        <v>0.83129794559999992</v>
      </c>
      <c r="G26" s="5">
        <f t="shared" si="7"/>
        <v>0.77885079552000003</v>
      </c>
      <c r="H26" s="5">
        <f t="shared" si="7"/>
        <v>0.72820935622656002</v>
      </c>
      <c r="I26" s="5">
        <f t="shared" si="7"/>
        <v>0.67935548567715842</v>
      </c>
      <c r="J26" s="5">
        <f t="shared" si="7"/>
        <v>0.63211761858458404</v>
      </c>
      <c r="K26" s="5">
        <f t="shared" si="7"/>
        <v>0.58648972771385666</v>
      </c>
      <c r="L26" s="5">
        <f t="shared" si="7"/>
        <v>0.54253113232889782</v>
      </c>
      <c r="M26" s="5">
        <f t="shared" si="7"/>
        <v>0.50008710879280704</v>
      </c>
      <c r="N26" s="5">
        <f t="shared" si="7"/>
        <v>0.4592131983320496</v>
      </c>
      <c r="O26" s="5">
        <f t="shared" si="7"/>
        <v>0.41982872572235658</v>
      </c>
      <c r="P26" s="5">
        <f t="shared" si="7"/>
        <v>0.38197796775355286</v>
      </c>
      <c r="Q26" s="5">
        <f t="shared" si="7"/>
        <v>0.34563653449256498</v>
      </c>
      <c r="R26" s="5">
        <f t="shared" si="7"/>
        <v>0.31094074748821743</v>
      </c>
      <c r="S26" s="5">
        <f t="shared" si="6"/>
        <v>0.27789516177189638</v>
      </c>
      <c r="T26" s="5">
        <f t="shared" si="6"/>
        <v>0.24644617222845211</v>
      </c>
      <c r="U26" s="5">
        <f t="shared" si="6"/>
        <v>0.21668478692135024</v>
      </c>
      <c r="V26" s="5">
        <f t="shared" si="6"/>
        <v>0.18877187280266369</v>
      </c>
      <c r="W26" s="5">
        <f t="shared" si="6"/>
        <v>0.16274529615439792</v>
      </c>
      <c r="X26" s="5">
        <f t="shared" si="6"/>
        <v>0.1386685395761188</v>
      </c>
      <c r="Y26" s="5">
        <f t="shared" si="6"/>
        <v>0.11658341060470562</v>
      </c>
      <c r="Z26" s="5">
        <f t="shared" si="6"/>
        <v>9.659069993916071E-2</v>
      </c>
      <c r="AA26" s="5">
        <f t="shared" si="6"/>
        <v>7.872415783867337E-2</v>
      </c>
      <c r="AB26" s="5">
        <f t="shared" si="6"/>
        <v>6.2961306435095787E-2</v>
      </c>
      <c r="AC26" s="5">
        <f t="shared" si="6"/>
        <v>4.9336868950995268E-2</v>
      </c>
      <c r="AD26" s="5">
        <f t="shared" si="6"/>
        <v>3.7830929863798227E-2</v>
      </c>
      <c r="AE26" s="5">
        <f t="shared" si="6"/>
        <v>2.828252273715668E-2</v>
      </c>
      <c r="AF26" s="5">
        <f t="shared" si="6"/>
        <v>2.0600645197319269E-2</v>
      </c>
      <c r="AG26" s="5">
        <f t="shared" si="6"/>
        <v>1.4575339104243005E-2</v>
      </c>
      <c r="AH26" s="5">
        <f t="shared" si="6"/>
        <v>1.0014668481302452E-2</v>
      </c>
      <c r="AI26" s="5">
        <f t="shared" si="6"/>
        <v>6.6892343388350343E-3</v>
      </c>
      <c r="AJ26" s="5">
        <f t="shared" si="6"/>
        <v>4.34177347855074E-3</v>
      </c>
    </row>
    <row r="27" spans="1:36" x14ac:dyDescent="0.25">
      <c r="B27" t="s">
        <v>9</v>
      </c>
      <c r="C27" s="5">
        <f t="shared" si="7"/>
        <v>1</v>
      </c>
      <c r="D27" s="5">
        <f t="shared" si="6"/>
        <v>0.94185599999999992</v>
      </c>
      <c r="E27" s="5">
        <f t="shared" si="6"/>
        <v>0.88556543999999993</v>
      </c>
      <c r="F27" s="5">
        <f t="shared" si="6"/>
        <v>0.83129794559999992</v>
      </c>
      <c r="G27" s="5">
        <f t="shared" si="6"/>
        <v>0.77885079552000003</v>
      </c>
      <c r="H27" s="5">
        <f t="shared" si="6"/>
        <v>0.72820935622656002</v>
      </c>
      <c r="I27" s="5">
        <f t="shared" si="6"/>
        <v>0.67935548567715842</v>
      </c>
      <c r="J27" s="5">
        <f t="shared" si="6"/>
        <v>0.63211761858458404</v>
      </c>
      <c r="K27" s="5">
        <f t="shared" si="6"/>
        <v>0.58648972771385666</v>
      </c>
      <c r="L27" s="5">
        <f t="shared" si="6"/>
        <v>0.54253113232889782</v>
      </c>
      <c r="M27" s="5">
        <f t="shared" si="6"/>
        <v>0.50008710879280704</v>
      </c>
      <c r="N27" s="5">
        <f t="shared" si="6"/>
        <v>0.4592131983320496</v>
      </c>
      <c r="O27" s="5">
        <f t="shared" si="6"/>
        <v>0.41982872572235658</v>
      </c>
      <c r="P27" s="5">
        <f t="shared" si="6"/>
        <v>0.38197796775355286</v>
      </c>
      <c r="Q27" s="5">
        <f t="shared" si="6"/>
        <v>0.34563653449256498</v>
      </c>
      <c r="R27" s="5">
        <f t="shared" si="6"/>
        <v>0.31094074748821743</v>
      </c>
      <c r="S27" s="5">
        <f t="shared" si="6"/>
        <v>0.27789516177189638</v>
      </c>
      <c r="T27" s="5">
        <f t="shared" si="6"/>
        <v>0.24644617222845211</v>
      </c>
      <c r="U27" s="5">
        <f t="shared" si="6"/>
        <v>0.21668478692135024</v>
      </c>
      <c r="V27" s="5">
        <f t="shared" si="6"/>
        <v>0.18877187280266369</v>
      </c>
      <c r="W27" s="5">
        <f t="shared" si="6"/>
        <v>0.16274529615439792</v>
      </c>
      <c r="X27" s="5">
        <f t="shared" si="6"/>
        <v>0.1386685395761188</v>
      </c>
      <c r="Y27" s="5">
        <f t="shared" si="6"/>
        <v>0.11658341060470562</v>
      </c>
      <c r="Z27" s="5">
        <f t="shared" si="6"/>
        <v>9.659069993916071E-2</v>
      </c>
      <c r="AA27" s="5">
        <f t="shared" si="6"/>
        <v>7.872415783867337E-2</v>
      </c>
      <c r="AB27" s="5">
        <f t="shared" si="6"/>
        <v>6.2961306435095787E-2</v>
      </c>
      <c r="AC27" s="5">
        <f t="shared" si="6"/>
        <v>4.9336868950995268E-2</v>
      </c>
      <c r="AD27" s="5">
        <f t="shared" si="6"/>
        <v>3.7830929863798227E-2</v>
      </c>
      <c r="AE27" s="5">
        <f t="shared" si="6"/>
        <v>2.828252273715668E-2</v>
      </c>
      <c r="AF27" s="5">
        <f t="shared" si="6"/>
        <v>2.0600645197319269E-2</v>
      </c>
      <c r="AG27" s="5">
        <f t="shared" si="6"/>
        <v>1.4575339104243005E-2</v>
      </c>
      <c r="AH27" s="5">
        <f t="shared" si="6"/>
        <v>1.0014668481302452E-2</v>
      </c>
      <c r="AI27" s="5">
        <f t="shared" si="6"/>
        <v>6.6892343388350343E-3</v>
      </c>
      <c r="AJ27" s="5">
        <f t="shared" si="6"/>
        <v>4.34177347855074E-3</v>
      </c>
    </row>
    <row r="28" spans="1:36" x14ac:dyDescent="0.25">
      <c r="B28" t="str">
        <f>A13</f>
        <v>Middle</v>
      </c>
      <c r="C28" s="5">
        <f t="shared" si="7"/>
        <v>1</v>
      </c>
      <c r="D28" s="5">
        <f t="shared" si="6"/>
        <v>0.94185599999999992</v>
      </c>
      <c r="E28" s="5">
        <f t="shared" si="6"/>
        <v>0.88556543999999993</v>
      </c>
      <c r="F28" s="5">
        <f t="shared" si="6"/>
        <v>0.83129794559999992</v>
      </c>
      <c r="G28" s="5">
        <f t="shared" si="6"/>
        <v>0.77885079552000003</v>
      </c>
      <c r="H28" s="5">
        <f t="shared" si="6"/>
        <v>0.72820935622656002</v>
      </c>
      <c r="I28" s="5">
        <f t="shared" si="6"/>
        <v>0.67935548567715842</v>
      </c>
      <c r="J28" s="5">
        <f t="shared" si="6"/>
        <v>0.63211761858458404</v>
      </c>
      <c r="K28" s="5">
        <f t="shared" si="6"/>
        <v>0.58648972771385666</v>
      </c>
      <c r="L28" s="5">
        <f t="shared" si="6"/>
        <v>0.54253113232889782</v>
      </c>
      <c r="M28" s="5">
        <f t="shared" si="6"/>
        <v>0.50008710879280704</v>
      </c>
      <c r="N28" s="5">
        <f t="shared" si="6"/>
        <v>0.4592131983320496</v>
      </c>
      <c r="O28" s="5">
        <f t="shared" si="6"/>
        <v>0.41982872572235658</v>
      </c>
      <c r="P28" s="5">
        <f t="shared" si="6"/>
        <v>0.38197796775355286</v>
      </c>
      <c r="Q28" s="5">
        <f t="shared" si="6"/>
        <v>0.34563653449256498</v>
      </c>
      <c r="R28" s="5">
        <f t="shared" si="6"/>
        <v>0.31094074748821743</v>
      </c>
      <c r="S28" s="5">
        <f t="shared" si="6"/>
        <v>0.27789516177189638</v>
      </c>
      <c r="T28" s="5">
        <f t="shared" si="6"/>
        <v>0.24644617222845211</v>
      </c>
      <c r="U28" s="5">
        <f t="shared" si="6"/>
        <v>0.21668478692135024</v>
      </c>
      <c r="V28" s="5">
        <f t="shared" si="6"/>
        <v>0.18877187280266369</v>
      </c>
      <c r="W28" s="5">
        <f t="shared" si="6"/>
        <v>0.16274529615439792</v>
      </c>
      <c r="X28" s="5">
        <f t="shared" si="6"/>
        <v>0.1386685395761188</v>
      </c>
      <c r="Y28" s="5">
        <f t="shared" si="6"/>
        <v>0.11658341060470562</v>
      </c>
      <c r="Z28" s="5">
        <f t="shared" si="6"/>
        <v>9.659069993916071E-2</v>
      </c>
      <c r="AA28" s="5">
        <f t="shared" si="6"/>
        <v>7.872415783867337E-2</v>
      </c>
      <c r="AB28" s="5">
        <f t="shared" si="6"/>
        <v>6.2961306435095787E-2</v>
      </c>
      <c r="AC28" s="5">
        <f t="shared" si="6"/>
        <v>4.9336868950995268E-2</v>
      </c>
      <c r="AD28" s="5">
        <f t="shared" si="6"/>
        <v>3.7830929863798227E-2</v>
      </c>
      <c r="AE28" s="5">
        <f t="shared" si="6"/>
        <v>2.828252273715668E-2</v>
      </c>
      <c r="AF28" s="5">
        <f t="shared" si="6"/>
        <v>2.0600645197319269E-2</v>
      </c>
      <c r="AG28" s="5">
        <f t="shared" si="6"/>
        <v>1.4575339104243005E-2</v>
      </c>
      <c r="AH28" s="5">
        <f t="shared" si="6"/>
        <v>1.0014668481302452E-2</v>
      </c>
      <c r="AI28" s="5">
        <f t="shared" si="6"/>
        <v>6.6892343388350343E-3</v>
      </c>
      <c r="AJ28" s="5">
        <f t="shared" si="6"/>
        <v>4.34177347855074E-3</v>
      </c>
    </row>
    <row r="29" spans="1:36" x14ac:dyDescent="0.25">
      <c r="B29" t="str">
        <f>A14</f>
        <v>6th</v>
      </c>
      <c r="C29" s="5">
        <f t="shared" si="7"/>
        <v>1</v>
      </c>
      <c r="D29" s="5">
        <f t="shared" si="6"/>
        <v>0.94444799999999995</v>
      </c>
      <c r="E29" s="5">
        <f t="shared" si="6"/>
        <v>0.89072640000000003</v>
      </c>
      <c r="F29" s="5">
        <f t="shared" si="6"/>
        <v>0.8387297279999999</v>
      </c>
      <c r="G29" s="5">
        <f t="shared" si="6"/>
        <v>0.78844841164799995</v>
      </c>
      <c r="H29" s="5">
        <f t="shared" si="6"/>
        <v>0.73986918580223993</v>
      </c>
      <c r="I29" s="5">
        <f t="shared" si="6"/>
        <v>0.69289719543889916</v>
      </c>
      <c r="J29" s="5">
        <f t="shared" si="6"/>
        <v>0.64737200239017978</v>
      </c>
      <c r="K29" s="5">
        <f t="shared" si="6"/>
        <v>0.60337024386207849</v>
      </c>
      <c r="L29" s="5">
        <f t="shared" si="6"/>
        <v>0.56074477641908171</v>
      </c>
      <c r="M29" s="5">
        <f t="shared" si="6"/>
        <v>0.51956670502735802</v>
      </c>
      <c r="N29" s="5">
        <f t="shared" si="6"/>
        <v>0.47970068084276374</v>
      </c>
      <c r="O29" s="5">
        <f t="shared" si="6"/>
        <v>0.44115102527743244</v>
      </c>
      <c r="P29" s="5">
        <f t="shared" si="6"/>
        <v>0.40391787874401719</v>
      </c>
      <c r="Q29" s="5">
        <f t="shared" si="6"/>
        <v>0.36805406499306303</v>
      </c>
      <c r="R29" s="5">
        <f t="shared" si="6"/>
        <v>0.33359995816640337</v>
      </c>
      <c r="S29" s="5">
        <f t="shared" si="6"/>
        <v>0.30053268899488794</v>
      </c>
      <c r="T29" s="5">
        <f t="shared" si="6"/>
        <v>0.26882766121250778</v>
      </c>
      <c r="U29" s="5">
        <f t="shared" si="6"/>
        <v>0.23865061968141629</v>
      </c>
      <c r="V29" s="5">
        <f t="shared" si="6"/>
        <v>0.21004323993311019</v>
      </c>
      <c r="W29" s="5">
        <f t="shared" si="6"/>
        <v>0.18307740811285067</v>
      </c>
      <c r="X29" s="5">
        <f t="shared" si="6"/>
        <v>0.15789034142066649</v>
      </c>
      <c r="Y29" s="5">
        <f t="shared" si="6"/>
        <v>0.13454752104379547</v>
      </c>
      <c r="Z29" s="5">
        <f t="shared" si="6"/>
        <v>0.11309324057653958</v>
      </c>
      <c r="AA29" s="5">
        <f t="shared" si="6"/>
        <v>9.3590522409066609E-2</v>
      </c>
      <c r="AB29" s="5">
        <f t="shared" si="6"/>
        <v>7.6151826272099252E-2</v>
      </c>
      <c r="AC29" s="5">
        <f t="shared" si="6"/>
        <v>6.0788835025875648E-2</v>
      </c>
      <c r="AD29" s="5">
        <f t="shared" si="6"/>
        <v>4.7529465000083634E-2</v>
      </c>
      <c r="AE29" s="5">
        <f t="shared" si="6"/>
        <v>3.63495782642149E-2</v>
      </c>
      <c r="AF29" s="5">
        <f t="shared" si="6"/>
        <v>2.7090001485330688E-2</v>
      </c>
      <c r="AG29" s="5">
        <f t="shared" si="6"/>
        <v>1.9659076332134214E-2</v>
      </c>
      <c r="AH29" s="5">
        <f t="shared" si="6"/>
        <v>1.3879484205072694E-2</v>
      </c>
      <c r="AI29" s="5">
        <f t="shared" si="6"/>
        <v>9.532835980849929E-3</v>
      </c>
      <c r="AJ29" s="5">
        <f t="shared" si="6"/>
        <v>6.3956663216974971E-3</v>
      </c>
    </row>
    <row r="30" spans="1:36" x14ac:dyDescent="0.25">
      <c r="B30" t="str">
        <f>A15</f>
        <v>7th</v>
      </c>
      <c r="C30" s="5">
        <f t="shared" si="7"/>
        <v>1</v>
      </c>
      <c r="D30" s="5">
        <f t="shared" si="6"/>
        <v>0.94579199999999997</v>
      </c>
      <c r="E30" s="5">
        <f t="shared" si="6"/>
        <v>0.89330688000000003</v>
      </c>
      <c r="F30" s="5">
        <f t="shared" si="6"/>
        <v>0.84244561920000005</v>
      </c>
      <c r="G30" s="5">
        <f t="shared" si="6"/>
        <v>0.79328968704000002</v>
      </c>
      <c r="H30" s="5">
        <f t="shared" si="6"/>
        <v>0.74582140649471995</v>
      </c>
      <c r="I30" s="5">
        <f t="shared" si="6"/>
        <v>0.69978546398822394</v>
      </c>
      <c r="J30" s="5">
        <f t="shared" si="6"/>
        <v>0.65518705616250461</v>
      </c>
      <c r="K30" s="5">
        <f t="shared" si="6"/>
        <v>0.6119547798519861</v>
      </c>
      <c r="L30" s="5">
        <f t="shared" si="6"/>
        <v>0.57009398536271216</v>
      </c>
      <c r="M30" s="5">
        <f t="shared" si="6"/>
        <v>0.52953919456723053</v>
      </c>
      <c r="N30" s="5">
        <f t="shared" si="6"/>
        <v>0.49029545372992428</v>
      </c>
      <c r="O30" s="5">
        <f t="shared" si="6"/>
        <v>0.45217980090936827</v>
      </c>
      <c r="P30" s="5">
        <f t="shared" si="6"/>
        <v>0.41532898526452677</v>
      </c>
      <c r="Q30" s="5">
        <f t="shared" si="6"/>
        <v>0.37974280255881382</v>
      </c>
      <c r="R30" s="5">
        <f t="shared" si="6"/>
        <v>0.34547164988535728</v>
      </c>
      <c r="S30" s="5">
        <f t="shared" si="6"/>
        <v>0.31244991596975019</v>
      </c>
      <c r="T30" s="5">
        <f t="shared" si="6"/>
        <v>0.28071782723528732</v>
      </c>
      <c r="U30" s="5">
        <f t="shared" si="6"/>
        <v>0.25035294106450828</v>
      </c>
      <c r="V30" s="5">
        <f t="shared" si="6"/>
        <v>0.22146163614166156</v>
      </c>
      <c r="W30" s="5">
        <f t="shared" si="6"/>
        <v>0.19412746895983585</v>
      </c>
      <c r="X30" s="5">
        <f t="shared" si="6"/>
        <v>0.16845596760011985</v>
      </c>
      <c r="Y30" s="5">
        <f t="shared" si="6"/>
        <v>0.14444611251023276</v>
      </c>
      <c r="Z30" s="5">
        <f t="shared" si="6"/>
        <v>0.12228304401204676</v>
      </c>
      <c r="AA30" s="5">
        <f t="shared" si="6"/>
        <v>0.10199977913575371</v>
      </c>
      <c r="AB30" s="5">
        <f t="shared" si="6"/>
        <v>8.3684117654431844E-2</v>
      </c>
      <c r="AC30" s="5">
        <f t="shared" si="6"/>
        <v>6.7431667311002641E-2</v>
      </c>
      <c r="AD30" s="5">
        <f t="shared" si="6"/>
        <v>5.3242300765292849E-2</v>
      </c>
      <c r="AE30" s="5">
        <f t="shared" si="6"/>
        <v>4.113241750950633E-2</v>
      </c>
      <c r="AF30" s="5">
        <f t="shared" si="6"/>
        <v>3.1038713566243301E-2</v>
      </c>
      <c r="AG30" s="5">
        <f t="shared" si="6"/>
        <v>2.2803353114702767E-2</v>
      </c>
      <c r="AH30" s="5">
        <f t="shared" si="6"/>
        <v>1.633378324133555E-2</v>
      </c>
      <c r="AI30" s="5">
        <f t="shared" si="6"/>
        <v>1.1374406568059573E-2</v>
      </c>
      <c r="AJ30" s="5">
        <f t="shared" si="6"/>
        <v>7.7215971444884414E-3</v>
      </c>
    </row>
    <row r="31" spans="1:36" x14ac:dyDescent="0.25">
      <c r="B31" t="str">
        <f>A16</f>
        <v>8th</v>
      </c>
      <c r="C31" s="5">
        <f t="shared" si="7"/>
        <v>1</v>
      </c>
      <c r="D31" s="5">
        <f t="shared" si="6"/>
        <v>0.94713599999999998</v>
      </c>
      <c r="E31" s="5">
        <f t="shared" si="6"/>
        <v>0.8957951999999999</v>
      </c>
      <c r="F31" s="5">
        <f t="shared" si="6"/>
        <v>0.84624998399999996</v>
      </c>
      <c r="G31" s="5">
        <f t="shared" si="6"/>
        <v>0.79821589708799989</v>
      </c>
      <c r="H31" s="5">
        <f t="shared" si="6"/>
        <v>0.75169208991743997</v>
      </c>
      <c r="I31" s="5">
        <f t="shared" si="6"/>
        <v>0.70667373253754884</v>
      </c>
      <c r="J31" s="5">
        <f t="shared" si="6"/>
        <v>0.66300210993482944</v>
      </c>
      <c r="K31" s="5">
        <f t="shared" si="6"/>
        <v>0.62061145479979196</v>
      </c>
      <c r="L31" s="5">
        <f t="shared" si="6"/>
        <v>0.57951244770592514</v>
      </c>
      <c r="M31" s="5">
        <f t="shared" si="6"/>
        <v>0.53971113389790049</v>
      </c>
      <c r="N31" s="5">
        <f t="shared" si="6"/>
        <v>0.50101787448319524</v>
      </c>
      <c r="O31" s="5">
        <f t="shared" si="6"/>
        <v>0.46345366044423597</v>
      </c>
      <c r="P31" s="5">
        <f t="shared" si="6"/>
        <v>0.42703419246855462</v>
      </c>
      <c r="Q31" s="5">
        <f t="shared" si="6"/>
        <v>0.39182681144321324</v>
      </c>
      <c r="R31" s="5">
        <f t="shared" si="6"/>
        <v>0.35777701070819995</v>
      </c>
      <c r="S31" s="5">
        <f t="shared" si="6"/>
        <v>0.32483550557681223</v>
      </c>
      <c r="T31" s="5">
        <f t="shared" si="6"/>
        <v>0.29315753874651468</v>
      </c>
      <c r="U31" s="5">
        <f t="shared" si="6"/>
        <v>0.2626787467835846</v>
      </c>
      <c r="V31" s="5">
        <f t="shared" si="6"/>
        <v>0.23352461923295373</v>
      </c>
      <c r="W31" s="5">
        <f t="shared" si="6"/>
        <v>0.20584053345764017</v>
      </c>
      <c r="X31" s="5">
        <f t="shared" si="6"/>
        <v>0.17965807728435956</v>
      </c>
      <c r="Y31" s="5">
        <f t="shared" si="6"/>
        <v>0.15507793297418387</v>
      </c>
      <c r="Z31" s="5">
        <f t="shared" si="6"/>
        <v>0.13217674728516729</v>
      </c>
      <c r="AA31" s="5">
        <f t="shared" si="6"/>
        <v>0.11108477970654959</v>
      </c>
      <c r="AB31" s="5">
        <f t="shared" si="6"/>
        <v>9.1937202470480456E-2</v>
      </c>
      <c r="AC31" s="5">
        <f t="shared" si="6"/>
        <v>7.4731863207678662E-2</v>
      </c>
      <c r="AD31" s="5">
        <f t="shared" si="6"/>
        <v>5.9586205597589127E-2</v>
      </c>
      <c r="AE31" s="5">
        <f t="shared" si="6"/>
        <v>4.6552968654169954E-2</v>
      </c>
      <c r="AF31" s="5">
        <f t="shared" si="6"/>
        <v>3.550779855704362E-2</v>
      </c>
      <c r="AG31" s="5">
        <f t="shared" si="6"/>
        <v>2.6417802126440442E-2</v>
      </c>
      <c r="AH31" s="5">
        <f t="shared" si="6"/>
        <v>1.9154816616350327E-2</v>
      </c>
      <c r="AI31" s="5">
        <f t="shared" si="6"/>
        <v>1.3540960200070921E-2</v>
      </c>
      <c r="AJ31" s="5">
        <f t="shared" si="6"/>
        <v>9.3335130467048846E-3</v>
      </c>
    </row>
    <row r="32" spans="1:36" x14ac:dyDescent="0.25">
      <c r="B32" t="str">
        <f>A17</f>
        <v>9th</v>
      </c>
      <c r="C32" s="5">
        <f t="shared" si="7"/>
        <v>1</v>
      </c>
      <c r="D32" s="5">
        <f t="shared" si="6"/>
        <v>0.948384</v>
      </c>
      <c r="E32" s="5">
        <f t="shared" si="6"/>
        <v>0.89837568000000001</v>
      </c>
      <c r="F32" s="5">
        <f t="shared" si="6"/>
        <v>0.8499658752</v>
      </c>
      <c r="G32" s="5">
        <f t="shared" si="6"/>
        <v>0.80314210713599998</v>
      </c>
      <c r="H32" s="5">
        <f t="shared" si="6"/>
        <v>0.75772584787968</v>
      </c>
      <c r="I32" s="5">
        <f t="shared" si="6"/>
        <v>0.71364027686584308</v>
      </c>
      <c r="J32" s="5">
        <f t="shared" si="6"/>
        <v>0.67089230845496517</v>
      </c>
      <c r="K32" s="5">
        <f t="shared" ref="D32:AQ33" si="8">K$22*K44</f>
        <v>0.6294124076633949</v>
      </c>
      <c r="L32" s="5">
        <f t="shared" si="8"/>
        <v>0.58913867024788535</v>
      </c>
      <c r="M32" s="5">
        <f t="shared" si="8"/>
        <v>0.55001603975576885</v>
      </c>
      <c r="N32" s="5">
        <f t="shared" si="8"/>
        <v>0.51199559096868685</v>
      </c>
      <c r="O32" s="5">
        <f t="shared" si="8"/>
        <v>0.4750338748577686</v>
      </c>
      <c r="P32" s="5">
        <f t="shared" si="8"/>
        <v>0.4390923204928045</v>
      </c>
      <c r="Q32" s="5">
        <f t="shared" si="8"/>
        <v>0.40419315698379027</v>
      </c>
      <c r="R32" s="5">
        <f t="shared" si="8"/>
        <v>0.37040762335895916</v>
      </c>
      <c r="S32" s="5">
        <f t="shared" si="8"/>
        <v>0.33768945781607412</v>
      </c>
      <c r="T32" s="5">
        <f t="shared" si="8"/>
        <v>0.30604687838465389</v>
      </c>
      <c r="U32" s="5">
        <f t="shared" si="8"/>
        <v>0.2754841558380336</v>
      </c>
      <c r="V32" s="5">
        <f t="shared" si="8"/>
        <v>0.24618614728679092</v>
      </c>
      <c r="W32" s="5">
        <f t="shared" si="8"/>
        <v>0.21817240136287563</v>
      </c>
      <c r="X32" s="5">
        <f t="shared" si="8"/>
        <v>0.19153910270703803</v>
      </c>
      <c r="Y32" s="5">
        <f t="shared" si="8"/>
        <v>0.16640224749134255</v>
      </c>
      <c r="Z32" s="5">
        <f t="shared" si="8"/>
        <v>0.14285256148896927</v>
      </c>
      <c r="AA32" s="5">
        <f t="shared" si="8"/>
        <v>0.12099568942014507</v>
      </c>
      <c r="AB32" s="5">
        <f t="shared" si="8"/>
        <v>0.10091108072024513</v>
      </c>
      <c r="AC32" s="5">
        <f t="shared" si="8"/>
        <v>8.2793216970358824E-2</v>
      </c>
      <c r="AD32" s="5">
        <f t="shared" si="8"/>
        <v>6.6660821981249369E-2</v>
      </c>
      <c r="AE32" s="5">
        <f t="shared" si="8"/>
        <v>5.2611231698205779E-2</v>
      </c>
      <c r="AF32" s="5">
        <f t="shared" si="8"/>
        <v>4.0589086971241237E-2</v>
      </c>
      <c r="AG32" s="5">
        <f t="shared" si="8"/>
        <v>3.0590580660316467E-2</v>
      </c>
      <c r="AH32" s="5">
        <f t="shared" si="8"/>
        <v>2.2483635998867758E-2</v>
      </c>
      <c r="AI32" s="5">
        <f t="shared" si="8"/>
        <v>1.6113742638084395E-2</v>
      </c>
      <c r="AJ32" s="5">
        <f t="shared" si="8"/>
        <v>1.125741267193096E-2</v>
      </c>
    </row>
    <row r="33" spans="2:36" x14ac:dyDescent="0.25">
      <c r="B33" t="str">
        <f>A18</f>
        <v>Highest</v>
      </c>
      <c r="C33" s="5">
        <f t="shared" si="7"/>
        <v>1</v>
      </c>
      <c r="D33" s="5">
        <f t="shared" si="8"/>
        <v>0.94972799999999991</v>
      </c>
      <c r="E33" s="5">
        <f t="shared" si="8"/>
        <v>0.90095616000000001</v>
      </c>
      <c r="F33" s="5">
        <f t="shared" si="8"/>
        <v>0.8537702399999999</v>
      </c>
      <c r="G33" s="5">
        <f t="shared" si="8"/>
        <v>0.80806831718399996</v>
      </c>
      <c r="H33" s="5">
        <f t="shared" si="8"/>
        <v>0.76367806857215992</v>
      </c>
      <c r="I33" s="5">
        <f t="shared" si="8"/>
        <v>0.72068509697310712</v>
      </c>
      <c r="J33" s="5">
        <f t="shared" si="8"/>
        <v>0.67893279647072247</v>
      </c>
      <c r="K33" s="5">
        <f t="shared" si="8"/>
        <v>0.63828549948489599</v>
      </c>
      <c r="L33" s="5">
        <f t="shared" si="8"/>
        <v>0.5988341461894281</v>
      </c>
      <c r="M33" s="5">
        <f t="shared" si="8"/>
        <v>0.56052039540443443</v>
      </c>
      <c r="N33" s="5">
        <f t="shared" si="8"/>
        <v>0.52316477925334404</v>
      </c>
      <c r="O33" s="5">
        <f t="shared" si="8"/>
        <v>0.48679790219850011</v>
      </c>
      <c r="P33" s="5">
        <f t="shared" si="8"/>
        <v>0.45138572906386892</v>
      </c>
      <c r="Q33" s="5">
        <f t="shared" si="8"/>
        <v>0.41695477384301582</v>
      </c>
      <c r="R33" s="5">
        <f t="shared" si="8"/>
        <v>0.38352611375159312</v>
      </c>
      <c r="S33" s="5">
        <f t="shared" si="8"/>
        <v>0.35101177268753581</v>
      </c>
      <c r="T33" s="5">
        <f t="shared" si="8"/>
        <v>0.3194358048304729</v>
      </c>
      <c r="U33" s="5">
        <f t="shared" si="8"/>
        <v>0.288913049228467</v>
      </c>
      <c r="V33" s="5">
        <f t="shared" si="8"/>
        <v>0.25944622030317316</v>
      </c>
      <c r="W33" s="5">
        <f t="shared" si="8"/>
        <v>0.23121147316231816</v>
      </c>
      <c r="X33" s="5">
        <f t="shared" si="8"/>
        <v>0.20418390833546013</v>
      </c>
      <c r="Y33" s="5">
        <f t="shared" si="8"/>
        <v>0.1785412608946278</v>
      </c>
      <c r="Z33" s="5">
        <f t="shared" si="8"/>
        <v>0.1543104866234527</v>
      </c>
      <c r="AA33" s="5">
        <f t="shared" si="8"/>
        <v>0.1316949669518675</v>
      </c>
      <c r="AB33" s="5">
        <f t="shared" si="8"/>
        <v>0.11074991109046903</v>
      </c>
      <c r="AC33" s="5">
        <f t="shared" si="8"/>
        <v>9.1650326683861486E-2</v>
      </c>
      <c r="AD33" s="5">
        <f t="shared" si="8"/>
        <v>7.4532578239124861E-2</v>
      </c>
      <c r="AE33" s="5">
        <f t="shared" si="8"/>
        <v>5.9434749021488223E-2</v>
      </c>
      <c r="AF33" s="5">
        <f t="shared" si="8"/>
        <v>4.6374409322345753E-2</v>
      </c>
      <c r="AG33" s="5">
        <f t="shared" si="8"/>
        <v>3.5351074480653902E-2</v>
      </c>
      <c r="AH33" s="5">
        <f t="shared" si="8"/>
        <v>2.6320241388887854E-2</v>
      </c>
      <c r="AI33" s="5">
        <f t="shared" si="8"/>
        <v>1.9119835802500137E-2</v>
      </c>
      <c r="AJ33" s="5">
        <f t="shared" si="8"/>
        <v>1.3545293307334942E-2</v>
      </c>
    </row>
    <row r="34" spans="2:36" x14ac:dyDescent="0.25">
      <c r="B34" t="s">
        <v>95</v>
      </c>
    </row>
    <row r="35" spans="2:36" x14ac:dyDescent="0.25">
      <c r="B35" t="s">
        <v>101</v>
      </c>
      <c r="C35">
        <f>C23</f>
        <v>1</v>
      </c>
      <c r="D35">
        <f t="shared" ref="D35:AJ35" si="9">D23</f>
        <v>2</v>
      </c>
      <c r="E35">
        <f t="shared" si="9"/>
        <v>3</v>
      </c>
      <c r="F35">
        <f t="shared" si="9"/>
        <v>4</v>
      </c>
      <c r="G35">
        <f t="shared" si="9"/>
        <v>5</v>
      </c>
      <c r="H35">
        <f t="shared" si="9"/>
        <v>6</v>
      </c>
      <c r="I35">
        <f t="shared" si="9"/>
        <v>7</v>
      </c>
      <c r="J35">
        <f t="shared" si="9"/>
        <v>8</v>
      </c>
      <c r="K35">
        <f t="shared" si="9"/>
        <v>9</v>
      </c>
      <c r="L35">
        <f t="shared" si="9"/>
        <v>10</v>
      </c>
      <c r="M35">
        <f t="shared" si="9"/>
        <v>11</v>
      </c>
      <c r="N35">
        <f t="shared" si="9"/>
        <v>12</v>
      </c>
      <c r="O35">
        <f t="shared" si="9"/>
        <v>13</v>
      </c>
      <c r="P35">
        <f t="shared" si="9"/>
        <v>14</v>
      </c>
      <c r="Q35">
        <f t="shared" si="9"/>
        <v>15</v>
      </c>
      <c r="R35">
        <f t="shared" si="9"/>
        <v>16</v>
      </c>
      <c r="S35">
        <f t="shared" si="9"/>
        <v>17</v>
      </c>
      <c r="T35">
        <f t="shared" si="9"/>
        <v>18</v>
      </c>
      <c r="U35">
        <f t="shared" si="9"/>
        <v>19</v>
      </c>
      <c r="V35">
        <f t="shared" si="9"/>
        <v>20</v>
      </c>
      <c r="W35">
        <f t="shared" si="9"/>
        <v>21</v>
      </c>
      <c r="X35">
        <f t="shared" si="9"/>
        <v>22</v>
      </c>
      <c r="Y35">
        <f t="shared" si="9"/>
        <v>23</v>
      </c>
      <c r="Z35">
        <f t="shared" si="9"/>
        <v>24</v>
      </c>
      <c r="AA35">
        <f t="shared" si="9"/>
        <v>25</v>
      </c>
      <c r="AB35">
        <f t="shared" si="9"/>
        <v>26</v>
      </c>
      <c r="AC35">
        <f t="shared" si="9"/>
        <v>27</v>
      </c>
      <c r="AD35">
        <f t="shared" si="9"/>
        <v>28</v>
      </c>
      <c r="AE35">
        <f t="shared" si="9"/>
        <v>29</v>
      </c>
      <c r="AF35">
        <f t="shared" si="9"/>
        <v>30</v>
      </c>
      <c r="AG35">
        <f t="shared" si="9"/>
        <v>31</v>
      </c>
      <c r="AH35">
        <f t="shared" si="9"/>
        <v>32</v>
      </c>
      <c r="AI35">
        <f t="shared" si="9"/>
        <v>33</v>
      </c>
      <c r="AJ35">
        <f t="shared" si="9"/>
        <v>34</v>
      </c>
    </row>
    <row r="36" spans="2:36" x14ac:dyDescent="0.25">
      <c r="B36" t="str">
        <f>B24</f>
        <v>Lowest</v>
      </c>
      <c r="C36">
        <v>1</v>
      </c>
      <c r="D36">
        <v>0.97840000000000005</v>
      </c>
      <c r="E36">
        <v>0.95540000000000003</v>
      </c>
      <c r="F36">
        <v>0.93120000000000003</v>
      </c>
      <c r="G36">
        <v>0.90569999999999995</v>
      </c>
      <c r="H36">
        <v>0.879</v>
      </c>
      <c r="I36">
        <v>0.8508</v>
      </c>
      <c r="J36">
        <v>0.82130000000000003</v>
      </c>
      <c r="K36">
        <v>0.79020000000000001</v>
      </c>
      <c r="L36">
        <v>0.75780000000000003</v>
      </c>
      <c r="M36">
        <v>0.72399999999999998</v>
      </c>
      <c r="N36">
        <v>0.68869999999999998</v>
      </c>
      <c r="O36">
        <v>0.65190000000000003</v>
      </c>
      <c r="P36">
        <v>0.6139</v>
      </c>
      <c r="Q36">
        <v>0.57469999999999999</v>
      </c>
      <c r="R36">
        <v>0.53449999999999998</v>
      </c>
      <c r="S36">
        <v>0.49359999999999998</v>
      </c>
      <c r="T36">
        <v>0.45190000000000002</v>
      </c>
      <c r="U36">
        <v>0.41</v>
      </c>
      <c r="V36">
        <v>0.36820000000000003</v>
      </c>
      <c r="W36">
        <v>0.32700000000000001</v>
      </c>
      <c r="X36">
        <v>0.28670000000000001</v>
      </c>
      <c r="Y36">
        <v>0.24779999999999999</v>
      </c>
      <c r="Z36">
        <v>0.21079999999999999</v>
      </c>
      <c r="AA36">
        <v>0.17610000000000001</v>
      </c>
      <c r="AB36">
        <v>0.14419999999999999</v>
      </c>
      <c r="AC36">
        <v>0.11550000000000001</v>
      </c>
      <c r="AD36">
        <v>9.0300000000000005E-2</v>
      </c>
      <c r="AE36">
        <v>6.88E-2</v>
      </c>
      <c r="AF36">
        <v>5.0999999999999997E-2</v>
      </c>
      <c r="AG36">
        <v>3.6600000000000001E-2</v>
      </c>
      <c r="AH36">
        <v>2.5499999999999998E-2</v>
      </c>
      <c r="AI36">
        <v>1.72E-2</v>
      </c>
      <c r="AJ36">
        <v>1.1299999999999999E-2</v>
      </c>
    </row>
    <row r="37" spans="2:36" x14ac:dyDescent="0.25">
      <c r="B37" t="str">
        <f t="shared" ref="B37:B45" si="10">B25</f>
        <v>2nd</v>
      </c>
      <c r="C37">
        <v>1</v>
      </c>
      <c r="D37">
        <v>0.97970000000000002</v>
      </c>
      <c r="E37">
        <v>0.95820000000000005</v>
      </c>
      <c r="F37">
        <v>0.93540000000000001</v>
      </c>
      <c r="G37">
        <v>0.9113</v>
      </c>
      <c r="H37">
        <v>0.88600000000000001</v>
      </c>
      <c r="I37">
        <v>0.85929999999999995</v>
      </c>
      <c r="J37">
        <v>0.83120000000000005</v>
      </c>
      <c r="K37">
        <v>0.80149999999999999</v>
      </c>
      <c r="L37">
        <v>0.77049999999999996</v>
      </c>
      <c r="M37">
        <v>0.73799999999999999</v>
      </c>
      <c r="N37">
        <v>0.70399999999999996</v>
      </c>
      <c r="O37">
        <v>0.66839999999999999</v>
      </c>
      <c r="P37">
        <v>0.63139999999999996</v>
      </c>
      <c r="Q37">
        <v>0.59309999999999996</v>
      </c>
      <c r="R37">
        <v>0.55379999999999996</v>
      </c>
      <c r="S37">
        <v>0.51339999999999997</v>
      </c>
      <c r="T37">
        <v>0.47220000000000001</v>
      </c>
      <c r="U37">
        <v>0.4304</v>
      </c>
      <c r="V37">
        <v>0.3886</v>
      </c>
      <c r="W37">
        <v>0.34699999999999998</v>
      </c>
      <c r="X37">
        <v>0.30609999999999998</v>
      </c>
      <c r="Y37">
        <v>0.26640000000000003</v>
      </c>
      <c r="Z37">
        <v>0.22819999999999999</v>
      </c>
      <c r="AA37">
        <v>0.19220000000000001</v>
      </c>
      <c r="AB37">
        <v>0.1588</v>
      </c>
      <c r="AC37">
        <v>0.12839999999999999</v>
      </c>
      <c r="AD37">
        <v>0.10150000000000001</v>
      </c>
      <c r="AE37">
        <v>7.8200000000000006E-2</v>
      </c>
      <c r="AF37">
        <v>5.8599999999999999E-2</v>
      </c>
      <c r="AG37">
        <v>4.2599999999999999E-2</v>
      </c>
      <c r="AH37">
        <v>3.0099999999999998E-2</v>
      </c>
      <c r="AI37">
        <v>2.06E-2</v>
      </c>
      <c r="AJ37">
        <v>1.37E-2</v>
      </c>
    </row>
    <row r="38" spans="2:36" x14ac:dyDescent="0.25">
      <c r="B38" t="str">
        <f t="shared" si="10"/>
        <v>3rd</v>
      </c>
      <c r="C38">
        <v>1</v>
      </c>
      <c r="D38">
        <v>0.98109999999999997</v>
      </c>
      <c r="E38">
        <v>0.96089999999999998</v>
      </c>
      <c r="F38">
        <v>0.93959999999999999</v>
      </c>
      <c r="G38">
        <v>0.91700000000000004</v>
      </c>
      <c r="H38">
        <v>0.8931</v>
      </c>
      <c r="I38">
        <v>0.8679</v>
      </c>
      <c r="J38">
        <v>0.84119999999999995</v>
      </c>
      <c r="K38">
        <v>0.81299999999999994</v>
      </c>
      <c r="L38">
        <v>0.78339999999999999</v>
      </c>
      <c r="M38">
        <v>0.75219999999999998</v>
      </c>
      <c r="N38">
        <v>0.71950000000000003</v>
      </c>
      <c r="O38">
        <v>0.68520000000000003</v>
      </c>
      <c r="P38">
        <v>0.64939999999999998</v>
      </c>
      <c r="Q38">
        <v>0.61209999999999998</v>
      </c>
      <c r="R38">
        <v>0.5736</v>
      </c>
      <c r="S38">
        <v>0.53400000000000003</v>
      </c>
      <c r="T38">
        <v>0.49330000000000002</v>
      </c>
      <c r="U38">
        <v>0.45179999999999998</v>
      </c>
      <c r="V38">
        <v>0.41</v>
      </c>
      <c r="W38">
        <v>0.36820000000000003</v>
      </c>
      <c r="X38">
        <v>0.32679999999999998</v>
      </c>
      <c r="Y38">
        <v>0.28620000000000001</v>
      </c>
      <c r="Z38">
        <v>0.247</v>
      </c>
      <c r="AA38">
        <v>0.2097</v>
      </c>
      <c r="AB38">
        <v>0.17469999999999999</v>
      </c>
      <c r="AC38">
        <v>0.1426</v>
      </c>
      <c r="AD38">
        <v>0.1139</v>
      </c>
      <c r="AE38">
        <v>8.8700000000000001E-2</v>
      </c>
      <c r="AF38">
        <v>6.7299999999999999E-2</v>
      </c>
      <c r="AG38">
        <v>4.9599999999999998E-2</v>
      </c>
      <c r="AH38">
        <v>3.5499999999999997E-2</v>
      </c>
      <c r="AI38">
        <v>2.47E-2</v>
      </c>
      <c r="AJ38">
        <v>1.67E-2</v>
      </c>
    </row>
    <row r="39" spans="2:36" x14ac:dyDescent="0.25">
      <c r="B39" t="str">
        <f t="shared" si="10"/>
        <v>4th</v>
      </c>
      <c r="C39">
        <v>1</v>
      </c>
      <c r="D39">
        <v>0.98109999999999997</v>
      </c>
      <c r="E39">
        <v>0.96089999999999998</v>
      </c>
      <c r="F39">
        <v>0.93959999999999999</v>
      </c>
      <c r="G39">
        <v>0.91700000000000004</v>
      </c>
      <c r="H39">
        <v>0.8931</v>
      </c>
      <c r="I39">
        <v>0.8679</v>
      </c>
      <c r="J39">
        <v>0.84119999999999995</v>
      </c>
      <c r="K39">
        <v>0.81299999999999994</v>
      </c>
      <c r="L39">
        <v>0.78339999999999999</v>
      </c>
      <c r="M39">
        <v>0.75219999999999998</v>
      </c>
      <c r="N39">
        <v>0.71950000000000003</v>
      </c>
      <c r="O39">
        <v>0.68520000000000003</v>
      </c>
      <c r="P39">
        <v>0.64939999999999998</v>
      </c>
      <c r="Q39">
        <v>0.61209999999999998</v>
      </c>
      <c r="R39">
        <v>0.5736</v>
      </c>
      <c r="S39">
        <v>0.53400000000000003</v>
      </c>
      <c r="T39">
        <v>0.49330000000000002</v>
      </c>
      <c r="U39">
        <v>0.45179999999999998</v>
      </c>
      <c r="V39">
        <v>0.41</v>
      </c>
      <c r="W39">
        <v>0.36820000000000003</v>
      </c>
      <c r="X39">
        <v>0.32679999999999998</v>
      </c>
      <c r="Y39">
        <v>0.28620000000000001</v>
      </c>
      <c r="Z39">
        <v>0.247</v>
      </c>
      <c r="AA39">
        <v>0.2097</v>
      </c>
      <c r="AB39">
        <v>0.17469999999999999</v>
      </c>
      <c r="AC39">
        <v>0.1426</v>
      </c>
      <c r="AD39">
        <v>0.1139</v>
      </c>
      <c r="AE39">
        <v>8.8700000000000001E-2</v>
      </c>
      <c r="AF39">
        <v>6.7299999999999999E-2</v>
      </c>
      <c r="AG39">
        <v>4.9599999999999998E-2</v>
      </c>
      <c r="AH39">
        <v>3.5499999999999997E-2</v>
      </c>
      <c r="AI39">
        <v>2.47E-2</v>
      </c>
      <c r="AJ39">
        <v>1.67E-2</v>
      </c>
    </row>
    <row r="40" spans="2:36" x14ac:dyDescent="0.25">
      <c r="B40" t="str">
        <f t="shared" si="10"/>
        <v>Middle</v>
      </c>
      <c r="C40">
        <v>1</v>
      </c>
      <c r="D40">
        <v>0.98109999999999997</v>
      </c>
      <c r="E40">
        <v>0.96089999999999998</v>
      </c>
      <c r="F40">
        <v>0.93959999999999999</v>
      </c>
      <c r="G40">
        <v>0.91700000000000004</v>
      </c>
      <c r="H40">
        <v>0.8931</v>
      </c>
      <c r="I40">
        <v>0.8679</v>
      </c>
      <c r="J40">
        <v>0.84119999999999995</v>
      </c>
      <c r="K40">
        <v>0.81299999999999994</v>
      </c>
      <c r="L40">
        <v>0.78339999999999999</v>
      </c>
      <c r="M40">
        <v>0.75219999999999998</v>
      </c>
      <c r="N40">
        <v>0.71950000000000003</v>
      </c>
      <c r="O40">
        <v>0.68520000000000003</v>
      </c>
      <c r="P40">
        <v>0.64939999999999998</v>
      </c>
      <c r="Q40">
        <v>0.61209999999999998</v>
      </c>
      <c r="R40">
        <v>0.5736</v>
      </c>
      <c r="S40">
        <v>0.53400000000000003</v>
      </c>
      <c r="T40">
        <v>0.49330000000000002</v>
      </c>
      <c r="U40">
        <v>0.45179999999999998</v>
      </c>
      <c r="V40">
        <v>0.41</v>
      </c>
      <c r="W40">
        <v>0.36820000000000003</v>
      </c>
      <c r="X40">
        <v>0.32679999999999998</v>
      </c>
      <c r="Y40">
        <v>0.28620000000000001</v>
      </c>
      <c r="Z40">
        <v>0.247</v>
      </c>
      <c r="AA40">
        <v>0.2097</v>
      </c>
      <c r="AB40">
        <v>0.17469999999999999</v>
      </c>
      <c r="AC40">
        <v>0.1426</v>
      </c>
      <c r="AD40">
        <v>0.1139</v>
      </c>
      <c r="AE40">
        <v>8.8700000000000001E-2</v>
      </c>
      <c r="AF40">
        <v>6.7299999999999999E-2</v>
      </c>
      <c r="AG40">
        <v>4.9599999999999998E-2</v>
      </c>
      <c r="AH40">
        <v>3.5499999999999997E-2</v>
      </c>
      <c r="AI40">
        <v>2.47E-2</v>
      </c>
      <c r="AJ40">
        <v>1.67E-2</v>
      </c>
    </row>
    <row r="41" spans="2:36" x14ac:dyDescent="0.25">
      <c r="B41" t="str">
        <f t="shared" si="10"/>
        <v>6th</v>
      </c>
      <c r="C41">
        <v>1</v>
      </c>
      <c r="D41">
        <v>0.98380000000000001</v>
      </c>
      <c r="E41">
        <v>0.96650000000000003</v>
      </c>
      <c r="F41">
        <v>0.94799999999999995</v>
      </c>
      <c r="G41">
        <v>0.92830000000000001</v>
      </c>
      <c r="H41">
        <v>0.90739999999999998</v>
      </c>
      <c r="I41">
        <v>0.88519999999999999</v>
      </c>
      <c r="J41">
        <v>0.86150000000000004</v>
      </c>
      <c r="K41">
        <v>0.83640000000000003</v>
      </c>
      <c r="L41">
        <v>0.80969999999999998</v>
      </c>
      <c r="M41">
        <v>0.78149999999999997</v>
      </c>
      <c r="N41">
        <v>0.75160000000000005</v>
      </c>
      <c r="O41">
        <v>0.72</v>
      </c>
      <c r="P41">
        <v>0.68669999999999998</v>
      </c>
      <c r="Q41">
        <v>0.65180000000000005</v>
      </c>
      <c r="R41">
        <v>0.61539999999999995</v>
      </c>
      <c r="S41">
        <v>0.57750000000000001</v>
      </c>
      <c r="T41">
        <v>0.53810000000000002</v>
      </c>
      <c r="U41">
        <v>0.49759999999999999</v>
      </c>
      <c r="V41">
        <v>0.45619999999999999</v>
      </c>
      <c r="W41">
        <v>0.41420000000000001</v>
      </c>
      <c r="X41">
        <v>0.37209999999999999</v>
      </c>
      <c r="Y41">
        <v>0.33029999999999998</v>
      </c>
      <c r="Z41">
        <v>0.28920000000000001</v>
      </c>
      <c r="AA41">
        <v>0.24929999999999999</v>
      </c>
      <c r="AB41">
        <v>0.21129999999999999</v>
      </c>
      <c r="AC41">
        <v>0.1757</v>
      </c>
      <c r="AD41">
        <v>0.1431</v>
      </c>
      <c r="AE41">
        <v>0.114</v>
      </c>
      <c r="AF41">
        <v>8.8499999999999995E-2</v>
      </c>
      <c r="AG41">
        <v>6.6900000000000001E-2</v>
      </c>
      <c r="AH41">
        <v>4.9200000000000001E-2</v>
      </c>
      <c r="AI41">
        <v>3.5200000000000002E-2</v>
      </c>
      <c r="AJ41">
        <v>2.46E-2</v>
      </c>
    </row>
    <row r="42" spans="2:36" x14ac:dyDescent="0.25">
      <c r="B42" t="str">
        <f t="shared" si="10"/>
        <v>7th</v>
      </c>
      <c r="C42">
        <v>1</v>
      </c>
      <c r="D42">
        <v>0.98519999999999996</v>
      </c>
      <c r="E42">
        <v>0.96930000000000005</v>
      </c>
      <c r="F42">
        <v>0.95220000000000005</v>
      </c>
      <c r="G42">
        <v>0.93400000000000005</v>
      </c>
      <c r="H42">
        <v>0.91469999999999996</v>
      </c>
      <c r="I42">
        <v>0.89400000000000002</v>
      </c>
      <c r="J42">
        <v>0.87190000000000001</v>
      </c>
      <c r="K42">
        <v>0.84830000000000005</v>
      </c>
      <c r="L42">
        <v>0.82320000000000004</v>
      </c>
      <c r="M42">
        <v>0.79649999999999999</v>
      </c>
      <c r="N42">
        <v>0.76819999999999999</v>
      </c>
      <c r="O42">
        <v>0.73799999999999999</v>
      </c>
      <c r="P42">
        <v>0.70609999999999995</v>
      </c>
      <c r="Q42">
        <v>0.67249999999999999</v>
      </c>
      <c r="R42">
        <v>0.63729999999999998</v>
      </c>
      <c r="S42">
        <v>0.60040000000000004</v>
      </c>
      <c r="T42">
        <v>0.56189999999999996</v>
      </c>
      <c r="U42">
        <v>0.52200000000000002</v>
      </c>
      <c r="V42">
        <v>0.48099999999999998</v>
      </c>
      <c r="W42">
        <v>0.43919999999999998</v>
      </c>
      <c r="X42">
        <v>0.39700000000000002</v>
      </c>
      <c r="Y42">
        <v>0.35460000000000003</v>
      </c>
      <c r="Z42">
        <v>0.31269999999999998</v>
      </c>
      <c r="AA42">
        <v>0.2717</v>
      </c>
      <c r="AB42">
        <v>0.23219999999999999</v>
      </c>
      <c r="AC42">
        <v>0.19489999999999999</v>
      </c>
      <c r="AD42">
        <v>0.1603</v>
      </c>
      <c r="AE42">
        <v>0.129</v>
      </c>
      <c r="AF42">
        <v>0.1014</v>
      </c>
      <c r="AG42">
        <v>7.7600000000000002E-2</v>
      </c>
      <c r="AH42">
        <v>5.79E-2</v>
      </c>
      <c r="AI42">
        <v>4.2000000000000003E-2</v>
      </c>
      <c r="AJ42">
        <v>2.9700000000000001E-2</v>
      </c>
    </row>
    <row r="43" spans="2:36" x14ac:dyDescent="0.25">
      <c r="B43" t="str">
        <f t="shared" si="10"/>
        <v>8th</v>
      </c>
      <c r="C43">
        <v>1</v>
      </c>
      <c r="D43">
        <v>0.98660000000000003</v>
      </c>
      <c r="E43">
        <v>0.97199999999999998</v>
      </c>
      <c r="F43">
        <v>0.95650000000000002</v>
      </c>
      <c r="G43">
        <v>0.93979999999999997</v>
      </c>
      <c r="H43">
        <v>0.92190000000000005</v>
      </c>
      <c r="I43">
        <v>0.90280000000000005</v>
      </c>
      <c r="J43">
        <v>0.88229999999999997</v>
      </c>
      <c r="K43">
        <v>0.86029999999999995</v>
      </c>
      <c r="L43">
        <v>0.83679999999999999</v>
      </c>
      <c r="M43">
        <v>0.81179999999999997</v>
      </c>
      <c r="N43">
        <v>0.78500000000000003</v>
      </c>
      <c r="O43">
        <v>0.75639999999999996</v>
      </c>
      <c r="P43">
        <v>0.72599999999999998</v>
      </c>
      <c r="Q43">
        <v>0.69389999999999996</v>
      </c>
      <c r="R43">
        <v>0.66</v>
      </c>
      <c r="S43">
        <v>0.62419999999999998</v>
      </c>
      <c r="T43">
        <v>0.58679999999999999</v>
      </c>
      <c r="U43">
        <v>0.54769999999999996</v>
      </c>
      <c r="V43">
        <v>0.50719999999999998</v>
      </c>
      <c r="W43">
        <v>0.4657</v>
      </c>
      <c r="X43">
        <v>0.4234</v>
      </c>
      <c r="Y43">
        <v>0.38069999999999998</v>
      </c>
      <c r="Z43">
        <v>0.33800000000000002</v>
      </c>
      <c r="AA43">
        <v>0.2959</v>
      </c>
      <c r="AB43">
        <v>0.25509999999999999</v>
      </c>
      <c r="AC43">
        <v>0.216</v>
      </c>
      <c r="AD43">
        <v>0.1794</v>
      </c>
      <c r="AE43">
        <v>0.14599999999999999</v>
      </c>
      <c r="AF43">
        <v>0.11600000000000001</v>
      </c>
      <c r="AG43">
        <v>8.9899999999999994E-2</v>
      </c>
      <c r="AH43">
        <v>6.7900000000000002E-2</v>
      </c>
      <c r="AI43">
        <v>0.05</v>
      </c>
      <c r="AJ43">
        <v>3.5900000000000001E-2</v>
      </c>
    </row>
    <row r="44" spans="2:36" x14ac:dyDescent="0.25">
      <c r="B44" t="str">
        <f t="shared" si="10"/>
        <v>9th</v>
      </c>
      <c r="C44">
        <v>1</v>
      </c>
      <c r="D44">
        <v>0.9879</v>
      </c>
      <c r="E44">
        <v>0.9748</v>
      </c>
      <c r="F44">
        <v>0.9607</v>
      </c>
      <c r="G44">
        <v>0.9456</v>
      </c>
      <c r="H44">
        <v>0.92930000000000001</v>
      </c>
      <c r="I44">
        <v>0.91169999999999995</v>
      </c>
      <c r="J44">
        <v>0.89280000000000004</v>
      </c>
      <c r="K44">
        <v>0.87250000000000005</v>
      </c>
      <c r="L44">
        <v>0.85070000000000001</v>
      </c>
      <c r="M44">
        <v>0.82730000000000004</v>
      </c>
      <c r="N44">
        <v>0.80220000000000002</v>
      </c>
      <c r="O44">
        <v>0.77529999999999999</v>
      </c>
      <c r="P44">
        <v>0.74650000000000005</v>
      </c>
      <c r="Q44">
        <v>0.71579999999999999</v>
      </c>
      <c r="R44">
        <v>0.68330000000000002</v>
      </c>
      <c r="S44">
        <v>0.64890000000000003</v>
      </c>
      <c r="T44">
        <v>0.61260000000000003</v>
      </c>
      <c r="U44">
        <v>0.57440000000000002</v>
      </c>
      <c r="V44">
        <v>0.53469999999999995</v>
      </c>
      <c r="W44">
        <v>0.49359999999999998</v>
      </c>
      <c r="X44">
        <v>0.45140000000000002</v>
      </c>
      <c r="Y44">
        <v>0.40849999999999997</v>
      </c>
      <c r="Z44">
        <v>0.36530000000000001</v>
      </c>
      <c r="AA44">
        <v>0.32229999999999998</v>
      </c>
      <c r="AB44">
        <v>0.28000000000000003</v>
      </c>
      <c r="AC44">
        <v>0.23930000000000001</v>
      </c>
      <c r="AD44">
        <v>0.20069999999999999</v>
      </c>
      <c r="AE44">
        <v>0.16500000000000001</v>
      </c>
      <c r="AF44">
        <v>0.1326</v>
      </c>
      <c r="AG44">
        <v>0.1041</v>
      </c>
      <c r="AH44">
        <v>7.9699999999999993E-2</v>
      </c>
      <c r="AI44">
        <v>5.9499999999999997E-2</v>
      </c>
      <c r="AJ44">
        <v>4.3299999999999998E-2</v>
      </c>
    </row>
    <row r="45" spans="2:36" x14ac:dyDescent="0.25">
      <c r="B45" t="str">
        <f t="shared" si="10"/>
        <v>Highest</v>
      </c>
      <c r="C45">
        <v>1</v>
      </c>
      <c r="D45">
        <v>0.98929999999999996</v>
      </c>
      <c r="E45">
        <v>0.97760000000000002</v>
      </c>
      <c r="F45">
        <v>0.96499999999999997</v>
      </c>
      <c r="G45">
        <v>0.95140000000000002</v>
      </c>
      <c r="H45">
        <v>0.93659999999999999</v>
      </c>
      <c r="I45">
        <v>0.92069999999999996</v>
      </c>
      <c r="J45">
        <v>0.90349999999999997</v>
      </c>
      <c r="K45">
        <v>0.88480000000000003</v>
      </c>
      <c r="L45">
        <v>0.86470000000000002</v>
      </c>
      <c r="M45">
        <v>0.84309999999999996</v>
      </c>
      <c r="N45">
        <v>0.81969999999999998</v>
      </c>
      <c r="O45">
        <v>0.79449999999999998</v>
      </c>
      <c r="P45">
        <v>0.76739999999999997</v>
      </c>
      <c r="Q45">
        <v>0.73839999999999995</v>
      </c>
      <c r="R45">
        <v>0.70750000000000002</v>
      </c>
      <c r="S45">
        <v>0.67449999999999999</v>
      </c>
      <c r="T45">
        <v>0.63939999999999997</v>
      </c>
      <c r="U45">
        <v>0.60240000000000005</v>
      </c>
      <c r="V45">
        <v>0.5635</v>
      </c>
      <c r="W45">
        <v>0.52310000000000001</v>
      </c>
      <c r="X45">
        <v>0.48120000000000002</v>
      </c>
      <c r="Y45">
        <v>0.43830000000000002</v>
      </c>
      <c r="Z45">
        <v>0.39460000000000001</v>
      </c>
      <c r="AA45">
        <v>0.3508</v>
      </c>
      <c r="AB45">
        <v>0.30730000000000002</v>
      </c>
      <c r="AC45">
        <v>0.26490000000000002</v>
      </c>
      <c r="AD45">
        <v>0.22439999999999999</v>
      </c>
      <c r="AE45">
        <v>0.18640000000000001</v>
      </c>
      <c r="AF45">
        <v>0.1515</v>
      </c>
      <c r="AG45">
        <v>0.1203</v>
      </c>
      <c r="AH45">
        <v>9.3299999999999994E-2</v>
      </c>
      <c r="AI45">
        <v>7.0599999999999996E-2</v>
      </c>
      <c r="AJ45">
        <v>5.21E-2</v>
      </c>
    </row>
    <row r="48" spans="2:36" x14ac:dyDescent="0.25">
      <c r="B48" t="s">
        <v>95</v>
      </c>
    </row>
    <row r="49" spans="3:36" x14ac:dyDescent="0.25">
      <c r="C49">
        <v>1</v>
      </c>
      <c r="D49">
        <v>0.97840000000000005</v>
      </c>
      <c r="E49">
        <v>0.95540000000000003</v>
      </c>
      <c r="F49">
        <v>0.93120000000000003</v>
      </c>
      <c r="G49">
        <v>0.90569999999999995</v>
      </c>
      <c r="H49">
        <v>0.879</v>
      </c>
      <c r="I49">
        <v>0.8508</v>
      </c>
      <c r="J49">
        <v>0.82130000000000003</v>
      </c>
      <c r="K49">
        <v>0.79020000000000001</v>
      </c>
      <c r="L49">
        <v>0.75780000000000003</v>
      </c>
      <c r="M49">
        <v>0.72399999999999998</v>
      </c>
      <c r="N49">
        <v>0.68869999999999998</v>
      </c>
      <c r="O49">
        <v>0.65190000000000003</v>
      </c>
      <c r="P49">
        <v>0.6139</v>
      </c>
      <c r="Q49">
        <v>0.57469999999999999</v>
      </c>
      <c r="R49">
        <v>0.53449999999999998</v>
      </c>
      <c r="S49">
        <v>0.49359999999999998</v>
      </c>
      <c r="T49">
        <v>0.45190000000000002</v>
      </c>
      <c r="U49">
        <v>0.41</v>
      </c>
      <c r="V49">
        <v>0.36820000000000003</v>
      </c>
      <c r="W49">
        <v>0.32700000000000001</v>
      </c>
      <c r="X49">
        <v>0.28670000000000001</v>
      </c>
      <c r="Y49">
        <v>0.24779999999999999</v>
      </c>
      <c r="Z49">
        <v>0.21079999999999999</v>
      </c>
      <c r="AA49">
        <v>0.17610000000000001</v>
      </c>
      <c r="AB49">
        <v>0.14419999999999999</v>
      </c>
      <c r="AC49">
        <v>0.11550000000000001</v>
      </c>
      <c r="AD49">
        <v>9.0300000000000005E-2</v>
      </c>
      <c r="AE49">
        <v>6.88E-2</v>
      </c>
      <c r="AF49">
        <v>5.0999999999999997E-2</v>
      </c>
      <c r="AG49">
        <v>3.6600000000000001E-2</v>
      </c>
      <c r="AH49">
        <v>2.5499999999999998E-2</v>
      </c>
      <c r="AI49">
        <v>1.72E-2</v>
      </c>
      <c r="AJ49">
        <v>1.1299999999999999E-2</v>
      </c>
    </row>
    <row r="50" spans="3:36" x14ac:dyDescent="0.25">
      <c r="C50">
        <v>1</v>
      </c>
      <c r="D50">
        <v>0.97970000000000002</v>
      </c>
      <c r="E50">
        <v>0.95820000000000005</v>
      </c>
      <c r="F50">
        <v>0.93540000000000001</v>
      </c>
      <c r="G50">
        <v>0.9113</v>
      </c>
      <c r="H50">
        <v>0.88600000000000001</v>
      </c>
      <c r="I50">
        <v>0.85929999999999995</v>
      </c>
      <c r="J50">
        <v>0.83120000000000005</v>
      </c>
      <c r="K50">
        <v>0.80149999999999999</v>
      </c>
      <c r="L50">
        <v>0.77049999999999996</v>
      </c>
      <c r="M50">
        <v>0.73799999999999999</v>
      </c>
      <c r="N50">
        <v>0.70399999999999996</v>
      </c>
      <c r="O50">
        <v>0.66839999999999999</v>
      </c>
      <c r="P50">
        <v>0.63139999999999996</v>
      </c>
      <c r="Q50">
        <v>0.59309999999999996</v>
      </c>
      <c r="R50">
        <v>0.55379999999999996</v>
      </c>
      <c r="S50">
        <v>0.51339999999999997</v>
      </c>
      <c r="T50">
        <v>0.47220000000000001</v>
      </c>
      <c r="U50">
        <v>0.4304</v>
      </c>
      <c r="V50">
        <v>0.3886</v>
      </c>
      <c r="W50">
        <v>0.34699999999999998</v>
      </c>
      <c r="X50">
        <v>0.30609999999999998</v>
      </c>
      <c r="Y50">
        <v>0.26640000000000003</v>
      </c>
      <c r="Z50">
        <v>0.22819999999999999</v>
      </c>
      <c r="AA50">
        <v>0.19220000000000001</v>
      </c>
      <c r="AB50">
        <v>0.1588</v>
      </c>
      <c r="AC50">
        <v>0.12839999999999999</v>
      </c>
      <c r="AD50">
        <v>0.10150000000000001</v>
      </c>
      <c r="AE50">
        <v>7.8200000000000006E-2</v>
      </c>
      <c r="AF50">
        <v>5.8599999999999999E-2</v>
      </c>
      <c r="AG50">
        <v>4.2599999999999999E-2</v>
      </c>
      <c r="AH50">
        <v>3.0099999999999998E-2</v>
      </c>
      <c r="AI50">
        <v>2.06E-2</v>
      </c>
      <c r="AJ50">
        <v>1.37E-2</v>
      </c>
    </row>
    <row r="51" spans="3:36" x14ac:dyDescent="0.25">
      <c r="C51">
        <v>1</v>
      </c>
      <c r="D51">
        <v>0.98109999999999997</v>
      </c>
      <c r="E51">
        <v>0.96089999999999998</v>
      </c>
      <c r="F51">
        <v>0.93959999999999999</v>
      </c>
      <c r="G51">
        <v>0.91700000000000004</v>
      </c>
      <c r="H51">
        <v>0.8931</v>
      </c>
      <c r="I51">
        <v>0.8679</v>
      </c>
      <c r="J51">
        <v>0.84119999999999995</v>
      </c>
      <c r="K51">
        <v>0.81299999999999994</v>
      </c>
      <c r="L51">
        <v>0.78339999999999999</v>
      </c>
      <c r="M51">
        <v>0.75219999999999998</v>
      </c>
      <c r="N51">
        <v>0.71950000000000003</v>
      </c>
      <c r="O51">
        <v>0.68520000000000003</v>
      </c>
      <c r="P51">
        <v>0.64939999999999998</v>
      </c>
      <c r="Q51">
        <v>0.61209999999999998</v>
      </c>
      <c r="R51">
        <v>0.5736</v>
      </c>
      <c r="S51">
        <v>0.53400000000000003</v>
      </c>
      <c r="T51">
        <v>0.49330000000000002</v>
      </c>
      <c r="U51">
        <v>0.45179999999999998</v>
      </c>
      <c r="V51">
        <v>0.41</v>
      </c>
      <c r="W51">
        <v>0.36820000000000003</v>
      </c>
      <c r="X51">
        <v>0.32679999999999998</v>
      </c>
      <c r="Y51">
        <v>0.28620000000000001</v>
      </c>
      <c r="Z51">
        <v>0.247</v>
      </c>
      <c r="AA51">
        <v>0.2097</v>
      </c>
      <c r="AB51">
        <v>0.17469999999999999</v>
      </c>
      <c r="AC51">
        <v>0.1426</v>
      </c>
      <c r="AD51">
        <v>0.1139</v>
      </c>
      <c r="AE51">
        <v>8.8700000000000001E-2</v>
      </c>
      <c r="AF51">
        <v>6.7299999999999999E-2</v>
      </c>
      <c r="AG51">
        <v>4.9599999999999998E-2</v>
      </c>
      <c r="AH51">
        <v>3.5499999999999997E-2</v>
      </c>
      <c r="AI51">
        <v>2.47E-2</v>
      </c>
      <c r="AJ51">
        <v>1.67E-2</v>
      </c>
    </row>
    <row r="52" spans="3:36" x14ac:dyDescent="0.25">
      <c r="C52">
        <v>1</v>
      </c>
      <c r="D52">
        <v>0.98109999999999997</v>
      </c>
      <c r="E52">
        <v>0.96089999999999998</v>
      </c>
      <c r="F52">
        <v>0.93959999999999999</v>
      </c>
      <c r="G52">
        <v>0.91700000000000004</v>
      </c>
      <c r="H52">
        <v>0.8931</v>
      </c>
      <c r="I52">
        <v>0.8679</v>
      </c>
      <c r="J52">
        <v>0.84119999999999995</v>
      </c>
      <c r="K52">
        <v>0.81299999999999994</v>
      </c>
      <c r="L52">
        <v>0.78339999999999999</v>
      </c>
      <c r="M52">
        <v>0.75219999999999998</v>
      </c>
      <c r="N52">
        <v>0.71950000000000003</v>
      </c>
      <c r="O52">
        <v>0.68520000000000003</v>
      </c>
      <c r="P52">
        <v>0.64939999999999998</v>
      </c>
      <c r="Q52">
        <v>0.61209999999999998</v>
      </c>
      <c r="R52">
        <v>0.5736</v>
      </c>
      <c r="S52">
        <v>0.53400000000000003</v>
      </c>
      <c r="T52">
        <v>0.49330000000000002</v>
      </c>
      <c r="U52">
        <v>0.45179999999999998</v>
      </c>
      <c r="V52">
        <v>0.41</v>
      </c>
      <c r="W52">
        <v>0.36820000000000003</v>
      </c>
      <c r="X52">
        <v>0.32679999999999998</v>
      </c>
      <c r="Y52">
        <v>0.28620000000000001</v>
      </c>
      <c r="Z52">
        <v>0.247</v>
      </c>
      <c r="AA52">
        <v>0.2097</v>
      </c>
      <c r="AB52">
        <v>0.17469999999999999</v>
      </c>
      <c r="AC52">
        <v>0.1426</v>
      </c>
      <c r="AD52">
        <v>0.1139</v>
      </c>
      <c r="AE52">
        <v>8.8700000000000001E-2</v>
      </c>
      <c r="AF52">
        <v>6.7299999999999999E-2</v>
      </c>
      <c r="AG52">
        <v>4.9599999999999998E-2</v>
      </c>
      <c r="AH52">
        <v>3.5499999999999997E-2</v>
      </c>
      <c r="AI52">
        <v>2.47E-2</v>
      </c>
      <c r="AJ52">
        <v>1.67E-2</v>
      </c>
    </row>
    <row r="53" spans="3:36" x14ac:dyDescent="0.25">
      <c r="C53">
        <v>1</v>
      </c>
      <c r="D53">
        <v>0.98109999999999997</v>
      </c>
      <c r="E53">
        <v>0.96089999999999998</v>
      </c>
      <c r="F53">
        <v>0.93959999999999999</v>
      </c>
      <c r="G53">
        <v>0.91700000000000004</v>
      </c>
      <c r="H53">
        <v>0.8931</v>
      </c>
      <c r="I53">
        <v>0.8679</v>
      </c>
      <c r="J53">
        <v>0.84119999999999995</v>
      </c>
      <c r="K53">
        <v>0.81299999999999994</v>
      </c>
      <c r="L53">
        <v>0.78339999999999999</v>
      </c>
      <c r="M53">
        <v>0.75219999999999998</v>
      </c>
      <c r="N53">
        <v>0.71950000000000003</v>
      </c>
      <c r="O53">
        <v>0.68520000000000003</v>
      </c>
      <c r="P53">
        <v>0.64939999999999998</v>
      </c>
      <c r="Q53">
        <v>0.61209999999999998</v>
      </c>
      <c r="R53">
        <v>0.5736</v>
      </c>
      <c r="S53">
        <v>0.53400000000000003</v>
      </c>
      <c r="T53">
        <v>0.49330000000000002</v>
      </c>
      <c r="U53">
        <v>0.45179999999999998</v>
      </c>
      <c r="V53">
        <v>0.41</v>
      </c>
      <c r="W53">
        <v>0.36820000000000003</v>
      </c>
      <c r="X53">
        <v>0.32679999999999998</v>
      </c>
      <c r="Y53">
        <v>0.28620000000000001</v>
      </c>
      <c r="Z53">
        <v>0.247</v>
      </c>
      <c r="AA53">
        <v>0.2097</v>
      </c>
      <c r="AB53">
        <v>0.17469999999999999</v>
      </c>
      <c r="AC53">
        <v>0.1426</v>
      </c>
      <c r="AD53">
        <v>0.1139</v>
      </c>
      <c r="AE53">
        <v>8.8700000000000001E-2</v>
      </c>
      <c r="AF53">
        <v>6.7299999999999999E-2</v>
      </c>
      <c r="AG53">
        <v>4.9599999999999998E-2</v>
      </c>
      <c r="AH53">
        <v>3.5499999999999997E-2</v>
      </c>
      <c r="AI53">
        <v>2.47E-2</v>
      </c>
      <c r="AJ53">
        <v>1.67E-2</v>
      </c>
    </row>
    <row r="54" spans="3:36" x14ac:dyDescent="0.25">
      <c r="C54">
        <v>1</v>
      </c>
      <c r="D54">
        <v>0.98380000000000001</v>
      </c>
      <c r="E54">
        <v>0.96650000000000003</v>
      </c>
      <c r="F54">
        <v>0.94799999999999995</v>
      </c>
      <c r="G54">
        <v>0.92830000000000001</v>
      </c>
      <c r="H54">
        <v>0.90739999999999998</v>
      </c>
      <c r="I54">
        <v>0.88519999999999999</v>
      </c>
      <c r="J54">
        <v>0.86150000000000004</v>
      </c>
      <c r="K54">
        <v>0.83640000000000003</v>
      </c>
      <c r="L54">
        <v>0.80969999999999998</v>
      </c>
      <c r="M54">
        <v>0.78149999999999997</v>
      </c>
      <c r="N54">
        <v>0.75160000000000005</v>
      </c>
      <c r="O54">
        <v>0.72</v>
      </c>
      <c r="P54">
        <v>0.68669999999999998</v>
      </c>
      <c r="Q54">
        <v>0.65180000000000005</v>
      </c>
      <c r="R54">
        <v>0.61539999999999995</v>
      </c>
      <c r="S54">
        <v>0.57750000000000001</v>
      </c>
      <c r="T54">
        <v>0.53810000000000002</v>
      </c>
      <c r="U54">
        <v>0.49759999999999999</v>
      </c>
      <c r="V54">
        <v>0.45619999999999999</v>
      </c>
      <c r="W54">
        <v>0.41420000000000001</v>
      </c>
      <c r="X54">
        <v>0.37209999999999999</v>
      </c>
      <c r="Y54">
        <v>0.33029999999999998</v>
      </c>
      <c r="Z54">
        <v>0.28920000000000001</v>
      </c>
      <c r="AA54">
        <v>0.24929999999999999</v>
      </c>
      <c r="AB54">
        <v>0.21129999999999999</v>
      </c>
      <c r="AC54">
        <v>0.1757</v>
      </c>
      <c r="AD54">
        <v>0.1431</v>
      </c>
      <c r="AE54">
        <v>0.114</v>
      </c>
      <c r="AF54">
        <v>8.8499999999999995E-2</v>
      </c>
      <c r="AG54">
        <v>6.6900000000000001E-2</v>
      </c>
      <c r="AH54">
        <v>4.9200000000000001E-2</v>
      </c>
      <c r="AI54">
        <v>3.5200000000000002E-2</v>
      </c>
      <c r="AJ54">
        <v>2.46E-2</v>
      </c>
    </row>
    <row r="55" spans="3:36" x14ac:dyDescent="0.25">
      <c r="C55">
        <v>1</v>
      </c>
      <c r="D55">
        <v>0.98519999999999996</v>
      </c>
      <c r="E55">
        <v>0.96930000000000005</v>
      </c>
      <c r="F55">
        <v>0.95220000000000005</v>
      </c>
      <c r="G55">
        <v>0.93400000000000005</v>
      </c>
      <c r="H55">
        <v>0.91469999999999996</v>
      </c>
      <c r="I55">
        <v>0.89400000000000002</v>
      </c>
      <c r="J55">
        <v>0.87190000000000001</v>
      </c>
      <c r="K55">
        <v>0.84830000000000005</v>
      </c>
      <c r="L55">
        <v>0.82320000000000004</v>
      </c>
      <c r="M55">
        <v>0.79649999999999999</v>
      </c>
      <c r="N55">
        <v>0.76819999999999999</v>
      </c>
      <c r="O55">
        <v>0.73799999999999999</v>
      </c>
      <c r="P55">
        <v>0.70609999999999995</v>
      </c>
      <c r="Q55">
        <v>0.67249999999999999</v>
      </c>
      <c r="R55">
        <v>0.63729999999999998</v>
      </c>
      <c r="S55">
        <v>0.60040000000000004</v>
      </c>
      <c r="T55">
        <v>0.56189999999999996</v>
      </c>
      <c r="U55">
        <v>0.52200000000000002</v>
      </c>
      <c r="V55">
        <v>0.48099999999999998</v>
      </c>
      <c r="W55">
        <v>0.43919999999999998</v>
      </c>
      <c r="X55">
        <v>0.39700000000000002</v>
      </c>
      <c r="Y55">
        <v>0.35460000000000003</v>
      </c>
      <c r="Z55">
        <v>0.31269999999999998</v>
      </c>
      <c r="AA55">
        <v>0.2717</v>
      </c>
      <c r="AB55">
        <v>0.23219999999999999</v>
      </c>
      <c r="AC55">
        <v>0.19489999999999999</v>
      </c>
      <c r="AD55">
        <v>0.1603</v>
      </c>
      <c r="AE55">
        <v>0.129</v>
      </c>
      <c r="AF55">
        <v>0.1014</v>
      </c>
      <c r="AG55">
        <v>7.7600000000000002E-2</v>
      </c>
      <c r="AH55">
        <v>5.79E-2</v>
      </c>
      <c r="AI55">
        <v>4.2000000000000003E-2</v>
      </c>
      <c r="AJ55">
        <v>2.9700000000000001E-2</v>
      </c>
    </row>
    <row r="56" spans="3:36" x14ac:dyDescent="0.25">
      <c r="C56">
        <v>1</v>
      </c>
      <c r="D56">
        <v>0.98660000000000003</v>
      </c>
      <c r="E56">
        <v>0.97199999999999998</v>
      </c>
      <c r="F56">
        <v>0.95650000000000002</v>
      </c>
      <c r="G56">
        <v>0.93979999999999997</v>
      </c>
      <c r="H56">
        <v>0.92190000000000005</v>
      </c>
      <c r="I56">
        <v>0.90280000000000005</v>
      </c>
      <c r="J56">
        <v>0.88229999999999997</v>
      </c>
      <c r="K56">
        <v>0.86029999999999995</v>
      </c>
      <c r="L56">
        <v>0.83679999999999999</v>
      </c>
      <c r="M56">
        <v>0.81179999999999997</v>
      </c>
      <c r="N56">
        <v>0.78500000000000003</v>
      </c>
      <c r="O56">
        <v>0.75639999999999996</v>
      </c>
      <c r="P56">
        <v>0.72599999999999998</v>
      </c>
      <c r="Q56">
        <v>0.69389999999999996</v>
      </c>
      <c r="R56">
        <v>0.66</v>
      </c>
      <c r="S56">
        <v>0.62419999999999998</v>
      </c>
      <c r="T56">
        <v>0.58679999999999999</v>
      </c>
      <c r="U56">
        <v>0.54769999999999996</v>
      </c>
      <c r="V56">
        <v>0.50719999999999998</v>
      </c>
      <c r="W56">
        <v>0.4657</v>
      </c>
      <c r="X56">
        <v>0.4234</v>
      </c>
      <c r="Y56">
        <v>0.38069999999999998</v>
      </c>
      <c r="Z56">
        <v>0.33800000000000002</v>
      </c>
      <c r="AA56">
        <v>0.2959</v>
      </c>
      <c r="AB56">
        <v>0.25509999999999999</v>
      </c>
      <c r="AC56">
        <v>0.216</v>
      </c>
      <c r="AD56">
        <v>0.1794</v>
      </c>
      <c r="AE56">
        <v>0.14599999999999999</v>
      </c>
      <c r="AF56">
        <v>0.11600000000000001</v>
      </c>
      <c r="AG56">
        <v>8.9899999999999994E-2</v>
      </c>
      <c r="AH56">
        <v>6.7900000000000002E-2</v>
      </c>
      <c r="AI56">
        <v>0.05</v>
      </c>
      <c r="AJ56">
        <v>3.5900000000000001E-2</v>
      </c>
    </row>
    <row r="57" spans="3:36" x14ac:dyDescent="0.25">
      <c r="C57">
        <v>1</v>
      </c>
      <c r="D57">
        <v>0.9879</v>
      </c>
      <c r="E57">
        <v>0.9748</v>
      </c>
      <c r="F57">
        <v>0.9607</v>
      </c>
      <c r="G57">
        <v>0.9456</v>
      </c>
      <c r="H57">
        <v>0.92930000000000001</v>
      </c>
      <c r="I57">
        <v>0.91169999999999995</v>
      </c>
      <c r="J57">
        <v>0.89280000000000004</v>
      </c>
      <c r="K57">
        <v>0.87250000000000005</v>
      </c>
      <c r="L57">
        <v>0.85070000000000001</v>
      </c>
      <c r="M57">
        <v>0.82730000000000004</v>
      </c>
      <c r="N57">
        <v>0.80220000000000002</v>
      </c>
      <c r="O57">
        <v>0.77529999999999999</v>
      </c>
      <c r="P57">
        <v>0.74650000000000005</v>
      </c>
      <c r="Q57">
        <v>0.71579999999999999</v>
      </c>
      <c r="R57">
        <v>0.68330000000000002</v>
      </c>
      <c r="S57">
        <v>0.64890000000000003</v>
      </c>
      <c r="T57">
        <v>0.61260000000000003</v>
      </c>
      <c r="U57">
        <v>0.57440000000000002</v>
      </c>
      <c r="V57">
        <v>0.53469999999999995</v>
      </c>
      <c r="W57">
        <v>0.49359999999999998</v>
      </c>
      <c r="X57">
        <v>0.45140000000000002</v>
      </c>
      <c r="Y57">
        <v>0.40849999999999997</v>
      </c>
      <c r="Z57">
        <v>0.36530000000000001</v>
      </c>
      <c r="AA57">
        <v>0.32229999999999998</v>
      </c>
      <c r="AB57">
        <v>0.28000000000000003</v>
      </c>
      <c r="AC57">
        <v>0.23930000000000001</v>
      </c>
      <c r="AD57">
        <v>0.20069999999999999</v>
      </c>
      <c r="AE57">
        <v>0.16500000000000001</v>
      </c>
      <c r="AF57">
        <v>0.1326</v>
      </c>
      <c r="AG57">
        <v>0.1041</v>
      </c>
      <c r="AH57">
        <v>7.9699999999999993E-2</v>
      </c>
      <c r="AI57">
        <v>5.9499999999999997E-2</v>
      </c>
      <c r="AJ57">
        <v>4.3299999999999998E-2</v>
      </c>
    </row>
    <row r="58" spans="3:36" x14ac:dyDescent="0.25">
      <c r="C58">
        <v>1</v>
      </c>
      <c r="D58">
        <v>0.98929999999999996</v>
      </c>
      <c r="E58">
        <v>0.97760000000000002</v>
      </c>
      <c r="F58">
        <v>0.96499999999999997</v>
      </c>
      <c r="G58">
        <v>0.95140000000000002</v>
      </c>
      <c r="H58">
        <v>0.93659999999999999</v>
      </c>
      <c r="I58">
        <v>0.92069999999999996</v>
      </c>
      <c r="J58">
        <v>0.90349999999999997</v>
      </c>
      <c r="K58">
        <v>0.88480000000000003</v>
      </c>
      <c r="L58">
        <v>0.86470000000000002</v>
      </c>
      <c r="M58">
        <v>0.84309999999999996</v>
      </c>
      <c r="N58">
        <v>0.81969999999999998</v>
      </c>
      <c r="O58">
        <v>0.79449999999999998</v>
      </c>
      <c r="P58">
        <v>0.76739999999999997</v>
      </c>
      <c r="Q58">
        <v>0.73839999999999995</v>
      </c>
      <c r="R58">
        <v>0.70750000000000002</v>
      </c>
      <c r="S58">
        <v>0.67449999999999999</v>
      </c>
      <c r="T58">
        <v>0.63939999999999997</v>
      </c>
      <c r="U58">
        <v>0.60240000000000005</v>
      </c>
      <c r="V58">
        <v>0.5635</v>
      </c>
      <c r="W58">
        <v>0.52310000000000001</v>
      </c>
      <c r="X58">
        <v>0.48120000000000002</v>
      </c>
      <c r="Y58">
        <v>0.43830000000000002</v>
      </c>
      <c r="Z58">
        <v>0.39460000000000001</v>
      </c>
      <c r="AA58">
        <v>0.3508</v>
      </c>
      <c r="AB58">
        <v>0.30730000000000002</v>
      </c>
      <c r="AC58">
        <v>0.26490000000000002</v>
      </c>
      <c r="AD58">
        <v>0.22439999999999999</v>
      </c>
      <c r="AE58">
        <v>0.18640000000000001</v>
      </c>
      <c r="AF58">
        <v>0.1515</v>
      </c>
      <c r="AG58">
        <v>0.1203</v>
      </c>
      <c r="AH58">
        <v>9.3299999999999994E-2</v>
      </c>
      <c r="AI58">
        <v>7.0599999999999996E-2</v>
      </c>
      <c r="AJ58">
        <v>5.21E-2</v>
      </c>
    </row>
  </sheetData>
  <mergeCells count="2">
    <mergeCell ref="A20:C20"/>
    <mergeCell ref="M5:O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/>
  </sheetViews>
  <sheetFormatPr defaultRowHeight="15" x14ac:dyDescent="0.25"/>
  <cols>
    <col min="2" max="4" width="11.5703125" bestFit="1" customWidth="1"/>
    <col min="9" max="9" width="10.5703125" bestFit="1" customWidth="1"/>
    <col min="10" max="10" width="11.28515625" bestFit="1" customWidth="1"/>
  </cols>
  <sheetData>
    <row r="1" spans="1:15" x14ac:dyDescent="0.25">
      <c r="A1" t="s">
        <v>88</v>
      </c>
      <c r="B1" s="13">
        <v>11180</v>
      </c>
    </row>
    <row r="2" spans="1:15" x14ac:dyDescent="0.25">
      <c r="A2" t="s">
        <v>0</v>
      </c>
      <c r="B2">
        <v>1</v>
      </c>
      <c r="C2" s="6">
        <v>1.0288962353295843</v>
      </c>
      <c r="D2" s="6">
        <v>0.96098975981885404</v>
      </c>
    </row>
    <row r="3" spans="1:15" x14ac:dyDescent="0.25">
      <c r="A3" t="s">
        <v>1</v>
      </c>
      <c r="B3">
        <v>0</v>
      </c>
      <c r="C3">
        <v>-2.7000000000000001E-3</v>
      </c>
      <c r="D3">
        <v>3.7000000000000002E-3</v>
      </c>
    </row>
    <row r="4" spans="1:15" x14ac:dyDescent="0.25">
      <c r="C4" s="15">
        <f>SUM(C7:C42)</f>
        <v>395129.08338204998</v>
      </c>
      <c r="D4" s="15">
        <f>SUM(D7:D42)</f>
        <v>412906.11584984564</v>
      </c>
      <c r="E4">
        <f>D4/C4</f>
        <v>1.0449904429095316</v>
      </c>
    </row>
    <row r="5" spans="1:15" x14ac:dyDescent="0.25">
      <c r="A5" t="s">
        <v>87</v>
      </c>
      <c r="B5" s="14">
        <f>SUMPRODUCT(B7:B61,$F$7:$F$61,$G$7:$G$61)</f>
        <v>167165.794956211</v>
      </c>
      <c r="C5" s="14">
        <f>SUMPRODUCT(C7:C61,$F$7:$F$61,$G$7:$G$61)</f>
        <v>167165.79999999984</v>
      </c>
      <c r="D5" s="14">
        <f>SUMPRODUCT(D7:D61,$F$7:$F$61,$G$7:$G$61)</f>
        <v>167165.79999999987</v>
      </c>
      <c r="I5" t="s">
        <v>93</v>
      </c>
      <c r="K5" t="s">
        <v>94</v>
      </c>
    </row>
    <row r="6" spans="1:15" x14ac:dyDescent="0.25">
      <c r="A6" t="s">
        <v>28</v>
      </c>
      <c r="B6" t="s">
        <v>83</v>
      </c>
      <c r="C6" t="s">
        <v>84</v>
      </c>
      <c r="D6" t="s">
        <v>85</v>
      </c>
      <c r="E6" t="s">
        <v>86</v>
      </c>
      <c r="F6" t="s">
        <v>89</v>
      </c>
      <c r="G6" t="s">
        <v>108</v>
      </c>
      <c r="H6" t="s">
        <v>92</v>
      </c>
      <c r="I6" t="s">
        <v>90</v>
      </c>
      <c r="J6" t="s">
        <v>91</v>
      </c>
    </row>
    <row r="7" spans="1:15" x14ac:dyDescent="0.25">
      <c r="A7">
        <v>65</v>
      </c>
      <c r="B7" s="1">
        <f>B$2*$B$1</f>
        <v>11180</v>
      </c>
      <c r="C7" s="1">
        <f>C$2*$B$1</f>
        <v>11503.059910984752</v>
      </c>
      <c r="D7" s="1">
        <f>D$2*$B$1</f>
        <v>10743.865514774789</v>
      </c>
      <c r="E7">
        <f>'Life Expectancy calcs'!L84</f>
        <v>7.9050000000000006E-3</v>
      </c>
      <c r="F7">
        <f>(1-E7)</f>
        <v>0.99209499999999995</v>
      </c>
      <c r="G7">
        <f>0.96^(A7-$A$7)</f>
        <v>1</v>
      </c>
      <c r="H7">
        <v>65</v>
      </c>
      <c r="I7" s="1">
        <f>SUMPRODUCT(C7:C11,$F7:$F11)-SUMPRODUCT(B7:B11,$F7:$F11)</f>
        <v>1274.687294921976</v>
      </c>
      <c r="J7" s="1">
        <f>SUMPRODUCT(D7:D11,$F7:$F11)-SUMPRODUCT(B7:B11,$F7:$F11)</f>
        <v>-1739.3458073935544</v>
      </c>
      <c r="K7" s="2">
        <f>SUM(C7:C11)-SUM(B7:B11)</f>
        <v>1305.5543789323565</v>
      </c>
      <c r="L7" s="2">
        <f>SUM(D7:D11)-SUM(B7:B11)</f>
        <v>-1781.6758438317338</v>
      </c>
      <c r="N7">
        <f>D7/C7</f>
        <v>0.9340006570351792</v>
      </c>
      <c r="O7">
        <f>C7/D7</f>
        <v>1.070663058390477</v>
      </c>
    </row>
    <row r="8" spans="1:15" x14ac:dyDescent="0.25">
      <c r="A8">
        <v>66</v>
      </c>
      <c r="B8" s="1">
        <f>B7*(1+B$3)</f>
        <v>11180</v>
      </c>
      <c r="C8" s="1">
        <f>C7*(1+C$3)</f>
        <v>11472.001649225092</v>
      </c>
      <c r="D8" s="1">
        <f>D7*(1+D$3)</f>
        <v>10783.617817179456</v>
      </c>
      <c r="E8">
        <f>'Life Expectancy calcs'!L85</f>
        <v>8.5079999999999999E-3</v>
      </c>
      <c r="F8">
        <f>F7*(1-E8)</f>
        <v>0.98365425573999998</v>
      </c>
      <c r="G8">
        <f t="shared" ref="G8:G61" si="0">0.96^(A8-$A$7)</f>
        <v>0.96</v>
      </c>
      <c r="H8">
        <v>70</v>
      </c>
      <c r="I8" s="1">
        <f>SUMPRODUCT(C12:C16,$F12:$F16)-SUMPRODUCT(B12:B16,$F12:$F16)</f>
        <v>498.63940850691142</v>
      </c>
      <c r="J8" s="1">
        <f>SUMPRODUCT(D12:D16,$F12:$F16)-SUMPRODUCT(B12:B16,$F12:$F16)</f>
        <v>-716.85181976659078</v>
      </c>
      <c r="K8" s="2">
        <f>SUM(C12:C16)-SUM(B12:B16)</f>
        <v>537.43843515418848</v>
      </c>
      <c r="L8" s="2">
        <f>SUM(D12:D16)-SUM(B12:B16)</f>
        <v>-773.05058506014029</v>
      </c>
    </row>
    <row r="9" spans="1:15" x14ac:dyDescent="0.25">
      <c r="A9">
        <v>67</v>
      </c>
      <c r="B9" s="1">
        <f t="shared" ref="B9:B61" si="1">B8*(1+B$3)</f>
        <v>11180</v>
      </c>
      <c r="C9" s="1">
        <f t="shared" ref="C9:C61" si="2">C8*(1+C$3)</f>
        <v>11441.027244772184</v>
      </c>
      <c r="D9" s="1">
        <f t="shared" ref="D9:D61" si="3">D8*(1+D$3)</f>
        <v>10823.517203103022</v>
      </c>
      <c r="E9">
        <f>'Life Expectancy calcs'!L86</f>
        <v>9.1160000000000008E-3</v>
      </c>
      <c r="F9">
        <f t="shared" ref="F9:F61" si="4">F8*(1-E9)</f>
        <v>0.97468726354467417</v>
      </c>
      <c r="G9">
        <f t="shared" si="0"/>
        <v>0.92159999999999997</v>
      </c>
      <c r="H9">
        <v>75</v>
      </c>
      <c r="I9" s="1">
        <f>SUMPRODUCT(C17:C21,$F17:$F21)-SUMPRODUCT(B17:B21,$F17:$F21)</f>
        <v>-181.67394758317096</v>
      </c>
      <c r="J9" s="1">
        <f>SUMPRODUCT(D17:D21,$F17:$F21)-SUMPRODUCT(B17:B21,$F17:$F21)</f>
        <v>208.56161253832397</v>
      </c>
      <c r="K9" s="2">
        <f>SUM(C17:C21)-SUM(B17:B21)</f>
        <v>-220.3637880509923</v>
      </c>
      <c r="L9" s="2">
        <f>SUM(D17:D21)-SUM(B17:B21)</f>
        <v>254.37283364146424</v>
      </c>
    </row>
    <row r="10" spans="1:15" x14ac:dyDescent="0.25">
      <c r="A10">
        <v>68</v>
      </c>
      <c r="B10" s="1">
        <f t="shared" si="1"/>
        <v>11180</v>
      </c>
      <c r="C10" s="1">
        <f t="shared" si="2"/>
        <v>11410.136471211299</v>
      </c>
      <c r="D10" s="1">
        <f t="shared" si="3"/>
        <v>10863.564216754503</v>
      </c>
      <c r="E10">
        <f>'Life Expectancy calcs'!L87</f>
        <v>9.7230000000000007E-3</v>
      </c>
      <c r="F10">
        <f t="shared" si="4"/>
        <v>0.96521037928122921</v>
      </c>
      <c r="G10">
        <f t="shared" si="0"/>
        <v>0.88473599999999997</v>
      </c>
      <c r="H10">
        <v>80</v>
      </c>
      <c r="I10" s="1">
        <f>SUMPRODUCT(C22:C26,$F22:$F26)-SUMPRODUCT(B22:B26,$F22:$F26)</f>
        <v>-716.72269461150427</v>
      </c>
      <c r="J10" s="1">
        <f>SUMPRODUCT(D22:D26,$F22:$F26)-SUMPRODUCT(B22:B26,$F22:$F26)</f>
        <v>962.70731336500467</v>
      </c>
      <c r="K10" s="2">
        <f>SUM(C22:C26)-SUM(B22:B26)</f>
        <v>-967.99077606802894</v>
      </c>
      <c r="L10" s="2">
        <f>SUM(D22:D26)-SUM(B22:B26)</f>
        <v>1300.9447612393415</v>
      </c>
    </row>
    <row r="11" spans="1:15" x14ac:dyDescent="0.25">
      <c r="A11">
        <v>69</v>
      </c>
      <c r="B11" s="1">
        <f t="shared" si="1"/>
        <v>11180</v>
      </c>
      <c r="C11" s="1">
        <f t="shared" si="2"/>
        <v>11379.329102739028</v>
      </c>
      <c r="D11" s="1">
        <f t="shared" si="3"/>
        <v>10903.759404356495</v>
      </c>
      <c r="E11">
        <f>'Life Expectancy calcs'!L88</f>
        <v>1.0354E-2</v>
      </c>
      <c r="F11">
        <f t="shared" si="4"/>
        <v>0.95521659101415135</v>
      </c>
      <c r="G11">
        <f t="shared" si="0"/>
        <v>0.84934655999999997</v>
      </c>
      <c r="H11">
        <v>85</v>
      </c>
      <c r="I11" s="1">
        <f>SUMPRODUCT(C27:C31,$F27:$F31)-SUMPRODUCT(B27:B31,$F27:$F31)</f>
        <v>-1037.3606817884283</v>
      </c>
      <c r="J11" s="1">
        <f>SUMPRODUCT(D27:D31,$F27:$F31)-SUMPRODUCT(B27:B31,$F27:$F31)</f>
        <v>1438.93698044333</v>
      </c>
      <c r="K11" s="2">
        <f>SUM(C27:C31)-SUM(B27:B31)</f>
        <v>-1705.5791547973931</v>
      </c>
      <c r="L11" s="2">
        <f>SUM(D27:D31)-SUM(B27:B31)</f>
        <v>2367.0220762961908</v>
      </c>
    </row>
    <row r="12" spans="1:15" x14ac:dyDescent="0.25">
      <c r="A12">
        <v>70</v>
      </c>
      <c r="B12" s="1">
        <f t="shared" si="1"/>
        <v>11180</v>
      </c>
      <c r="C12" s="1">
        <f t="shared" si="2"/>
        <v>11348.604914161631</v>
      </c>
      <c r="D12" s="1">
        <f t="shared" si="3"/>
        <v>10944.103314152615</v>
      </c>
      <c r="E12">
        <f>'Life Expectancy calcs'!L89</f>
        <v>1.1046E-2</v>
      </c>
      <c r="F12">
        <f t="shared" si="4"/>
        <v>0.94466526854980903</v>
      </c>
      <c r="G12">
        <f t="shared" si="0"/>
        <v>0.81537269759999997</v>
      </c>
      <c r="H12">
        <v>90</v>
      </c>
      <c r="I12" s="1">
        <f>SUMPRODUCT(C32:C36,$F32:$F36)-SUMPRODUCT(B32:B36,$F32:$F36)</f>
        <v>-1071.6393052349413</v>
      </c>
      <c r="J12" s="1">
        <f>SUMPRODUCT(D32:D36,$F32:$F36)-SUMPRODUCT(B32:B36,$F32:$F36)</f>
        <v>1519.7001239899946</v>
      </c>
      <c r="K12" s="2">
        <f>SUM(C32:C36)-SUM(B32:B36)</f>
        <v>-2433.2637156230849</v>
      </c>
      <c r="L12" s="2">
        <f>SUM(D32:D36)-SUM(B32:B36)</f>
        <v>3452.9683086659134</v>
      </c>
    </row>
    <row r="13" spans="1:15" x14ac:dyDescent="0.25">
      <c r="A13">
        <v>71</v>
      </c>
      <c r="B13" s="1">
        <f t="shared" si="1"/>
        <v>11180</v>
      </c>
      <c r="C13" s="1">
        <f t="shared" si="2"/>
        <v>11317.963680893394</v>
      </c>
      <c r="D13" s="1">
        <f t="shared" si="3"/>
        <v>10984.596496414981</v>
      </c>
      <c r="E13">
        <f>'Life Expectancy calcs'!L90</f>
        <v>1.1835E-2</v>
      </c>
      <c r="F13">
        <f t="shared" si="4"/>
        <v>0.93348515509652197</v>
      </c>
      <c r="G13">
        <f t="shared" si="0"/>
        <v>0.78275778969599996</v>
      </c>
      <c r="H13">
        <v>95</v>
      </c>
      <c r="I13" s="1">
        <f>SUMPRODUCT(C37:C41,$F37:$F41)-SUMPRODUCT(B37:B41,$F37:$F41)</f>
        <v>-809.20347378002953</v>
      </c>
      <c r="J13" s="1">
        <f>SUMPRODUCT(D37:D41,$F37:$F41)-SUMPRODUCT(B37:B41,$F37:$F41)</f>
        <v>1169.5423086503888</v>
      </c>
      <c r="K13" s="2">
        <f>SUM(C37:C41)-SUM(B37:B41)</f>
        <v>-3151.1774400452268</v>
      </c>
      <c r="L13" s="2">
        <f>SUM(D37:D41)-SUM(B37:B41)</f>
        <v>4559.1537634564083</v>
      </c>
    </row>
    <row r="14" spans="1:15" x14ac:dyDescent="0.25">
      <c r="A14">
        <v>72</v>
      </c>
      <c r="B14" s="1">
        <f t="shared" si="1"/>
        <v>11180</v>
      </c>
      <c r="C14" s="1">
        <f t="shared" si="2"/>
        <v>11287.405178954981</v>
      </c>
      <c r="D14" s="1">
        <f t="shared" si="3"/>
        <v>11025.239503451716</v>
      </c>
      <c r="E14">
        <f>'Life Expectancy calcs'!L91</f>
        <v>1.2728E-2</v>
      </c>
      <c r="F14">
        <f t="shared" si="4"/>
        <v>0.92160375604245348</v>
      </c>
      <c r="G14">
        <f t="shared" si="0"/>
        <v>0.75144747810815993</v>
      </c>
      <c r="H14">
        <v>100</v>
      </c>
      <c r="I14" s="1">
        <f>SUMPRODUCT(C42:C46,$F42:$F46)-SUMPRODUCT(B42:B46,$F42:$F46)</f>
        <v>-399.7118046501555</v>
      </c>
      <c r="J14" s="1">
        <f>SUMPRODUCT(D42:D46,$F42:$F46)-SUMPRODUCT(B42:B46,$F42:$F46)</f>
        <v>587.89777885181047</v>
      </c>
      <c r="K14" s="2">
        <f>SUM(C42:C46)-SUM(B42:B46)</f>
        <v>-3859.451523981872</v>
      </c>
      <c r="L14" s="2">
        <f>SUM(D42:D46)-SUM(B42:B46)</f>
        <v>5685.9556473027551</v>
      </c>
    </row>
    <row r="15" spans="1:15" x14ac:dyDescent="0.25">
      <c r="A15">
        <v>73</v>
      </c>
      <c r="B15" s="1">
        <f t="shared" si="1"/>
        <v>11180</v>
      </c>
      <c r="C15" s="1">
        <f t="shared" si="2"/>
        <v>11256.929184971803</v>
      </c>
      <c r="D15" s="1">
        <f t="shared" si="3"/>
        <v>11066.032889614487</v>
      </c>
      <c r="E15">
        <f>'Life Expectancy calcs'!L92</f>
        <v>1.3743E-2</v>
      </c>
      <c r="F15">
        <f t="shared" si="4"/>
        <v>0.90893815562316205</v>
      </c>
      <c r="G15">
        <f t="shared" si="0"/>
        <v>0.7213895789838336</v>
      </c>
      <c r="H15">
        <v>105</v>
      </c>
      <c r="I15" s="1">
        <f>SUMPRODUCT(C47:C51,$F47:$F51)-SUMPRODUCT(B47:B51,$F47:$F51)</f>
        <v>-109.29841464687706</v>
      </c>
      <c r="J15" s="1">
        <f>SUMPRODUCT(D47:D51,$F47:$F51)-SUMPRODUCT(B47:B51,$F47:$F51)</f>
        <v>163.46380135326535</v>
      </c>
      <c r="K15" s="2">
        <f>SUM(C47:C51)-SUM(B47:B51)</f>
        <v>-4558.2154017445937</v>
      </c>
      <c r="L15" s="2">
        <f>SUM(D47:D51)-SUM(B47:B51)</f>
        <v>6833.7581969937964</v>
      </c>
    </row>
    <row r="16" spans="1:15" x14ac:dyDescent="0.25">
      <c r="A16">
        <v>74</v>
      </c>
      <c r="B16" s="1">
        <f t="shared" si="1"/>
        <v>11180</v>
      </c>
      <c r="C16" s="1">
        <f t="shared" si="2"/>
        <v>11226.535476172379</v>
      </c>
      <c r="D16" s="1">
        <f t="shared" si="3"/>
        <v>11106.977211306061</v>
      </c>
      <c r="E16">
        <f>'Life Expectancy calcs'!L93</f>
        <v>1.4885000000000001E-2</v>
      </c>
      <c r="F16">
        <f t="shared" si="4"/>
        <v>0.89540861117671122</v>
      </c>
      <c r="G16">
        <f t="shared" si="0"/>
        <v>0.69253399582448028</v>
      </c>
      <c r="H16">
        <v>110</v>
      </c>
      <c r="I16" s="1">
        <f>SUMPRODUCT(C52:C56,$F52:$F56)-SUMPRODUCT(B52:B56,$F52:$F56)</f>
        <v>-15.525367916576698</v>
      </c>
      <c r="J16" s="1">
        <f>SUMPRODUCT(D52:D56,$F52:$F56)-SUMPRODUCT(B52:B56,$F52:$F56)</f>
        <v>23.603345527274143</v>
      </c>
      <c r="K16" s="2">
        <f>SUM(C52:C56)-SUM(B52:B56)</f>
        <v>-5247.596769692107</v>
      </c>
      <c r="L16" s="2">
        <f>SUM(D52:D56)-SUM(B52:B56)</f>
        <v>8002.95281049599</v>
      </c>
    </row>
    <row r="17" spans="1:16" x14ac:dyDescent="0.25">
      <c r="A17">
        <v>75</v>
      </c>
      <c r="B17" s="1">
        <f t="shared" si="1"/>
        <v>11180</v>
      </c>
      <c r="C17" s="1">
        <f t="shared" si="2"/>
        <v>11196.223830386714</v>
      </c>
      <c r="D17" s="1">
        <f t="shared" si="3"/>
        <v>11148.073026987893</v>
      </c>
      <c r="E17">
        <f>'Life Expectancy calcs'!L94</f>
        <v>1.6181999999999998E-2</v>
      </c>
      <c r="F17">
        <f t="shared" si="4"/>
        <v>0.88091910903064963</v>
      </c>
      <c r="G17">
        <f t="shared" si="0"/>
        <v>0.664832635991501</v>
      </c>
    </row>
    <row r="18" spans="1:16" x14ac:dyDescent="0.25">
      <c r="A18">
        <v>76</v>
      </c>
      <c r="B18" s="1">
        <f t="shared" si="1"/>
        <v>11180</v>
      </c>
      <c r="C18" s="1">
        <f t="shared" si="2"/>
        <v>11165.994026044669</v>
      </c>
      <c r="D18" s="1">
        <f t="shared" si="3"/>
        <v>11189.320897187748</v>
      </c>
      <c r="E18">
        <f>'Life Expectancy calcs'!L95</f>
        <v>1.7611999999999999E-2</v>
      </c>
      <c r="F18">
        <f t="shared" si="4"/>
        <v>0.86540436168240187</v>
      </c>
      <c r="G18">
        <f t="shared" si="0"/>
        <v>0.63823933055184101</v>
      </c>
    </row>
    <row r="19" spans="1:16" x14ac:dyDescent="0.25">
      <c r="A19">
        <v>77</v>
      </c>
      <c r="B19" s="1">
        <f t="shared" si="1"/>
        <v>11180</v>
      </c>
      <c r="C19" s="1">
        <f t="shared" si="2"/>
        <v>11135.845842174349</v>
      </c>
      <c r="D19" s="1">
        <f t="shared" si="3"/>
        <v>11230.721384507344</v>
      </c>
      <c r="E19">
        <f>'Life Expectancy calcs'!L96</f>
        <v>1.9137999999999999E-2</v>
      </c>
      <c r="F19">
        <f t="shared" si="4"/>
        <v>0.84884225300852412</v>
      </c>
      <c r="G19">
        <f t="shared" si="0"/>
        <v>0.61270975732976729</v>
      </c>
    </row>
    <row r="20" spans="1:16" x14ac:dyDescent="0.25">
      <c r="A20">
        <v>78</v>
      </c>
      <c r="B20" s="1">
        <f t="shared" si="1"/>
        <v>11180</v>
      </c>
      <c r="C20" s="1">
        <f t="shared" si="2"/>
        <v>11105.779058400478</v>
      </c>
      <c r="D20" s="1">
        <f t="shared" si="3"/>
        <v>11272.275053630021</v>
      </c>
      <c r="E20">
        <f>'Life Expectancy calcs'!L97</f>
        <v>2.0752E-2</v>
      </c>
      <c r="F20">
        <f t="shared" si="4"/>
        <v>0.83122707857409128</v>
      </c>
      <c r="G20">
        <f t="shared" si="0"/>
        <v>0.58820136703657666</v>
      </c>
    </row>
    <row r="21" spans="1:16" x14ac:dyDescent="0.25">
      <c r="A21">
        <v>79</v>
      </c>
      <c r="B21" s="1">
        <f t="shared" si="1"/>
        <v>11180</v>
      </c>
      <c r="C21" s="1">
        <f t="shared" si="2"/>
        <v>11075.793454942796</v>
      </c>
      <c r="D21" s="1">
        <f t="shared" si="3"/>
        <v>11313.982471328452</v>
      </c>
      <c r="E21">
        <f>'Life Expectancy calcs'!L98</f>
        <v>2.2497E-2</v>
      </c>
      <c r="F21">
        <f t="shared" si="4"/>
        <v>0.81252696298741001</v>
      </c>
      <c r="G21">
        <f t="shared" si="0"/>
        <v>0.56467331235511353</v>
      </c>
    </row>
    <row r="22" spans="1:16" x14ac:dyDescent="0.25">
      <c r="A22">
        <v>80</v>
      </c>
      <c r="B22" s="1">
        <f t="shared" si="1"/>
        <v>11180</v>
      </c>
      <c r="C22" s="1">
        <f t="shared" si="2"/>
        <v>11045.88881261445</v>
      </c>
      <c r="D22" s="1">
        <f t="shared" si="3"/>
        <v>11355.844206472368</v>
      </c>
      <c r="E22">
        <f>'Life Expectancy calcs'!L99</f>
        <v>2.4487999999999999E-2</v>
      </c>
      <c r="F22">
        <f t="shared" si="4"/>
        <v>0.79262980271777439</v>
      </c>
      <c r="G22">
        <f t="shared" si="0"/>
        <v>0.54208637986090902</v>
      </c>
      <c r="J22">
        <v>1.0075000000000001</v>
      </c>
      <c r="K22">
        <f>1-0.0036</f>
        <v>0.99639999999999995</v>
      </c>
      <c r="L22">
        <f>1+0.0037</f>
        <v>1.0037</v>
      </c>
      <c r="N22">
        <v>40000</v>
      </c>
      <c r="O22">
        <f>LN(N22)</f>
        <v>10.596634733096073</v>
      </c>
    </row>
    <row r="23" spans="1:16" x14ac:dyDescent="0.25">
      <c r="A23">
        <v>81</v>
      </c>
      <c r="B23" s="1">
        <f t="shared" si="1"/>
        <v>11180</v>
      </c>
      <c r="C23" s="1">
        <f t="shared" si="2"/>
        <v>11016.064912820391</v>
      </c>
      <c r="D23" s="1">
        <f t="shared" si="3"/>
        <v>11397.860830036316</v>
      </c>
      <c r="E23">
        <f>'Life Expectancy calcs'!L100</f>
        <v>2.6747E-2</v>
      </c>
      <c r="F23">
        <f t="shared" si="4"/>
        <v>0.77142933338448205</v>
      </c>
      <c r="G23">
        <f t="shared" si="0"/>
        <v>0.52040292466647264</v>
      </c>
      <c r="J23">
        <f>J22^30</f>
        <v>1.2512717638233404</v>
      </c>
      <c r="K23">
        <f>K22^30</f>
        <v>0.89745269473644662</v>
      </c>
      <c r="L23">
        <f>L22^30</f>
        <v>1.1171660376805204</v>
      </c>
      <c r="N23">
        <v>44000</v>
      </c>
      <c r="O23">
        <f>LN(N23)</f>
        <v>10.691944912900398</v>
      </c>
      <c r="P23">
        <f>O23-O22</f>
        <v>9.5310179804325657E-2</v>
      </c>
    </row>
    <row r="24" spans="1:16" x14ac:dyDescent="0.25">
      <c r="A24">
        <v>82</v>
      </c>
      <c r="B24" s="1">
        <f t="shared" si="1"/>
        <v>11180</v>
      </c>
      <c r="C24" s="1">
        <f t="shared" si="2"/>
        <v>10986.321537555776</v>
      </c>
      <c r="D24" s="1">
        <f t="shared" si="3"/>
        <v>11440.032915107451</v>
      </c>
      <c r="E24">
        <f>'Life Expectancy calcs'!L101</f>
        <v>2.9211999999999998E-2</v>
      </c>
      <c r="F24">
        <f t="shared" si="4"/>
        <v>0.74889433969765451</v>
      </c>
      <c r="G24">
        <f t="shared" si="0"/>
        <v>0.49958680767981373</v>
      </c>
      <c r="L24">
        <f>L23/K23</f>
        <v>1.2448188570079413</v>
      </c>
    </row>
    <row r="25" spans="1:16" x14ac:dyDescent="0.25">
      <c r="A25">
        <v>83</v>
      </c>
      <c r="B25" s="1">
        <f t="shared" si="1"/>
        <v>11180</v>
      </c>
      <c r="C25" s="1">
        <f t="shared" si="2"/>
        <v>10956.658469404374</v>
      </c>
      <c r="D25" s="1">
        <f t="shared" si="3"/>
        <v>11482.36103689335</v>
      </c>
      <c r="E25">
        <f>'Life Expectancy calcs'!L102</f>
        <v>3.1884999999999997E-2</v>
      </c>
      <c r="F25">
        <f t="shared" si="4"/>
        <v>0.72501584367639482</v>
      </c>
      <c r="G25">
        <f t="shared" si="0"/>
        <v>0.47960333537262118</v>
      </c>
    </row>
    <row r="26" spans="1:16" x14ac:dyDescent="0.25">
      <c r="A26">
        <v>84</v>
      </c>
      <c r="B26" s="1">
        <f t="shared" si="1"/>
        <v>11180</v>
      </c>
      <c r="C26" s="1">
        <f t="shared" si="2"/>
        <v>10927.075491536982</v>
      </c>
      <c r="D26" s="1">
        <f t="shared" si="3"/>
        <v>11524.845772729856</v>
      </c>
      <c r="E26">
        <f>'Life Expectancy calcs'!L103</f>
        <v>3.4832000000000002E-2</v>
      </c>
      <c r="F26">
        <f t="shared" si="4"/>
        <v>0.6997620918094587</v>
      </c>
      <c r="G26">
        <f t="shared" si="0"/>
        <v>0.46041920195771635</v>
      </c>
      <c r="K26">
        <f>C37/C7</f>
        <v>0.92209267321393362</v>
      </c>
      <c r="L26">
        <f>D37/D7</f>
        <v>1.1171660376805188</v>
      </c>
    </row>
    <row r="27" spans="1:16" x14ac:dyDescent="0.25">
      <c r="A27">
        <v>85</v>
      </c>
      <c r="B27" s="1">
        <f t="shared" si="1"/>
        <v>11180</v>
      </c>
      <c r="C27" s="1">
        <f t="shared" si="2"/>
        <v>10897.572387709832</v>
      </c>
      <c r="D27" s="1">
        <f t="shared" si="3"/>
        <v>11567.487702088956</v>
      </c>
      <c r="E27">
        <f>'Life Expectancy calcs'!L104</f>
        <v>3.8217000000000001E-2</v>
      </c>
      <c r="F27">
        <f t="shared" si="4"/>
        <v>0.67301928394677668</v>
      </c>
      <c r="G27">
        <f t="shared" si="0"/>
        <v>0.44200243387940769</v>
      </c>
    </row>
    <row r="28" spans="1:16" x14ac:dyDescent="0.25">
      <c r="A28">
        <v>86</v>
      </c>
      <c r="B28" s="1">
        <f t="shared" si="1"/>
        <v>11180</v>
      </c>
      <c r="C28" s="1">
        <f t="shared" si="2"/>
        <v>10868.148942263015</v>
      </c>
      <c r="D28" s="1">
        <f t="shared" si="3"/>
        <v>11610.287406586685</v>
      </c>
      <c r="E28">
        <f>'Life Expectancy calcs'!L105</f>
        <v>4.2058999999999999E-2</v>
      </c>
      <c r="F28">
        <f t="shared" si="4"/>
        <v>0.64471276588325921</v>
      </c>
      <c r="G28">
        <f t="shared" si="0"/>
        <v>0.42432233652423135</v>
      </c>
    </row>
    <row r="29" spans="1:16" x14ac:dyDescent="0.25">
      <c r="A29">
        <v>87</v>
      </c>
      <c r="B29" s="1">
        <f t="shared" si="1"/>
        <v>11180</v>
      </c>
      <c r="C29" s="1">
        <f t="shared" si="2"/>
        <v>10838.804940118904</v>
      </c>
      <c r="D29" s="1">
        <f t="shared" si="3"/>
        <v>11653.245469991056</v>
      </c>
      <c r="E29">
        <f>'Life Expectancy calcs'!L106</f>
        <v>4.6260999999999997E-2</v>
      </c>
      <c r="F29">
        <f t="shared" si="4"/>
        <v>0.61488770862073372</v>
      </c>
      <c r="G29">
        <f t="shared" si="0"/>
        <v>0.4073494430632621</v>
      </c>
    </row>
    <row r="30" spans="1:16" x14ac:dyDescent="0.25">
      <c r="A30">
        <v>88</v>
      </c>
      <c r="B30" s="1">
        <f t="shared" si="1"/>
        <v>11180</v>
      </c>
      <c r="C30" s="1">
        <f t="shared" si="2"/>
        <v>10809.540166780582</v>
      </c>
      <c r="D30" s="1">
        <f t="shared" si="3"/>
        <v>11696.362478230023</v>
      </c>
      <c r="E30">
        <f>'Life Expectancy calcs'!L107</f>
        <v>5.0826000000000003E-2</v>
      </c>
      <c r="F30">
        <f t="shared" si="4"/>
        <v>0.58363542594237627</v>
      </c>
      <c r="G30">
        <f t="shared" si="0"/>
        <v>0.3910554653407316</v>
      </c>
    </row>
    <row r="31" spans="1:16" x14ac:dyDescent="0.25">
      <c r="A31">
        <v>89</v>
      </c>
      <c r="B31" s="1">
        <f t="shared" si="1"/>
        <v>11180</v>
      </c>
      <c r="C31" s="1">
        <f t="shared" si="2"/>
        <v>10780.354408330273</v>
      </c>
      <c r="D31" s="1">
        <f t="shared" si="3"/>
        <v>11739.639019399474</v>
      </c>
      <c r="E31">
        <f>'Life Expectancy calcs'!L108</f>
        <v>5.5864999999999998E-2</v>
      </c>
      <c r="F31">
        <f t="shared" si="4"/>
        <v>0.55103063287210541</v>
      </c>
      <c r="G31">
        <f t="shared" si="0"/>
        <v>0.37541324672710236</v>
      </c>
      <c r="K31">
        <f>(1+0.0037+0.0036)^35</f>
        <v>1.2899093425712074</v>
      </c>
    </row>
    <row r="32" spans="1:16" x14ac:dyDescent="0.25">
      <c r="A32">
        <v>90</v>
      </c>
      <c r="B32" s="1">
        <f t="shared" si="1"/>
        <v>11180</v>
      </c>
      <c r="C32" s="1">
        <f t="shared" si="2"/>
        <v>10751.247451427782</v>
      </c>
      <c r="D32" s="1">
        <f t="shared" si="3"/>
        <v>11783.075683771252</v>
      </c>
      <c r="E32">
        <f>'Life Expectancy calcs'!L109</f>
        <v>6.1620000000000001E-2</v>
      </c>
      <c r="F32">
        <f t="shared" si="4"/>
        <v>0.51707612527452629</v>
      </c>
      <c r="G32">
        <f t="shared" si="0"/>
        <v>0.36039671685801827</v>
      </c>
    </row>
    <row r="33" spans="1:14" x14ac:dyDescent="0.25">
      <c r="A33">
        <v>91</v>
      </c>
      <c r="B33" s="1">
        <f t="shared" si="1"/>
        <v>11180</v>
      </c>
      <c r="C33" s="1">
        <f t="shared" si="2"/>
        <v>10722.219083308926</v>
      </c>
      <c r="D33" s="1">
        <f t="shared" si="3"/>
        <v>11826.673063801207</v>
      </c>
      <c r="E33">
        <f>'Life Expectancy calcs'!L110</f>
        <v>6.8153000000000005E-2</v>
      </c>
      <c r="F33">
        <f t="shared" si="4"/>
        <v>0.48183583610869146</v>
      </c>
      <c r="G33">
        <f t="shared" si="0"/>
        <v>0.34598084818369751</v>
      </c>
    </row>
    <row r="34" spans="1:14" x14ac:dyDescent="0.25">
      <c r="A34">
        <v>92</v>
      </c>
      <c r="B34" s="1">
        <f t="shared" si="1"/>
        <v>11180</v>
      </c>
      <c r="C34" s="1">
        <f t="shared" si="2"/>
        <v>10693.269091783992</v>
      </c>
      <c r="D34" s="1">
        <f t="shared" si="3"/>
        <v>11870.431754137271</v>
      </c>
      <c r="E34">
        <f>'Life Expectancy calcs'!L111</f>
        <v>7.5348999999999999E-2</v>
      </c>
      <c r="F34">
        <f t="shared" si="4"/>
        <v>0.44552998769373769</v>
      </c>
      <c r="G34">
        <f t="shared" si="0"/>
        <v>0.33214161425634964</v>
      </c>
    </row>
    <row r="35" spans="1:14" x14ac:dyDescent="0.25">
      <c r="A35">
        <v>93</v>
      </c>
      <c r="B35" s="1">
        <f t="shared" si="1"/>
        <v>11180</v>
      </c>
      <c r="C35" s="1">
        <f t="shared" si="2"/>
        <v>10664.397265236175</v>
      </c>
      <c r="D35" s="1">
        <f t="shared" si="3"/>
        <v>11914.35235162758</v>
      </c>
      <c r="E35">
        <f>'Life Expectancy calcs'!L112</f>
        <v>8.3229999999999998E-2</v>
      </c>
      <c r="F35">
        <f t="shared" si="4"/>
        <v>0.40844852681798788</v>
      </c>
      <c r="G35">
        <f t="shared" si="0"/>
        <v>0.3188559496860956</v>
      </c>
    </row>
    <row r="36" spans="1:14" x14ac:dyDescent="0.25">
      <c r="A36">
        <v>94</v>
      </c>
      <c r="B36" s="1">
        <f t="shared" si="1"/>
        <v>11180</v>
      </c>
      <c r="C36" s="1">
        <f t="shared" si="2"/>
        <v>10635.603392620038</v>
      </c>
      <c r="D36" s="1">
        <f t="shared" si="3"/>
        <v>11958.435455328603</v>
      </c>
      <c r="E36">
        <f>'Life Expectancy calcs'!L113</f>
        <v>9.1933000000000001E-2</v>
      </c>
      <c r="F36">
        <f t="shared" si="4"/>
        <v>0.37089862840202981</v>
      </c>
      <c r="G36">
        <f t="shared" si="0"/>
        <v>0.30610171169865186</v>
      </c>
    </row>
    <row r="37" spans="1:14" x14ac:dyDescent="0.25">
      <c r="A37">
        <v>95</v>
      </c>
      <c r="B37" s="1">
        <f t="shared" si="1"/>
        <v>11180</v>
      </c>
      <c r="C37" s="1">
        <f t="shared" si="2"/>
        <v>10606.887263459963</v>
      </c>
      <c r="D37" s="1">
        <f t="shared" si="3"/>
        <v>12002.681666513319</v>
      </c>
      <c r="E37">
        <f>'Life Expectancy calcs'!L114</f>
        <v>0.10162499999999999</v>
      </c>
      <c r="F37">
        <f t="shared" si="4"/>
        <v>0.33320605529067354</v>
      </c>
      <c r="G37">
        <f t="shared" si="0"/>
        <v>0.29385764323070573</v>
      </c>
    </row>
    <row r="38" spans="1:14" x14ac:dyDescent="0.25">
      <c r="A38">
        <v>96</v>
      </c>
      <c r="B38" s="1">
        <f t="shared" si="1"/>
        <v>11180</v>
      </c>
      <c r="C38" s="1">
        <f t="shared" si="2"/>
        <v>10578.24866784862</v>
      </c>
      <c r="D38" s="1">
        <f t="shared" si="3"/>
        <v>12047.091588679419</v>
      </c>
      <c r="E38">
        <f>'Life Expectancy calcs'!L115</f>
        <v>0.11244800000000001</v>
      </c>
      <c r="F38">
        <f t="shared" si="4"/>
        <v>0.29573770078534789</v>
      </c>
      <c r="G38">
        <f t="shared" si="0"/>
        <v>0.28210333750147754</v>
      </c>
    </row>
    <row r="39" spans="1:14" x14ac:dyDescent="0.25">
      <c r="A39">
        <v>97</v>
      </c>
      <c r="B39" s="1">
        <f t="shared" si="1"/>
        <v>11180</v>
      </c>
      <c r="C39" s="1">
        <f t="shared" si="2"/>
        <v>10549.687396445428</v>
      </c>
      <c r="D39" s="1">
        <f t="shared" si="3"/>
        <v>12091.665827557534</v>
      </c>
      <c r="E39">
        <f>'Life Expectancy calcs'!L116</f>
        <v>0.124502</v>
      </c>
      <c r="F39">
        <f t="shared" si="4"/>
        <v>0.2589177655621705</v>
      </c>
      <c r="G39">
        <f t="shared" si="0"/>
        <v>0.2708192040014184</v>
      </c>
    </row>
    <row r="40" spans="1:14" x14ac:dyDescent="0.25">
      <c r="A40">
        <v>98</v>
      </c>
      <c r="B40" s="1">
        <f t="shared" si="1"/>
        <v>11180</v>
      </c>
      <c r="C40" s="1">
        <f t="shared" si="2"/>
        <v>10521.203240475024</v>
      </c>
      <c r="D40" s="1">
        <f t="shared" si="3"/>
        <v>12136.404991119496</v>
      </c>
      <c r="E40">
        <f>'Life Expectancy calcs'!L117</f>
        <v>0.13783699999999999</v>
      </c>
      <c r="F40">
        <f t="shared" si="4"/>
        <v>0.22322931751037761</v>
      </c>
      <c r="G40">
        <f t="shared" si="0"/>
        <v>0.25998643584136166</v>
      </c>
    </row>
    <row r="41" spans="1:14" x14ac:dyDescent="0.25">
      <c r="A41">
        <v>99</v>
      </c>
      <c r="B41" s="1">
        <f t="shared" si="1"/>
        <v>11180</v>
      </c>
      <c r="C41" s="1">
        <f t="shared" si="2"/>
        <v>10492.795991725741</v>
      </c>
      <c r="D41" s="1">
        <f t="shared" si="3"/>
        <v>12181.309689586638</v>
      </c>
      <c r="E41">
        <f>'Life Expectancy calcs'!L118</f>
        <v>0.15245800000000001</v>
      </c>
      <c r="F41">
        <f t="shared" si="4"/>
        <v>0.18919622222138047</v>
      </c>
      <c r="G41">
        <f t="shared" si="0"/>
        <v>0.24958697840770719</v>
      </c>
    </row>
    <row r="42" spans="1:14" x14ac:dyDescent="0.25">
      <c r="A42">
        <v>100</v>
      </c>
      <c r="B42" s="1">
        <f t="shared" si="1"/>
        <v>11180</v>
      </c>
      <c r="C42" s="1">
        <f t="shared" si="2"/>
        <v>10464.465442548082</v>
      </c>
      <c r="D42" s="1">
        <f t="shared" si="3"/>
        <v>12226.380535438109</v>
      </c>
      <c r="E42">
        <f>'Life Expectancy calcs'!L119</f>
        <v>0.168352</v>
      </c>
      <c r="F42">
        <f t="shared" si="4"/>
        <v>0.15734465981796661</v>
      </c>
      <c r="G42">
        <f t="shared" si="0"/>
        <v>0.2396034992713989</v>
      </c>
      <c r="N42">
        <f>D42/C42</f>
        <v>1.1683712467266749</v>
      </c>
    </row>
    <row r="43" spans="1:14" x14ac:dyDescent="0.25">
      <c r="A43">
        <v>101</v>
      </c>
      <c r="B43" s="1">
        <f t="shared" si="1"/>
        <v>11180</v>
      </c>
      <c r="C43" s="1">
        <f t="shared" si="2"/>
        <v>10436.211385853201</v>
      </c>
      <c r="D43" s="1">
        <f t="shared" si="3"/>
        <v>12271.618143419231</v>
      </c>
      <c r="E43">
        <f>'Life Expectancy calcs'!L120</f>
        <v>0.18548600000000001</v>
      </c>
      <c r="F43">
        <f t="shared" si="4"/>
        <v>0.12815942824697124</v>
      </c>
      <c r="G43">
        <f t="shared" si="0"/>
        <v>0.23001935930054296</v>
      </c>
    </row>
    <row r="44" spans="1:14" x14ac:dyDescent="0.25">
      <c r="A44">
        <v>102</v>
      </c>
      <c r="B44" s="1">
        <f t="shared" si="1"/>
        <v>11180</v>
      </c>
      <c r="C44" s="1">
        <f t="shared" si="2"/>
        <v>10408.033615111397</v>
      </c>
      <c r="D44" s="1">
        <f t="shared" si="3"/>
        <v>12317.023130549884</v>
      </c>
      <c r="E44">
        <f>'Life Expectancy calcs'!L121</f>
        <v>0.203817</v>
      </c>
      <c r="F44">
        <f t="shared" si="4"/>
        <v>0.1020383580599583</v>
      </c>
      <c r="G44">
        <f t="shared" si="0"/>
        <v>0.22081858492852122</v>
      </c>
    </row>
    <row r="45" spans="1:14" x14ac:dyDescent="0.25">
      <c r="A45">
        <v>103</v>
      </c>
      <c r="B45" s="1">
        <f t="shared" si="1"/>
        <v>11180</v>
      </c>
      <c r="C45" s="1">
        <f t="shared" si="2"/>
        <v>10379.931924350596</v>
      </c>
      <c r="D45" s="1">
        <f t="shared" si="3"/>
        <v>12362.59611613292</v>
      </c>
      <c r="E45">
        <f>'Life Expectancy calcs'!L122</f>
        <v>0.223298</v>
      </c>
      <c r="F45">
        <f t="shared" si="4"/>
        <v>7.9253396781885727E-2</v>
      </c>
      <c r="G45">
        <f t="shared" si="0"/>
        <v>0.21198584153138036</v>
      </c>
    </row>
    <row r="46" spans="1:14" x14ac:dyDescent="0.25">
      <c r="A46">
        <v>104</v>
      </c>
      <c r="B46" s="1">
        <f t="shared" si="1"/>
        <v>11180</v>
      </c>
      <c r="C46" s="1">
        <f t="shared" si="2"/>
        <v>10351.90610815485</v>
      </c>
      <c r="D46" s="1">
        <f t="shared" si="3"/>
        <v>12408.337721762611</v>
      </c>
      <c r="E46">
        <f>'Life Expectancy calcs'!L123</f>
        <v>0.243867</v>
      </c>
      <c r="F46">
        <f t="shared" si="4"/>
        <v>5.9926108668877598E-2</v>
      </c>
      <c r="G46">
        <f t="shared" si="0"/>
        <v>0.20350640787012514</v>
      </c>
    </row>
    <row r="47" spans="1:14" x14ac:dyDescent="0.25">
      <c r="A47">
        <v>105</v>
      </c>
      <c r="B47" s="1">
        <f t="shared" si="1"/>
        <v>11180</v>
      </c>
      <c r="C47" s="1">
        <f t="shared" si="2"/>
        <v>10323.955961662832</v>
      </c>
      <c r="D47" s="1">
        <f t="shared" si="3"/>
        <v>12454.248571333133</v>
      </c>
      <c r="E47">
        <f>'Life Expectancy calcs'!L124</f>
        <v>0.26427699999999998</v>
      </c>
      <c r="F47">
        <f t="shared" si="4"/>
        <v>4.4089016448192631E-2</v>
      </c>
      <c r="G47">
        <f t="shared" si="0"/>
        <v>0.19536615155532017</v>
      </c>
    </row>
    <row r="48" spans="1:14" x14ac:dyDescent="0.25">
      <c r="A48">
        <v>106</v>
      </c>
      <c r="B48" s="1">
        <f t="shared" si="1"/>
        <v>11180</v>
      </c>
      <c r="C48" s="1">
        <f t="shared" si="2"/>
        <v>10296.081280566343</v>
      </c>
      <c r="D48" s="1">
        <f t="shared" si="3"/>
        <v>12500.329291047066</v>
      </c>
      <c r="E48">
        <f>'Life Expectancy calcs'!L125</f>
        <v>0.28416799999999998</v>
      </c>
      <c r="F48">
        <f t="shared" si="4"/>
        <v>3.156032882214263E-2</v>
      </c>
      <c r="G48">
        <f t="shared" si="0"/>
        <v>0.18755150549310737</v>
      </c>
    </row>
    <row r="49" spans="1:14" x14ac:dyDescent="0.25">
      <c r="A49">
        <v>107</v>
      </c>
      <c r="B49" s="1">
        <f t="shared" si="1"/>
        <v>11180</v>
      </c>
      <c r="C49" s="1">
        <f t="shared" si="2"/>
        <v>10268.281861108813</v>
      </c>
      <c r="D49" s="1">
        <f t="shared" si="3"/>
        <v>12546.58050942394</v>
      </c>
      <c r="E49">
        <f>'Life Expectancy calcs'!L126</f>
        <v>0.30316399999999999</v>
      </c>
      <c r="F49">
        <f t="shared" si="4"/>
        <v>2.1992373295106581E-2</v>
      </c>
      <c r="G49">
        <f t="shared" si="0"/>
        <v>0.18004944527338304</v>
      </c>
    </row>
    <row r="50" spans="1:14" x14ac:dyDescent="0.25">
      <c r="A50">
        <v>108</v>
      </c>
      <c r="B50" s="1">
        <f t="shared" si="1"/>
        <v>11180</v>
      </c>
      <c r="C50" s="1">
        <f t="shared" si="2"/>
        <v>10240.55750008382</v>
      </c>
      <c r="D50" s="1">
        <f t="shared" si="3"/>
        <v>12593.002857308809</v>
      </c>
      <c r="E50">
        <f>'Life Expectancy calcs'!L127</f>
        <v>0.32087599999999999</v>
      </c>
      <c r="F50">
        <f t="shared" si="4"/>
        <v>1.4935548521665962E-2</v>
      </c>
      <c r="G50">
        <f t="shared" si="0"/>
        <v>0.17284746746244775</v>
      </c>
    </row>
    <row r="51" spans="1:14" x14ac:dyDescent="0.25">
      <c r="A51">
        <v>109</v>
      </c>
      <c r="B51" s="1">
        <f t="shared" si="1"/>
        <v>11180</v>
      </c>
      <c r="C51" s="1">
        <f t="shared" si="2"/>
        <v>10212.907994833593</v>
      </c>
      <c r="D51" s="1">
        <f t="shared" si="3"/>
        <v>12639.596967880852</v>
      </c>
      <c r="E51">
        <f>'Life Expectancy calcs'!L128</f>
        <v>0.33691900000000002</v>
      </c>
      <c r="F51">
        <f t="shared" si="4"/>
        <v>9.9034784492947874E-3</v>
      </c>
      <c r="G51">
        <f t="shared" si="0"/>
        <v>0.16593356876394982</v>
      </c>
    </row>
    <row r="52" spans="1:14" x14ac:dyDescent="0.25">
      <c r="A52">
        <v>110</v>
      </c>
      <c r="B52" s="1">
        <f t="shared" si="1"/>
        <v>11180</v>
      </c>
      <c r="C52" s="1">
        <f t="shared" si="2"/>
        <v>10185.333143247542</v>
      </c>
      <c r="D52" s="1">
        <f t="shared" si="3"/>
        <v>12686.363476662013</v>
      </c>
      <c r="E52">
        <f>'Life Expectancy calcs'!L129</f>
        <v>0.353765</v>
      </c>
      <c r="F52">
        <f t="shared" si="4"/>
        <v>6.3999743956800166E-3</v>
      </c>
      <c r="G52">
        <f t="shared" si="0"/>
        <v>0.15929622601339183</v>
      </c>
    </row>
    <row r="53" spans="1:14" x14ac:dyDescent="0.25">
      <c r="A53">
        <v>111</v>
      </c>
      <c r="B53" s="1">
        <f t="shared" si="1"/>
        <v>11180</v>
      </c>
      <c r="C53" s="1">
        <f t="shared" si="2"/>
        <v>10157.832743760773</v>
      </c>
      <c r="D53" s="1">
        <f t="shared" si="3"/>
        <v>12733.303021525662</v>
      </c>
      <c r="E53">
        <f>'Life Expectancy calcs'!L130</f>
        <v>0.37145400000000001</v>
      </c>
      <c r="F53">
        <f t="shared" si="4"/>
        <v>4.0226783065070923E-3</v>
      </c>
      <c r="G53">
        <f t="shared" si="0"/>
        <v>0.15292437697285616</v>
      </c>
    </row>
    <row r="54" spans="1:14" x14ac:dyDescent="0.25">
      <c r="A54">
        <v>112</v>
      </c>
      <c r="B54" s="1">
        <f t="shared" si="1"/>
        <v>11180</v>
      </c>
      <c r="C54" s="1">
        <f t="shared" si="2"/>
        <v>10130.406595352619</v>
      </c>
      <c r="D54" s="1">
        <f t="shared" si="3"/>
        <v>12780.416242705307</v>
      </c>
      <c r="E54">
        <f>'Life Expectancy calcs'!L131</f>
        <v>0.39002599999999998</v>
      </c>
      <c r="F54">
        <f t="shared" si="4"/>
        <v>2.4537291773333572E-3</v>
      </c>
      <c r="G54">
        <f t="shared" si="0"/>
        <v>0.1468074018939419</v>
      </c>
    </row>
    <row r="55" spans="1:14" x14ac:dyDescent="0.25">
      <c r="A55">
        <v>113</v>
      </c>
      <c r="B55" s="1">
        <f t="shared" si="1"/>
        <v>11180</v>
      </c>
      <c r="C55" s="1">
        <f t="shared" si="2"/>
        <v>10103.054497545167</v>
      </c>
      <c r="D55" s="1">
        <f t="shared" si="3"/>
        <v>12827.703782803317</v>
      </c>
      <c r="E55">
        <f>'Life Expectancy calcs'!L132</f>
        <v>0.409528</v>
      </c>
      <c r="F55">
        <f t="shared" si="4"/>
        <v>1.4488583747983821E-3</v>
      </c>
      <c r="G55">
        <f t="shared" si="0"/>
        <v>0.14093510581818422</v>
      </c>
      <c r="I55">
        <f>1000*(1+0.0037)</f>
        <v>1003.7</v>
      </c>
    </row>
    <row r="56" spans="1:14" x14ac:dyDescent="0.25">
      <c r="A56">
        <v>114</v>
      </c>
      <c r="B56" s="1">
        <f t="shared" si="1"/>
        <v>11180</v>
      </c>
      <c r="C56" s="1">
        <f t="shared" si="2"/>
        <v>10075.776250401794</v>
      </c>
      <c r="D56" s="1">
        <f t="shared" si="3"/>
        <v>12875.166286799689</v>
      </c>
      <c r="E56">
        <f>'Life Expectancy calcs'!L133</f>
        <v>0.430004</v>
      </c>
      <c r="F56">
        <f t="shared" si="4"/>
        <v>8.2584347820157853E-4</v>
      </c>
      <c r="G56">
        <f t="shared" si="0"/>
        <v>0.13529770158545684</v>
      </c>
    </row>
    <row r="57" spans="1:14" x14ac:dyDescent="0.25">
      <c r="A57">
        <v>115</v>
      </c>
      <c r="B57" s="1">
        <f t="shared" si="1"/>
        <v>11180</v>
      </c>
      <c r="C57" s="1">
        <f t="shared" si="2"/>
        <v>10048.571654525709</v>
      </c>
      <c r="D57" s="1">
        <f t="shared" si="3"/>
        <v>12922.804402060849</v>
      </c>
      <c r="E57">
        <f>'Life Expectancy calcs'!L134</f>
        <v>0.45150400000000002</v>
      </c>
      <c r="F57">
        <f t="shared" si="4"/>
        <v>4.52971844419653E-4</v>
      </c>
      <c r="G57">
        <f t="shared" si="0"/>
        <v>0.12988579352203858</v>
      </c>
    </row>
    <row r="58" spans="1:14" x14ac:dyDescent="0.25">
      <c r="A58">
        <v>116</v>
      </c>
      <c r="B58" s="1">
        <f t="shared" si="1"/>
        <v>11180</v>
      </c>
      <c r="C58" s="1">
        <f t="shared" si="2"/>
        <v>10021.440511058488</v>
      </c>
      <c r="D58" s="1">
        <f t="shared" si="3"/>
        <v>12970.618778348475</v>
      </c>
      <c r="E58">
        <f>'Life Expectancy calcs'!L135</f>
        <v>0.47407899999999997</v>
      </c>
      <c r="F58">
        <f t="shared" si="4"/>
        <v>2.3822740538902837E-4</v>
      </c>
      <c r="G58">
        <f t="shared" si="0"/>
        <v>0.12469036178115704</v>
      </c>
    </row>
    <row r="59" spans="1:14" x14ac:dyDescent="0.25">
      <c r="A59">
        <v>117</v>
      </c>
      <c r="B59" s="1">
        <f t="shared" si="1"/>
        <v>11180</v>
      </c>
      <c r="C59" s="1">
        <f t="shared" si="2"/>
        <v>9994.382621678631</v>
      </c>
      <c r="D59" s="1">
        <f t="shared" si="3"/>
        <v>13018.610067828364</v>
      </c>
      <c r="E59">
        <f>'Life Expectancy calcs'!L136</f>
        <v>0.49778299999999998</v>
      </c>
      <c r="F59">
        <f t="shared" si="4"/>
        <v>1.1964185285226166E-4</v>
      </c>
      <c r="G59">
        <f t="shared" si="0"/>
        <v>0.11970274730991076</v>
      </c>
    </row>
    <row r="60" spans="1:14" x14ac:dyDescent="0.25">
      <c r="A60">
        <v>118</v>
      </c>
      <c r="B60" s="1">
        <f t="shared" si="1"/>
        <v>11180</v>
      </c>
      <c r="C60" s="1">
        <f t="shared" si="2"/>
        <v>9967.3977886000976</v>
      </c>
      <c r="D60" s="1">
        <f t="shared" si="3"/>
        <v>13066.778925079328</v>
      </c>
      <c r="E60">
        <f>'Life Expectancy calcs'!L137</f>
        <v>0.52267300000000005</v>
      </c>
      <c r="F60">
        <f t="shared" si="4"/>
        <v>5.7108286696411494E-5</v>
      </c>
      <c r="G60">
        <f t="shared" si="0"/>
        <v>0.11491463741751431</v>
      </c>
    </row>
    <row r="61" spans="1:14" x14ac:dyDescent="0.25">
      <c r="A61">
        <v>119</v>
      </c>
      <c r="B61" s="1">
        <f t="shared" si="1"/>
        <v>11180</v>
      </c>
      <c r="C61" s="1">
        <f t="shared" si="2"/>
        <v>9940.4858145708768</v>
      </c>
      <c r="D61" s="1">
        <f t="shared" si="3"/>
        <v>13115.126007102122</v>
      </c>
      <c r="E61">
        <f>'Life Expectancy calcs'!L138</f>
        <v>0.54880600000000002</v>
      </c>
      <c r="F61">
        <f t="shared" si="4"/>
        <v>2.5766916307700686E-5</v>
      </c>
      <c r="G61">
        <f t="shared" si="0"/>
        <v>0.11031805192081375</v>
      </c>
      <c r="N61">
        <f>D61/C61</f>
        <v>1.3193646922042606</v>
      </c>
    </row>
    <row r="63" spans="1:14" x14ac:dyDescent="0.25">
      <c r="A63" t="s">
        <v>87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selection activeCell="J45" sqref="J45"/>
    </sheetView>
  </sheetViews>
  <sheetFormatPr defaultRowHeight="15" x14ac:dyDescent="0.25"/>
  <cols>
    <col min="1" max="1" width="20.7109375" bestFit="1" customWidth="1"/>
    <col min="12" max="12" width="11.5703125" bestFit="1" customWidth="1"/>
  </cols>
  <sheetData>
    <row r="1" spans="1:14" x14ac:dyDescent="0.25">
      <c r="A1" t="s">
        <v>109</v>
      </c>
      <c r="F1" t="s">
        <v>33</v>
      </c>
      <c r="K1" t="s">
        <v>34</v>
      </c>
    </row>
    <row r="2" spans="1:14" s="35" customFormat="1" ht="45" x14ac:dyDescent="0.25">
      <c r="A2" s="35" t="s">
        <v>28</v>
      </c>
      <c r="B2" s="35" t="s">
        <v>29</v>
      </c>
      <c r="C2" s="35" t="s">
        <v>30</v>
      </c>
      <c r="D2" s="35" t="s">
        <v>31</v>
      </c>
      <c r="F2" s="35" t="s">
        <v>28</v>
      </c>
      <c r="G2" s="35" t="s">
        <v>29</v>
      </c>
      <c r="H2" s="35" t="s">
        <v>30</v>
      </c>
      <c r="I2" s="35" t="s">
        <v>31</v>
      </c>
      <c r="K2" s="35" t="s">
        <v>28</v>
      </c>
      <c r="L2" s="35" t="s">
        <v>29</v>
      </c>
      <c r="M2" s="35" t="s">
        <v>30</v>
      </c>
      <c r="N2" s="35" t="s">
        <v>31</v>
      </c>
    </row>
    <row r="3" spans="1:14" s="35" customFormat="1" x14ac:dyDescent="0.25">
      <c r="A3">
        <v>1983</v>
      </c>
      <c r="B3" s="3">
        <v>3.2653061224489743</v>
      </c>
      <c r="C3" s="16" t="s">
        <v>27</v>
      </c>
      <c r="D3" s="17">
        <v>3.7000000000000024</v>
      </c>
      <c r="F3">
        <v>1983</v>
      </c>
      <c r="G3" s="5">
        <f>IFERROR(100*(1+B3/100),"")</f>
        <v>103.26530612244898</v>
      </c>
      <c r="H3" s="5" t="str">
        <f>IFERROR(100*(1+C3/100),"")</f>
        <v/>
      </c>
      <c r="I3" s="5">
        <f>IFERROR(100*(1+D3/100),"")</f>
        <v>103.69999999999999</v>
      </c>
      <c r="K3">
        <v>1983</v>
      </c>
      <c r="L3" s="5">
        <f t="shared" ref="L3:L33" si="0">IFERROR(G3*100/G$19,"")</f>
        <v>61.296184130829808</v>
      </c>
      <c r="M3"/>
      <c r="N3" s="5">
        <f t="shared" ref="N3:N33" si="1">IFERROR(I3*100/I$19,"")</f>
        <v>57.932960893854727</v>
      </c>
    </row>
    <row r="4" spans="1:14" s="35" customFormat="1" x14ac:dyDescent="0.25">
      <c r="A4">
        <v>1984</v>
      </c>
      <c r="B4" s="3">
        <v>3.5573122529644285</v>
      </c>
      <c r="C4" s="16" t="s">
        <v>27</v>
      </c>
      <c r="D4" s="17">
        <v>4.1465766634522634</v>
      </c>
      <c r="F4">
        <v>1984</v>
      </c>
      <c r="G4" s="5">
        <f t="shared" ref="G4:G18" si="2">IFERROR(G3*(1+B4/100),"")</f>
        <v>106.93877551020408</v>
      </c>
      <c r="H4" s="5" t="str">
        <f t="shared" ref="H4:H18" si="3">IFERROR(H3*(1+C4/100),"")</f>
        <v/>
      </c>
      <c r="I4" s="5">
        <f t="shared" ref="I4:I18" si="4">IFERROR(I3*(1+D4/100),"")</f>
        <v>107.99999999999999</v>
      </c>
      <c r="K4">
        <v>1984</v>
      </c>
      <c r="L4" s="5">
        <f t="shared" si="0"/>
        <v>63.476680799515456</v>
      </c>
      <c r="M4"/>
      <c r="N4" s="5">
        <f t="shared" si="1"/>
        <v>60.335195530726239</v>
      </c>
    </row>
    <row r="5" spans="1:14" s="35" customFormat="1" x14ac:dyDescent="0.25">
      <c r="A5">
        <v>1985</v>
      </c>
      <c r="B5" s="3">
        <v>3.6259541984732691</v>
      </c>
      <c r="C5" s="16" t="s">
        <v>27</v>
      </c>
      <c r="D5" s="17">
        <v>4.0740740740740788</v>
      </c>
      <c r="F5">
        <v>1985</v>
      </c>
      <c r="G5" s="5">
        <f t="shared" si="2"/>
        <v>110.81632653061223</v>
      </c>
      <c r="H5" s="5" t="str">
        <f t="shared" si="3"/>
        <v/>
      </c>
      <c r="I5" s="5">
        <f t="shared" si="4"/>
        <v>112.39999999999999</v>
      </c>
      <c r="K5">
        <v>1985</v>
      </c>
      <c r="L5" s="5">
        <f t="shared" si="0"/>
        <v>65.778316172016957</v>
      </c>
      <c r="M5"/>
      <c r="N5" s="5">
        <f t="shared" si="1"/>
        <v>62.793296089385464</v>
      </c>
    </row>
    <row r="6" spans="1:14" s="35" customFormat="1" x14ac:dyDescent="0.25">
      <c r="A6">
        <v>1986</v>
      </c>
      <c r="B6" s="3">
        <v>0.64456721915284731</v>
      </c>
      <c r="C6" s="16" t="s">
        <v>27</v>
      </c>
      <c r="D6" s="17">
        <v>1.779359430604982</v>
      </c>
      <c r="F6">
        <v>1986</v>
      </c>
      <c r="G6" s="5">
        <f t="shared" si="2"/>
        <v>111.53061224489794</v>
      </c>
      <c r="H6" s="5" t="str">
        <f t="shared" si="3"/>
        <v/>
      </c>
      <c r="I6" s="5">
        <f t="shared" si="4"/>
        <v>114.39999999999999</v>
      </c>
      <c r="K6">
        <v>1986</v>
      </c>
      <c r="L6" s="5">
        <f t="shared" si="0"/>
        <v>66.202301635372493</v>
      </c>
      <c r="M6"/>
      <c r="N6" s="5">
        <f t="shared" si="1"/>
        <v>63.910614525139657</v>
      </c>
    </row>
    <row r="7" spans="1:14" s="35" customFormat="1" x14ac:dyDescent="0.25">
      <c r="A7">
        <v>1987</v>
      </c>
      <c r="B7" s="3">
        <v>4.4830741079597392</v>
      </c>
      <c r="C7" s="16" t="s">
        <v>27</v>
      </c>
      <c r="D7" s="17">
        <v>4.458041958041953</v>
      </c>
      <c r="F7">
        <v>1987</v>
      </c>
      <c r="G7" s="5">
        <f t="shared" si="2"/>
        <v>116.53061224489794</v>
      </c>
      <c r="H7" s="5" t="str">
        <f t="shared" si="3"/>
        <v/>
      </c>
      <c r="I7" s="5">
        <f t="shared" si="4"/>
        <v>119.49999999999999</v>
      </c>
      <c r="K7">
        <v>1987</v>
      </c>
      <c r="L7" s="5">
        <f t="shared" si="0"/>
        <v>69.170199878861283</v>
      </c>
      <c r="M7"/>
      <c r="N7" s="5">
        <f t="shared" si="1"/>
        <v>66.759776536312827</v>
      </c>
    </row>
    <row r="8" spans="1:14" s="35" customFormat="1" x14ac:dyDescent="0.25">
      <c r="A8">
        <v>1988</v>
      </c>
      <c r="B8" s="3">
        <v>4.3782837127845919</v>
      </c>
      <c r="C8" s="16" t="s">
        <v>27</v>
      </c>
      <c r="D8" s="17">
        <v>4.5188284518828494</v>
      </c>
      <c r="F8">
        <v>1988</v>
      </c>
      <c r="G8" s="5">
        <f t="shared" si="2"/>
        <v>121.63265306122447</v>
      </c>
      <c r="H8" s="5" t="str">
        <f t="shared" si="3"/>
        <v/>
      </c>
      <c r="I8" s="5">
        <f t="shared" si="4"/>
        <v>124.89999999999999</v>
      </c>
      <c r="K8">
        <v>1988</v>
      </c>
      <c r="L8" s="5">
        <f t="shared" si="0"/>
        <v>72.198667474258031</v>
      </c>
      <c r="M8"/>
      <c r="N8" s="5">
        <f t="shared" si="1"/>
        <v>69.776536312849146</v>
      </c>
    </row>
    <row r="9" spans="1:14" s="35" customFormat="1" x14ac:dyDescent="0.25">
      <c r="A9">
        <v>1989</v>
      </c>
      <c r="B9" s="3">
        <v>4.530201342281881</v>
      </c>
      <c r="C9" s="16" t="s">
        <v>27</v>
      </c>
      <c r="D9" s="17">
        <v>5.2041633306645316</v>
      </c>
      <c r="F9">
        <v>1989</v>
      </c>
      <c r="G9" s="5">
        <f t="shared" si="2"/>
        <v>127.14285714285712</v>
      </c>
      <c r="H9" s="5" t="str">
        <f t="shared" si="3"/>
        <v/>
      </c>
      <c r="I9" s="5">
        <f t="shared" si="4"/>
        <v>131.4</v>
      </c>
      <c r="K9">
        <v>1989</v>
      </c>
      <c r="L9" s="5">
        <f t="shared" si="0"/>
        <v>75.469412477286482</v>
      </c>
      <c r="M9"/>
      <c r="N9" s="5">
        <f t="shared" si="1"/>
        <v>73.407821229050271</v>
      </c>
    </row>
    <row r="10" spans="1:14" s="35" customFormat="1" x14ac:dyDescent="0.25">
      <c r="A10">
        <v>1990</v>
      </c>
      <c r="B10" s="3">
        <v>6.0995184590690199</v>
      </c>
      <c r="C10" s="16" t="s">
        <v>27</v>
      </c>
      <c r="D10" s="17">
        <v>6.6210045662100372</v>
      </c>
      <c r="F10">
        <v>1990</v>
      </c>
      <c r="G10" s="5">
        <f t="shared" si="2"/>
        <v>134.89795918367344</v>
      </c>
      <c r="H10" s="5" t="str">
        <f t="shared" si="3"/>
        <v/>
      </c>
      <c r="I10" s="5">
        <f t="shared" si="4"/>
        <v>140.1</v>
      </c>
      <c r="K10">
        <v>1990</v>
      </c>
      <c r="L10" s="5">
        <f t="shared" si="0"/>
        <v>80.072683222289513</v>
      </c>
      <c r="M10"/>
      <c r="N10" s="5">
        <f t="shared" si="1"/>
        <v>78.268156424580994</v>
      </c>
    </row>
    <row r="11" spans="1:14" s="35" customFormat="1" x14ac:dyDescent="0.25">
      <c r="A11">
        <v>1991</v>
      </c>
      <c r="B11" s="3">
        <v>2.7987897125567374</v>
      </c>
      <c r="C11" s="16" t="s">
        <v>27</v>
      </c>
      <c r="D11" s="17">
        <v>3.3547466095646095</v>
      </c>
      <c r="F11">
        <v>1991</v>
      </c>
      <c r="G11" s="5">
        <f t="shared" si="2"/>
        <v>138.67346938775506</v>
      </c>
      <c r="H11" s="5" t="str">
        <f t="shared" si="3"/>
        <v/>
      </c>
      <c r="I11" s="5">
        <f t="shared" si="4"/>
        <v>144.80000000000001</v>
      </c>
      <c r="K11">
        <v>1991</v>
      </c>
      <c r="L11" s="5">
        <f t="shared" si="0"/>
        <v>82.313749242883091</v>
      </c>
      <c r="M11"/>
      <c r="N11" s="5">
        <f t="shared" si="1"/>
        <v>80.893854748603346</v>
      </c>
    </row>
    <row r="12" spans="1:14" s="35" customFormat="1" x14ac:dyDescent="0.25">
      <c r="A12">
        <v>1992</v>
      </c>
      <c r="B12" s="3">
        <v>2.8697571743929506</v>
      </c>
      <c r="C12" s="16" t="s">
        <v>27</v>
      </c>
      <c r="D12" s="17">
        <v>3.0386740331491553</v>
      </c>
      <c r="F12">
        <v>1992</v>
      </c>
      <c r="G12" s="5">
        <f t="shared" si="2"/>
        <v>142.65306122448979</v>
      </c>
      <c r="H12" s="5" t="str">
        <f t="shared" si="3"/>
        <v/>
      </c>
      <c r="I12" s="5">
        <f t="shared" si="4"/>
        <v>149.19999999999999</v>
      </c>
      <c r="K12">
        <v>1992</v>
      </c>
      <c r="L12" s="5">
        <f t="shared" si="0"/>
        <v>84.675953967292557</v>
      </c>
      <c r="M12"/>
      <c r="N12" s="5">
        <f t="shared" si="1"/>
        <v>83.351955307262543</v>
      </c>
    </row>
    <row r="13" spans="1:14" s="35" customFormat="1" x14ac:dyDescent="0.25">
      <c r="A13">
        <v>1993</v>
      </c>
      <c r="B13" s="3">
        <v>2.5035765379113117</v>
      </c>
      <c r="C13" s="16" t="s">
        <v>27</v>
      </c>
      <c r="D13" s="17">
        <v>3.083109919571061</v>
      </c>
      <c r="F13">
        <v>1993</v>
      </c>
      <c r="G13" s="5">
        <f t="shared" si="2"/>
        <v>146.22448979591837</v>
      </c>
      <c r="H13" s="5" t="str">
        <f t="shared" si="3"/>
        <v/>
      </c>
      <c r="I13" s="5">
        <f t="shared" si="4"/>
        <v>153.80000000000001</v>
      </c>
      <c r="K13">
        <v>1993</v>
      </c>
      <c r="L13" s="5">
        <f t="shared" si="0"/>
        <v>86.795881284070276</v>
      </c>
      <c r="M13"/>
      <c r="N13" s="5">
        <f t="shared" si="1"/>
        <v>85.92178770949721</v>
      </c>
    </row>
    <row r="14" spans="1:14" s="35" customFormat="1" x14ac:dyDescent="0.25">
      <c r="A14">
        <v>1994</v>
      </c>
      <c r="B14" s="3">
        <v>2.7215631542218954</v>
      </c>
      <c r="C14" s="16" t="s">
        <v>27</v>
      </c>
      <c r="D14" s="17">
        <v>2.7308192457737244</v>
      </c>
      <c r="F14">
        <v>1994</v>
      </c>
      <c r="G14" s="5">
        <f t="shared" si="2"/>
        <v>150.20408163265304</v>
      </c>
      <c r="H14" s="5" t="str">
        <f t="shared" si="3"/>
        <v/>
      </c>
      <c r="I14" s="5">
        <f t="shared" si="4"/>
        <v>158</v>
      </c>
      <c r="K14">
        <v>1994</v>
      </c>
      <c r="L14" s="5">
        <f t="shared" si="0"/>
        <v>89.158086008479714</v>
      </c>
      <c r="M14"/>
      <c r="N14" s="5">
        <f t="shared" si="1"/>
        <v>88.268156424580994</v>
      </c>
    </row>
    <row r="15" spans="1:14" s="35" customFormat="1" x14ac:dyDescent="0.25">
      <c r="A15">
        <v>1995</v>
      </c>
      <c r="B15" s="3">
        <v>2.5135869565217517</v>
      </c>
      <c r="C15" s="16" t="s">
        <v>27</v>
      </c>
      <c r="D15" s="17">
        <v>2.7848101265822822</v>
      </c>
      <c r="F15">
        <v>1995</v>
      </c>
      <c r="G15" s="5">
        <f t="shared" si="2"/>
        <v>153.9795918367347</v>
      </c>
      <c r="H15" s="5" t="str">
        <f t="shared" si="3"/>
        <v/>
      </c>
      <c r="I15" s="5">
        <f t="shared" si="4"/>
        <v>162.40000000000003</v>
      </c>
      <c r="K15">
        <v>1995</v>
      </c>
      <c r="L15" s="5">
        <f t="shared" si="0"/>
        <v>91.399152029073292</v>
      </c>
      <c r="M15"/>
      <c r="N15" s="5">
        <f t="shared" si="1"/>
        <v>90.726256983240233</v>
      </c>
    </row>
    <row r="16" spans="1:14" s="35" customFormat="1" x14ac:dyDescent="0.25">
      <c r="A16">
        <v>1996</v>
      </c>
      <c r="B16" s="3">
        <v>3.3134526176275658</v>
      </c>
      <c r="C16" s="16" t="s">
        <v>27</v>
      </c>
      <c r="D16" s="17">
        <v>3.3866995073891628</v>
      </c>
      <c r="F16">
        <v>1996</v>
      </c>
      <c r="G16" s="5">
        <f t="shared" si="2"/>
        <v>159.08163265306123</v>
      </c>
      <c r="H16" s="5" t="str">
        <f t="shared" si="3"/>
        <v/>
      </c>
      <c r="I16" s="5">
        <f t="shared" si="4"/>
        <v>167.90000000000003</v>
      </c>
      <c r="K16">
        <v>1996</v>
      </c>
      <c r="L16" s="5">
        <f t="shared" si="0"/>
        <v>94.42761962447004</v>
      </c>
      <c r="M16"/>
      <c r="N16" s="5">
        <f t="shared" si="1"/>
        <v>93.798882681564251</v>
      </c>
    </row>
    <row r="17" spans="1:14" s="35" customFormat="1" x14ac:dyDescent="0.25">
      <c r="A17">
        <v>1997</v>
      </c>
      <c r="B17" s="3">
        <v>1.4753046824887539</v>
      </c>
      <c r="C17" s="16" t="s">
        <v>27</v>
      </c>
      <c r="D17" s="17">
        <v>1.8463371054198894</v>
      </c>
      <c r="F17">
        <v>1997</v>
      </c>
      <c r="G17" s="5">
        <f t="shared" si="2"/>
        <v>161.42857142857142</v>
      </c>
      <c r="H17" s="5" t="str">
        <f t="shared" si="3"/>
        <v/>
      </c>
      <c r="I17" s="5">
        <f t="shared" si="4"/>
        <v>171.00000000000003</v>
      </c>
      <c r="K17">
        <v>1997</v>
      </c>
      <c r="L17" s="5">
        <f t="shared" si="0"/>
        <v>95.820714718352519</v>
      </c>
      <c r="M17"/>
      <c r="N17" s="5">
        <f t="shared" si="1"/>
        <v>95.530726256983243</v>
      </c>
    </row>
    <row r="18" spans="1:14" s="35" customFormat="1" x14ac:dyDescent="0.25">
      <c r="A18">
        <v>1998</v>
      </c>
      <c r="B18" s="3">
        <v>1.5802781289506962</v>
      </c>
      <c r="C18" s="16" t="s">
        <v>27</v>
      </c>
      <c r="D18" s="17">
        <v>1.8713450292397595</v>
      </c>
      <c r="F18">
        <v>1998</v>
      </c>
      <c r="G18" s="5">
        <f t="shared" si="2"/>
        <v>163.97959183673467</v>
      </c>
      <c r="H18" s="5" t="str">
        <f t="shared" si="3"/>
        <v/>
      </c>
      <c r="I18" s="5">
        <f t="shared" si="4"/>
        <v>174.20000000000002</v>
      </c>
      <c r="K18">
        <v>1998</v>
      </c>
      <c r="L18" s="5">
        <f t="shared" si="0"/>
        <v>97.334948516050872</v>
      </c>
      <c r="M18"/>
      <c r="N18" s="5">
        <f t="shared" si="1"/>
        <v>97.318435754189935</v>
      </c>
    </row>
    <row r="19" spans="1:14" s="35" customFormat="1" x14ac:dyDescent="0.25">
      <c r="A19">
        <v>1999</v>
      </c>
      <c r="B19" s="3">
        <v>2.7380211574362212</v>
      </c>
      <c r="C19" s="16" t="s">
        <v>27</v>
      </c>
      <c r="D19" s="17">
        <v>2.7554535017221653</v>
      </c>
      <c r="F19">
        <v>1999</v>
      </c>
      <c r="G19" s="5">
        <f t="shared" ref="G19:G33" si="5">IFERROR(G18*(1+B19/100),"")</f>
        <v>168.46938775510202</v>
      </c>
      <c r="H19" s="5">
        <v>100</v>
      </c>
      <c r="I19" s="5">
        <f t="shared" ref="I19:I33" si="6">IFERROR(I18*(1+D19/100),"")</f>
        <v>179.00000000000003</v>
      </c>
      <c r="K19">
        <v>1999</v>
      </c>
      <c r="L19" s="5">
        <f t="shared" si="0"/>
        <v>100.00000000000001</v>
      </c>
      <c r="M19" s="5">
        <f t="shared" ref="M19:M33" si="7">IFERROR(H19*100/H$19,"")</f>
        <v>100</v>
      </c>
      <c r="N19" s="5">
        <f t="shared" si="1"/>
        <v>100</v>
      </c>
    </row>
    <row r="20" spans="1:14" x14ac:dyDescent="0.25">
      <c r="A20">
        <v>2000</v>
      </c>
      <c r="B20" s="3">
        <v>3.3918837068443342</v>
      </c>
      <c r="C20" s="16">
        <v>2.6</v>
      </c>
      <c r="D20" s="17">
        <v>3.5754189944134112</v>
      </c>
      <c r="E20" s="17">
        <f t="shared" ref="E20:E33" si="8">C20-B20</f>
        <v>-0.79188370684433407</v>
      </c>
      <c r="F20">
        <v>2000</v>
      </c>
      <c r="G20" s="5">
        <f t="shared" si="5"/>
        <v>174.18367346938774</v>
      </c>
      <c r="H20" s="5">
        <f>IFERROR(100*(1+C20/100),"")</f>
        <v>102.60000000000001</v>
      </c>
      <c r="I20" s="5">
        <f t="shared" si="6"/>
        <v>185.40000000000003</v>
      </c>
      <c r="K20">
        <v>2000</v>
      </c>
      <c r="L20" s="5">
        <f t="shared" si="0"/>
        <v>103.39188370684435</v>
      </c>
      <c r="M20" s="5">
        <f t="shared" si="7"/>
        <v>102.6</v>
      </c>
      <c r="N20" s="5">
        <f t="shared" si="1"/>
        <v>103.57541899441341</v>
      </c>
    </row>
    <row r="21" spans="1:14" x14ac:dyDescent="0.25">
      <c r="A21">
        <v>2001</v>
      </c>
      <c r="B21" s="3">
        <v>1.2888107791447112</v>
      </c>
      <c r="C21" s="16">
        <v>1.3</v>
      </c>
      <c r="D21" s="17">
        <v>1.8878101402373246</v>
      </c>
      <c r="E21" s="17">
        <f t="shared" si="8"/>
        <v>1.1189220855288839E-2</v>
      </c>
      <c r="F21">
        <v>2001</v>
      </c>
      <c r="G21" s="5">
        <f t="shared" si="5"/>
        <v>176.42857142857144</v>
      </c>
      <c r="H21" s="5">
        <f t="shared" ref="H21:H33" si="9">IFERROR(H20*(1+C21/100),"")</f>
        <v>103.93380000000001</v>
      </c>
      <c r="I21" s="5">
        <f t="shared" si="6"/>
        <v>188.90000000000006</v>
      </c>
      <c r="K21">
        <v>2001</v>
      </c>
      <c r="L21" s="5">
        <f t="shared" si="0"/>
        <v>104.72440944881892</v>
      </c>
      <c r="M21" s="5">
        <f t="shared" si="7"/>
        <v>103.93380000000001</v>
      </c>
      <c r="N21" s="5">
        <f t="shared" si="1"/>
        <v>105.53072625698326</v>
      </c>
    </row>
    <row r="22" spans="1:14" x14ac:dyDescent="0.25">
      <c r="A22">
        <v>2002</v>
      </c>
      <c r="B22" s="3">
        <v>2.3713128976286857</v>
      </c>
      <c r="C22" s="16">
        <v>2</v>
      </c>
      <c r="D22" s="17">
        <v>2.6469031233456857</v>
      </c>
      <c r="E22" s="17">
        <f t="shared" si="8"/>
        <v>-0.37131289762868569</v>
      </c>
      <c r="F22">
        <v>2002</v>
      </c>
      <c r="G22" s="5">
        <f t="shared" si="5"/>
        <v>180.61224489795919</v>
      </c>
      <c r="H22" s="5">
        <f t="shared" si="9"/>
        <v>106.01247600000001</v>
      </c>
      <c r="I22" s="5">
        <f t="shared" si="6"/>
        <v>193.90000000000006</v>
      </c>
      <c r="K22">
        <v>2002</v>
      </c>
      <c r="L22" s="5">
        <f t="shared" si="0"/>
        <v>107.20775287704423</v>
      </c>
      <c r="M22" s="5">
        <f t="shared" si="7"/>
        <v>106.01247600000001</v>
      </c>
      <c r="N22" s="5">
        <f t="shared" si="1"/>
        <v>108.32402234636874</v>
      </c>
    </row>
    <row r="23" spans="1:14" x14ac:dyDescent="0.25">
      <c r="A23">
        <v>2003</v>
      </c>
      <c r="B23" s="3">
        <v>1.6384180790960379</v>
      </c>
      <c r="C23" s="16">
        <v>1.7</v>
      </c>
      <c r="D23" s="17">
        <v>2.1144920061887542</v>
      </c>
      <c r="E23" s="17">
        <f t="shared" si="8"/>
        <v>6.1581920903962084E-2</v>
      </c>
      <c r="F23">
        <v>2003</v>
      </c>
      <c r="G23" s="5">
        <f t="shared" si="5"/>
        <v>183.57142857142856</v>
      </c>
      <c r="H23" s="5">
        <f t="shared" si="9"/>
        <v>107.814688092</v>
      </c>
      <c r="I23" s="5">
        <f t="shared" si="6"/>
        <v>198.00000000000009</v>
      </c>
      <c r="K23">
        <v>2003</v>
      </c>
      <c r="L23" s="5">
        <f t="shared" si="0"/>
        <v>108.96426408237431</v>
      </c>
      <c r="M23" s="5">
        <f t="shared" si="7"/>
        <v>107.814688092</v>
      </c>
      <c r="N23" s="5">
        <f t="shared" si="1"/>
        <v>110.61452513966482</v>
      </c>
    </row>
    <row r="24" spans="1:14" x14ac:dyDescent="0.25">
      <c r="A24">
        <v>2004</v>
      </c>
      <c r="B24" s="3">
        <v>3.3907726514730285</v>
      </c>
      <c r="C24" s="16">
        <v>3.2</v>
      </c>
      <c r="D24" s="17">
        <v>3.3838383838383779</v>
      </c>
      <c r="E24" s="17">
        <f t="shared" si="8"/>
        <v>-0.19077265147302835</v>
      </c>
      <c r="F24">
        <v>2004</v>
      </c>
      <c r="G24" s="5">
        <f t="shared" si="5"/>
        <v>189.7959183673469</v>
      </c>
      <c r="H24" s="5">
        <f t="shared" si="9"/>
        <v>111.264758110944</v>
      </c>
      <c r="I24" s="5">
        <f t="shared" si="6"/>
        <v>204.70000000000007</v>
      </c>
      <c r="K24">
        <v>2004</v>
      </c>
      <c r="L24" s="5">
        <f t="shared" si="0"/>
        <v>112.65899454875832</v>
      </c>
      <c r="M24" s="5">
        <f t="shared" si="7"/>
        <v>111.264758110944</v>
      </c>
      <c r="N24" s="5">
        <f t="shared" si="1"/>
        <v>114.35754189944136</v>
      </c>
    </row>
    <row r="25" spans="1:14" x14ac:dyDescent="0.25">
      <c r="A25">
        <v>2005</v>
      </c>
      <c r="B25" s="3">
        <v>3.4946236559139754</v>
      </c>
      <c r="C25" s="16">
        <v>2.9</v>
      </c>
      <c r="D25" s="17">
        <v>3.6150464093795827</v>
      </c>
      <c r="E25" s="17">
        <f t="shared" si="8"/>
        <v>-0.59462365591397548</v>
      </c>
      <c r="F25">
        <v>2005</v>
      </c>
      <c r="G25" s="5">
        <f t="shared" si="5"/>
        <v>196.42857142857139</v>
      </c>
      <c r="H25" s="5">
        <f t="shared" si="9"/>
        <v>114.49143609616137</v>
      </c>
      <c r="I25" s="5">
        <f t="shared" si="6"/>
        <v>212.10000000000005</v>
      </c>
      <c r="K25">
        <v>2005</v>
      </c>
      <c r="L25" s="5">
        <f t="shared" si="0"/>
        <v>116.59600242277406</v>
      </c>
      <c r="M25" s="5">
        <f t="shared" si="7"/>
        <v>114.49143609616137</v>
      </c>
      <c r="N25" s="5">
        <f t="shared" si="1"/>
        <v>118.49162011173185</v>
      </c>
    </row>
    <row r="26" spans="1:14" x14ac:dyDescent="0.25">
      <c r="A26">
        <v>2006</v>
      </c>
      <c r="B26" s="3">
        <v>2.4415584415584446</v>
      </c>
      <c r="C26" s="16">
        <v>2.2999999999999998</v>
      </c>
      <c r="D26" s="17">
        <v>2.6874115983026954</v>
      </c>
      <c r="E26" s="17">
        <f t="shared" si="8"/>
        <v>-0.14155844155844477</v>
      </c>
      <c r="F26">
        <v>2006</v>
      </c>
      <c r="G26" s="5">
        <f t="shared" si="5"/>
        <v>201.22448979591834</v>
      </c>
      <c r="H26" s="5">
        <f t="shared" si="9"/>
        <v>117.12473912637307</v>
      </c>
      <c r="I26" s="5">
        <f t="shared" si="6"/>
        <v>217.8000000000001</v>
      </c>
      <c r="K26">
        <v>2006</v>
      </c>
      <c r="L26" s="5">
        <f t="shared" si="0"/>
        <v>119.44276196244701</v>
      </c>
      <c r="M26" s="5">
        <f t="shared" si="7"/>
        <v>117.12473912637307</v>
      </c>
      <c r="N26" s="5">
        <f t="shared" si="1"/>
        <v>121.67597765363132</v>
      </c>
    </row>
    <row r="27" spans="1:14" x14ac:dyDescent="0.25">
      <c r="A27">
        <v>2007</v>
      </c>
      <c r="B27" s="3">
        <v>4.3493914807302136</v>
      </c>
      <c r="C27" s="16">
        <v>3.7</v>
      </c>
      <c r="D27" s="17">
        <v>4.0119375573921028</v>
      </c>
      <c r="E27" s="17">
        <f t="shared" si="8"/>
        <v>-0.64939148073021347</v>
      </c>
      <c r="F27">
        <v>2007</v>
      </c>
      <c r="G27" s="5">
        <f t="shared" si="5"/>
        <v>209.97653061224486</v>
      </c>
      <c r="H27" s="5">
        <f t="shared" si="9"/>
        <v>121.45835447404886</v>
      </c>
      <c r="I27" s="5">
        <f t="shared" si="6"/>
        <v>226.53800000000012</v>
      </c>
      <c r="K27">
        <v>2007</v>
      </c>
      <c r="L27" s="5">
        <f t="shared" si="0"/>
        <v>124.63779527559055</v>
      </c>
      <c r="M27" s="5">
        <f t="shared" si="7"/>
        <v>121.45835447404886</v>
      </c>
      <c r="N27" s="5">
        <f t="shared" si="1"/>
        <v>126.5575418994414</v>
      </c>
    </row>
    <row r="28" spans="1:14" x14ac:dyDescent="0.25">
      <c r="A28">
        <v>2008</v>
      </c>
      <c r="B28" s="3">
        <v>-0.46846829334667994</v>
      </c>
      <c r="C28" s="16">
        <v>0.2</v>
      </c>
      <c r="D28" s="17">
        <v>0.54913524441815487</v>
      </c>
      <c r="E28" s="17">
        <f t="shared" si="8"/>
        <v>0.6684682933466799</v>
      </c>
      <c r="F28">
        <v>2008</v>
      </c>
      <c r="G28" s="5">
        <f t="shared" si="5"/>
        <v>208.9928571428571</v>
      </c>
      <c r="H28" s="5">
        <f t="shared" si="9"/>
        <v>121.70127118299696</v>
      </c>
      <c r="I28" s="5">
        <f t="shared" si="6"/>
        <v>227.78200000000012</v>
      </c>
      <c r="K28">
        <v>2008</v>
      </c>
      <c r="L28" s="5">
        <f t="shared" si="0"/>
        <v>124.05390672319805</v>
      </c>
      <c r="M28" s="5">
        <f t="shared" si="7"/>
        <v>121.70127118299698</v>
      </c>
      <c r="N28" s="5">
        <f t="shared" si="1"/>
        <v>127.25251396648049</v>
      </c>
    </row>
    <row r="29" spans="1:14" x14ac:dyDescent="0.25">
      <c r="A29">
        <v>2009</v>
      </c>
      <c r="B29" s="3">
        <v>3.3640442745333621</v>
      </c>
      <c r="C29" s="16">
        <v>2.5</v>
      </c>
      <c r="D29" s="17">
        <v>2.1832278230940041</v>
      </c>
      <c r="E29" s="17">
        <f t="shared" si="8"/>
        <v>-0.86404427453336208</v>
      </c>
      <c r="F29">
        <v>2009</v>
      </c>
      <c r="G29" s="5">
        <f t="shared" si="5"/>
        <v>216.02346938775509</v>
      </c>
      <c r="H29" s="5">
        <f t="shared" si="9"/>
        <v>124.74380296257188</v>
      </c>
      <c r="I29" s="5">
        <f t="shared" si="6"/>
        <v>232.75500000000014</v>
      </c>
      <c r="K29">
        <v>2009</v>
      </c>
      <c r="L29" s="5">
        <f t="shared" si="0"/>
        <v>128.22713506965476</v>
      </c>
      <c r="M29" s="5">
        <f t="shared" si="7"/>
        <v>124.74380296257188</v>
      </c>
      <c r="N29" s="5">
        <f t="shared" si="1"/>
        <v>130.03072625698331</v>
      </c>
    </row>
    <row r="30" spans="1:14" x14ac:dyDescent="0.25">
      <c r="A30">
        <v>2010</v>
      </c>
      <c r="B30" s="3">
        <v>1.6811287511277584</v>
      </c>
      <c r="C30" s="16">
        <v>1.3</v>
      </c>
      <c r="D30" s="17">
        <v>1.4272518313247848</v>
      </c>
      <c r="E30" s="17">
        <f t="shared" si="8"/>
        <v>-0.38112875112775835</v>
      </c>
      <c r="F30">
        <v>2010</v>
      </c>
      <c r="G30" s="5">
        <f t="shared" si="5"/>
        <v>219.6551020408163</v>
      </c>
      <c r="H30" s="5">
        <f t="shared" si="9"/>
        <v>126.3654724010853</v>
      </c>
      <c r="I30" s="5">
        <f t="shared" si="6"/>
        <v>236.07700000000017</v>
      </c>
      <c r="K30">
        <v>2010</v>
      </c>
      <c r="L30" s="5">
        <f t="shared" si="0"/>
        <v>130.38279830405816</v>
      </c>
      <c r="M30" s="5">
        <f t="shared" si="7"/>
        <v>126.3654724010853</v>
      </c>
      <c r="N30" s="5">
        <f t="shared" si="1"/>
        <v>131.88659217877102</v>
      </c>
    </row>
    <row r="31" spans="1:14" x14ac:dyDescent="0.25">
      <c r="A31">
        <v>2011</v>
      </c>
      <c r="B31" s="3">
        <v>3.207254415549432</v>
      </c>
      <c r="C31" s="16">
        <v>2.9</v>
      </c>
      <c r="D31" s="17">
        <v>2.8295852624355642</v>
      </c>
      <c r="E31" s="17">
        <f t="shared" si="8"/>
        <v>-0.30725441554943211</v>
      </c>
      <c r="F31">
        <v>2011</v>
      </c>
      <c r="G31" s="5">
        <f t="shared" si="5"/>
        <v>226.7</v>
      </c>
      <c r="H31" s="5">
        <f t="shared" si="9"/>
        <v>130.03007110071675</v>
      </c>
      <c r="I31" s="5">
        <f t="shared" si="6"/>
        <v>242.7570000000002</v>
      </c>
      <c r="K31">
        <v>2011</v>
      </c>
      <c r="L31" s="5">
        <f t="shared" si="0"/>
        <v>134.56450635978197</v>
      </c>
      <c r="M31" s="5">
        <f t="shared" si="7"/>
        <v>130.03007110071675</v>
      </c>
      <c r="N31" s="5">
        <f t="shared" si="1"/>
        <v>135.61843575419002</v>
      </c>
    </row>
    <row r="32" spans="1:14" x14ac:dyDescent="0.25">
      <c r="A32">
        <v>2012</v>
      </c>
      <c r="B32" s="3">
        <v>1.6757739708146202</v>
      </c>
      <c r="C32" s="16">
        <v>1.5</v>
      </c>
      <c r="D32" s="17">
        <v>1.7919153721622834</v>
      </c>
      <c r="E32" s="17">
        <f t="shared" si="8"/>
        <v>-0.17577397081462021</v>
      </c>
      <c r="F32">
        <v>2012</v>
      </c>
      <c r="G32" s="5">
        <f t="shared" si="5"/>
        <v>230.49897959183673</v>
      </c>
      <c r="H32" s="5">
        <f t="shared" si="9"/>
        <v>131.98052216722749</v>
      </c>
      <c r="I32" s="5">
        <f t="shared" si="6"/>
        <v>247.1070000000002</v>
      </c>
      <c r="K32">
        <v>2012</v>
      </c>
      <c r="L32" s="5">
        <f t="shared" si="0"/>
        <v>136.81950333131437</v>
      </c>
      <c r="M32" s="5">
        <f t="shared" si="7"/>
        <v>131.98052216722749</v>
      </c>
      <c r="N32" s="5">
        <f t="shared" si="1"/>
        <v>138.04860335195539</v>
      </c>
    </row>
    <row r="33" spans="1:15" x14ac:dyDescent="0.25">
      <c r="A33">
        <v>2013</v>
      </c>
      <c r="B33" s="3">
        <v>1.4542540805439819</v>
      </c>
      <c r="C33" s="16">
        <v>1.3</v>
      </c>
      <c r="D33" s="17">
        <v>1.5673372263837086</v>
      </c>
      <c r="E33" s="17">
        <f t="shared" si="8"/>
        <v>-0.15425408054398182</v>
      </c>
      <c r="F33">
        <v>2013</v>
      </c>
      <c r="G33" s="5">
        <f t="shared" si="5"/>
        <v>233.85102040816327</v>
      </c>
      <c r="H33" s="5">
        <f t="shared" si="9"/>
        <v>133.69626895540142</v>
      </c>
      <c r="I33" s="5">
        <f t="shared" si="6"/>
        <v>250.98000000000022</v>
      </c>
      <c r="K33">
        <v>2013</v>
      </c>
      <c r="L33" s="5">
        <f t="shared" si="0"/>
        <v>138.80920654149003</v>
      </c>
      <c r="M33" s="5">
        <f t="shared" si="7"/>
        <v>133.69626895540142</v>
      </c>
      <c r="N33" s="5">
        <f t="shared" si="1"/>
        <v>140.21229050279339</v>
      </c>
      <c r="O33">
        <f>M33/L33</f>
        <v>0.96316571707683996</v>
      </c>
    </row>
    <row r="35" spans="1:15" ht="45" x14ac:dyDescent="0.25">
      <c r="A35" t="s">
        <v>56</v>
      </c>
      <c r="B35" s="35" t="s">
        <v>29</v>
      </c>
      <c r="C35" s="35" t="s">
        <v>30</v>
      </c>
      <c r="D35" s="35" t="s">
        <v>31</v>
      </c>
      <c r="F35" s="35" t="s">
        <v>60</v>
      </c>
      <c r="G35" s="35" t="s">
        <v>29</v>
      </c>
      <c r="H35" s="35" t="s">
        <v>30</v>
      </c>
      <c r="I35" s="35" t="s">
        <v>31</v>
      </c>
      <c r="L35" s="36">
        <f>1.0027^14</f>
        <v>1.038470608097676</v>
      </c>
    </row>
    <row r="36" spans="1:15" x14ac:dyDescent="0.25">
      <c r="A36" t="s">
        <v>57</v>
      </c>
      <c r="B36" s="11">
        <f>(G19/G3)^(1/($F$19-$F$3))-1</f>
        <v>3.1063493094657169E-2</v>
      </c>
      <c r="C36" s="11" t="e">
        <f>(H19/H3)^(1/($F$19-$F$3))-1</f>
        <v>#VALUE!</v>
      </c>
      <c r="D36" s="11">
        <f>(I19/I3)^(1/($F$19-$F$3))-1</f>
        <v>3.4706416229837389E-2</v>
      </c>
      <c r="E36" s="4"/>
      <c r="F36" s="4" t="s">
        <v>57</v>
      </c>
      <c r="G36" s="4">
        <f t="shared" ref="G36:I38" si="10">B36-$B36</f>
        <v>0</v>
      </c>
      <c r="H36" s="4" t="e">
        <f t="shared" si="10"/>
        <v>#VALUE!</v>
      </c>
      <c r="I36" s="4">
        <f t="shared" si="10"/>
        <v>3.6429231351802205E-3</v>
      </c>
    </row>
    <row r="37" spans="1:15" x14ac:dyDescent="0.25">
      <c r="A37" t="s">
        <v>58</v>
      </c>
      <c r="B37" s="11">
        <f>(G33/G19)^(1/($F$33-$F$19))-1</f>
        <v>2.3700071675404555E-2</v>
      </c>
      <c r="C37" s="11">
        <f>(H33/H19)^(1/($F$33-$F$19))-1</f>
        <v>2.0959514001795299E-2</v>
      </c>
      <c r="D37" s="11">
        <f>(I33/I19)^(1/($F$33-$F$19))-1</f>
        <v>2.4435737112676437E-2</v>
      </c>
      <c r="E37" s="4"/>
      <c r="F37" s="4" t="s">
        <v>58</v>
      </c>
      <c r="G37" s="4">
        <f t="shared" si="10"/>
        <v>0</v>
      </c>
      <c r="H37" s="4">
        <f t="shared" si="10"/>
        <v>-2.7405576736092563E-3</v>
      </c>
      <c r="I37" s="4">
        <f t="shared" si="10"/>
        <v>7.3566543727188183E-4</v>
      </c>
    </row>
    <row r="38" spans="1:15" x14ac:dyDescent="0.25">
      <c r="A38" t="s">
        <v>59</v>
      </c>
      <c r="B38" s="11">
        <f>(G33/G3)^(1/($F$33-$F$3))-1</f>
        <v>2.7620661677928204E-2</v>
      </c>
      <c r="C38" s="11" t="e">
        <f>(H33/H3)^(1/($F$33-$F$3))-1</f>
        <v>#VALUE!</v>
      </c>
      <c r="D38" s="11">
        <f>(I33/I3)^(1/($F$33-$F$3))-1</f>
        <v>2.9900680934336954E-2</v>
      </c>
      <c r="E38" s="4"/>
      <c r="F38" s="4" t="s">
        <v>59</v>
      </c>
      <c r="G38" s="4">
        <f t="shared" si="10"/>
        <v>0</v>
      </c>
      <c r="H38" s="4" t="e">
        <f t="shared" si="10"/>
        <v>#VALUE!</v>
      </c>
      <c r="I38" s="4">
        <f t="shared" si="10"/>
        <v>2.2800192564087496E-3</v>
      </c>
    </row>
    <row r="40" spans="1:15" x14ac:dyDescent="0.25">
      <c r="A40" t="s">
        <v>32</v>
      </c>
    </row>
  </sheetData>
  <pageMargins left="0.7" right="0.7" top="0.75" bottom="0.75" header="0.3" footer="0.3"/>
  <pageSetup paperSize="0" orientation="portrait" horizontalDpi="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60"/>
  <sheetViews>
    <sheetView workbookViewId="0"/>
  </sheetViews>
  <sheetFormatPr defaultRowHeight="15" x14ac:dyDescent="0.25"/>
  <cols>
    <col min="12" max="12" width="13.28515625" bestFit="1" customWidth="1"/>
    <col min="13" max="13" width="13.28515625" customWidth="1"/>
    <col min="14" max="14" width="13.28515625" bestFit="1" customWidth="1"/>
  </cols>
  <sheetData>
    <row r="1" spans="1:45" x14ac:dyDescent="0.25">
      <c r="A1" s="18" t="s">
        <v>61</v>
      </c>
      <c r="B1" s="1"/>
      <c r="C1" s="1"/>
      <c r="D1" s="1"/>
      <c r="I1" s="1"/>
      <c r="J1" s="1"/>
      <c r="K1" s="1"/>
      <c r="AJ1" s="34">
        <v>2.1643424999999997E-2</v>
      </c>
      <c r="AK1" s="34">
        <v>2.0278068749999999E-2</v>
      </c>
      <c r="AL1" s="34">
        <v>1.8912712499999998E-2</v>
      </c>
      <c r="AM1" s="34">
        <v>1.8912712499999998E-2</v>
      </c>
      <c r="AN1" s="34">
        <v>1.8912712499999998E-2</v>
      </c>
      <c r="AO1" s="34">
        <v>1.6181999999999998E-2</v>
      </c>
      <c r="AP1" s="34">
        <v>1.4816643749999999E-2</v>
      </c>
      <c r="AQ1" s="34">
        <v>1.3451287499999999E-2</v>
      </c>
      <c r="AR1" s="34">
        <v>1.2085931249999998E-2</v>
      </c>
      <c r="AS1" s="34">
        <v>1.0720574999999998E-2</v>
      </c>
    </row>
    <row r="2" spans="1:45" x14ac:dyDescent="0.25">
      <c r="B2" s="1"/>
      <c r="C2" s="1"/>
      <c r="D2" s="1"/>
      <c r="I2" s="1"/>
      <c r="J2" s="1"/>
      <c r="K2" s="1"/>
      <c r="AJ2" s="34">
        <v>3.1987449999999994E-2</v>
      </c>
      <c r="AK2" s="34">
        <v>3.0112587499999999E-2</v>
      </c>
      <c r="AL2" s="34">
        <v>2.8237724999999998E-2</v>
      </c>
      <c r="AM2" s="34">
        <v>2.8237724999999998E-2</v>
      </c>
      <c r="AN2" s="34">
        <v>2.8237724999999998E-2</v>
      </c>
      <c r="AO2" s="34">
        <v>2.4487999999999999E-2</v>
      </c>
      <c r="AP2" s="34">
        <v>2.2613137500000002E-2</v>
      </c>
      <c r="AQ2" s="34">
        <v>2.0738275E-2</v>
      </c>
      <c r="AR2" s="34">
        <v>1.8863412499999999E-2</v>
      </c>
      <c r="AS2" s="34">
        <v>1.6988549999999998E-2</v>
      </c>
    </row>
    <row r="3" spans="1:45" x14ac:dyDescent="0.25">
      <c r="B3" s="1"/>
      <c r="C3" s="1"/>
      <c r="D3" s="1"/>
      <c r="I3" s="1"/>
      <c r="J3" s="1"/>
      <c r="K3" s="1"/>
      <c r="AJ3" s="34">
        <v>3.4771099999999992E-2</v>
      </c>
      <c r="AK3" s="34">
        <v>3.2765075000000005E-2</v>
      </c>
      <c r="AL3" s="34">
        <v>3.0759049999999996E-2</v>
      </c>
      <c r="AM3" s="34">
        <v>3.0759049999999996E-2</v>
      </c>
      <c r="AN3" s="34">
        <v>3.0759049999999996E-2</v>
      </c>
      <c r="AO3" s="34">
        <v>2.6747E-2</v>
      </c>
      <c r="AP3" s="34">
        <v>2.4740975000000002E-2</v>
      </c>
      <c r="AQ3" s="34">
        <v>2.2734950000000004E-2</v>
      </c>
      <c r="AR3" s="34">
        <v>2.0728924999999999E-2</v>
      </c>
      <c r="AS3" s="34">
        <v>1.8722899999999997E-2</v>
      </c>
    </row>
    <row r="4" spans="1:45" ht="15.75" thickBot="1" x14ac:dyDescent="0.3">
      <c r="B4" s="38" t="s">
        <v>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2"/>
      <c r="O4" s="38" t="s">
        <v>4</v>
      </c>
      <c r="P4" s="38"/>
      <c r="Q4" s="38"/>
      <c r="R4" s="38"/>
      <c r="S4" s="38"/>
      <c r="T4" s="38"/>
      <c r="U4" s="38"/>
      <c r="V4" s="38"/>
      <c r="W4" s="38"/>
      <c r="X4" s="38"/>
      <c r="Y4" s="38"/>
      <c r="AJ4" s="34">
        <v>3.7793024999999994E-2</v>
      </c>
      <c r="AK4" s="34">
        <v>3.5647768749999996E-2</v>
      </c>
      <c r="AL4" s="34">
        <v>3.3502512499999998E-2</v>
      </c>
      <c r="AM4" s="34">
        <v>3.3502512499999998E-2</v>
      </c>
      <c r="AN4" s="34">
        <v>3.3502512499999998E-2</v>
      </c>
      <c r="AO4" s="34">
        <v>2.9211999999999998E-2</v>
      </c>
      <c r="AP4" s="34">
        <v>2.706674375E-2</v>
      </c>
      <c r="AQ4" s="34">
        <v>2.4921487499999999E-2</v>
      </c>
      <c r="AR4" s="34">
        <v>2.2776231249999997E-2</v>
      </c>
      <c r="AS4" s="34">
        <v>2.0630974999999999E-2</v>
      </c>
    </row>
    <row r="5" spans="1:45" x14ac:dyDescent="0.25">
      <c r="A5" s="18" t="s">
        <v>37</v>
      </c>
      <c r="B5" s="14">
        <v>24.2</v>
      </c>
      <c r="C5" s="14">
        <v>25.7</v>
      </c>
      <c r="D5" s="14">
        <v>26.6</v>
      </c>
      <c r="E5" s="14">
        <v>27.3</v>
      </c>
      <c r="F5" s="14">
        <v>27.9</v>
      </c>
      <c r="G5" s="14">
        <v>28.8</v>
      </c>
      <c r="H5" s="14">
        <v>30</v>
      </c>
      <c r="I5" s="14">
        <v>30.9</v>
      </c>
      <c r="J5" s="14">
        <v>32.1</v>
      </c>
      <c r="K5" s="14">
        <v>34.299999999999997</v>
      </c>
      <c r="M5" s="14">
        <f>AVERAGE(B5:K5)</f>
        <v>28.78</v>
      </c>
      <c r="N5">
        <f>C5/J5</f>
        <v>0.80062305295950154</v>
      </c>
      <c r="O5" s="14">
        <v>28.9</v>
      </c>
      <c r="P5" s="14">
        <v>29.2</v>
      </c>
      <c r="Q5" s="14">
        <v>29.6</v>
      </c>
      <c r="R5" s="14">
        <v>30.4</v>
      </c>
      <c r="S5" s="14">
        <v>31.1</v>
      </c>
      <c r="T5" s="14">
        <v>31.6</v>
      </c>
      <c r="U5" s="14">
        <v>32</v>
      </c>
      <c r="V5" s="14">
        <v>32.299999999999997</v>
      </c>
      <c r="W5" s="14">
        <v>33</v>
      </c>
      <c r="X5" s="14">
        <v>34.299999999999997</v>
      </c>
      <c r="AJ5" s="34">
        <v>4.1051937499999989E-2</v>
      </c>
      <c r="AK5" s="34">
        <v>3.8760203125000003E-2</v>
      </c>
      <c r="AL5" s="34">
        <v>3.646846874999999E-2</v>
      </c>
      <c r="AM5" s="34">
        <v>3.646846874999999E-2</v>
      </c>
      <c r="AN5" s="34">
        <v>3.646846874999999E-2</v>
      </c>
      <c r="AO5" s="34">
        <v>3.1884999999999997E-2</v>
      </c>
      <c r="AP5" s="34">
        <v>2.9593265624999997E-2</v>
      </c>
      <c r="AQ5" s="34">
        <v>2.730153125E-2</v>
      </c>
      <c r="AR5" s="34">
        <v>2.5009796874999997E-2</v>
      </c>
      <c r="AS5" s="34">
        <v>2.2718062499999993E-2</v>
      </c>
    </row>
    <row r="6" spans="1:45" x14ac:dyDescent="0.25">
      <c r="A6" s="18" t="s">
        <v>36</v>
      </c>
      <c r="L6" t="s">
        <v>76</v>
      </c>
      <c r="M6" t="s">
        <v>77</v>
      </c>
      <c r="N6" t="s">
        <v>75</v>
      </c>
      <c r="AJ6" s="34">
        <v>0.10195675</v>
      </c>
      <c r="AK6" s="34">
        <v>9.7275062500000009E-2</v>
      </c>
      <c r="AL6" s="34">
        <v>9.2593374999999978E-2</v>
      </c>
      <c r="AM6" s="34">
        <v>9.2593374999999978E-2</v>
      </c>
      <c r="AN6" s="34">
        <v>9.2593374999999978E-2</v>
      </c>
      <c r="AO6" s="34">
        <v>8.3229999999999998E-2</v>
      </c>
      <c r="AP6" s="34">
        <v>7.8548312499999995E-2</v>
      </c>
      <c r="AQ6" s="34">
        <v>7.3866624999999991E-2</v>
      </c>
      <c r="AR6" s="34">
        <v>6.9184937500000002E-2</v>
      </c>
      <c r="AS6" s="34">
        <v>6.4503249999999998E-2</v>
      </c>
    </row>
    <row r="7" spans="1:45" x14ac:dyDescent="0.25">
      <c r="A7">
        <v>55</v>
      </c>
      <c r="B7" s="14">
        <f>B696</f>
        <v>22.854488922208116</v>
      </c>
      <c r="C7" s="14">
        <f t="shared" ref="C7:L7" si="0">C696</f>
        <v>23.395724076167507</v>
      </c>
      <c r="D7" s="14">
        <f t="shared" si="0"/>
        <v>23.966612302211107</v>
      </c>
      <c r="E7" s="14">
        <f t="shared" si="0"/>
        <v>23.966612302211107</v>
      </c>
      <c r="F7" s="14">
        <f t="shared" si="0"/>
        <v>23.966612302211107</v>
      </c>
      <c r="G7" s="14">
        <f t="shared" si="0"/>
        <v>25.208242629888375</v>
      </c>
      <c r="H7" s="14">
        <f t="shared" si="0"/>
        <v>25.885288244404492</v>
      </c>
      <c r="I7" s="14">
        <f t="shared" si="0"/>
        <v>26.604700653607544</v>
      </c>
      <c r="J7" s="14">
        <f t="shared" si="0"/>
        <v>27.370744767141971</v>
      </c>
      <c r="K7" s="14">
        <f t="shared" si="0"/>
        <v>28.188263701282569</v>
      </c>
      <c r="L7" s="14">
        <f t="shared" si="0"/>
        <v>25.208242629888357</v>
      </c>
      <c r="M7" s="14">
        <f>AVERAGE(B7:K7)</f>
        <v>25.14072899013339</v>
      </c>
      <c r="N7" s="14">
        <f>'SSA avg mort by age'!D60</f>
        <v>25.21</v>
      </c>
      <c r="O7" s="14">
        <f>O696</f>
        <v>25.952854558909745</v>
      </c>
      <c r="P7" s="14">
        <f t="shared" ref="P7:Y7" si="1">P696</f>
        <v>26.433926294125691</v>
      </c>
      <c r="Q7" s="14">
        <f t="shared" si="1"/>
        <v>27.465771324449751</v>
      </c>
      <c r="R7" s="14">
        <f t="shared" si="1"/>
        <v>28.020285867801775</v>
      </c>
      <c r="S7" s="14">
        <f t="shared" si="1"/>
        <v>28.308109361332523</v>
      </c>
      <c r="T7" s="14">
        <f t="shared" si="1"/>
        <v>28.603365033615159</v>
      </c>
      <c r="U7" s="14">
        <f t="shared" si="1"/>
        <v>28.603365033615159</v>
      </c>
      <c r="V7" s="14">
        <f t="shared" si="1"/>
        <v>28.603365033615159</v>
      </c>
      <c r="W7" s="14">
        <f t="shared" si="1"/>
        <v>29.865197694614388</v>
      </c>
      <c r="X7" s="14">
        <f t="shared" si="1"/>
        <v>32.859307571678464</v>
      </c>
      <c r="Y7" s="14">
        <f t="shared" si="1"/>
        <v>28.603365033615159</v>
      </c>
      <c r="AJ7" s="34">
        <v>0.11204334375</v>
      </c>
      <c r="AK7" s="34">
        <v>0.1070157578125</v>
      </c>
      <c r="AL7" s="34">
        <v>0.10198817187500001</v>
      </c>
      <c r="AM7" s="34">
        <v>0.10198817187500001</v>
      </c>
      <c r="AN7" s="34">
        <v>0.10198817187500001</v>
      </c>
      <c r="AO7" s="34">
        <v>9.1933000000000001E-2</v>
      </c>
      <c r="AP7" s="34">
        <v>8.6905414062500005E-2</v>
      </c>
      <c r="AQ7" s="34">
        <v>8.1877828124999996E-2</v>
      </c>
      <c r="AR7" s="34">
        <v>7.6850242187500001E-2</v>
      </c>
      <c r="AS7" s="34">
        <v>7.1822656250000005E-2</v>
      </c>
    </row>
    <row r="8" spans="1:45" x14ac:dyDescent="0.25">
      <c r="A8">
        <v>60</v>
      </c>
      <c r="B8" s="14">
        <f>B701</f>
        <v>19.185491929530905</v>
      </c>
      <c r="C8" s="14">
        <f t="shared" ref="C8:L8" si="2">C701</f>
        <v>19.663387805257567</v>
      </c>
      <c r="D8" s="14">
        <f t="shared" si="2"/>
        <v>20.16802540320009</v>
      </c>
      <c r="E8" s="14">
        <f t="shared" si="2"/>
        <v>20.16802540320009</v>
      </c>
      <c r="F8" s="14">
        <f t="shared" si="2"/>
        <v>20.16802540320009</v>
      </c>
      <c r="G8" s="14">
        <f t="shared" si="2"/>
        <v>21.267414769510044</v>
      </c>
      <c r="H8" s="14">
        <f t="shared" si="2"/>
        <v>21.867887164684536</v>
      </c>
      <c r="I8" s="14">
        <f t="shared" si="2"/>
        <v>22.506638682181709</v>
      </c>
      <c r="J8" s="14">
        <f t="shared" si="2"/>
        <v>23.187537182687972</v>
      </c>
      <c r="K8" s="14">
        <f t="shared" si="2"/>
        <v>23.914973012208009</v>
      </c>
      <c r="L8" s="14">
        <f t="shared" si="2"/>
        <v>21.267414769510037</v>
      </c>
      <c r="M8" s="14">
        <f t="shared" ref="M8:M21" si="3">AVERAGE(B8:K8)</f>
        <v>21.209740675566103</v>
      </c>
      <c r="N8" s="14">
        <f>'SSA avg mort by age'!D65</f>
        <v>21.27</v>
      </c>
      <c r="O8" s="14">
        <f>O701</f>
        <v>21.889045873944134</v>
      </c>
      <c r="P8" s="14">
        <f t="shared" ref="P8:Y8" si="4">P701</f>
        <v>22.325684633879806</v>
      </c>
      <c r="Q8" s="14">
        <f t="shared" si="4"/>
        <v>23.26381704650008</v>
      </c>
      <c r="R8" s="14">
        <f t="shared" si="4"/>
        <v>23.768815306944763</v>
      </c>
      <c r="S8" s="14">
        <f t="shared" si="4"/>
        <v>24.03115751493322</v>
      </c>
      <c r="T8" s="14">
        <f t="shared" si="4"/>
        <v>24.300425188243729</v>
      </c>
      <c r="U8" s="14">
        <f t="shared" si="4"/>
        <v>24.300425188243729</v>
      </c>
      <c r="V8" s="14">
        <f t="shared" si="4"/>
        <v>24.300425188243729</v>
      </c>
      <c r="W8" s="14">
        <f t="shared" si="4"/>
        <v>25.452825966939969</v>
      </c>
      <c r="X8" s="14">
        <f t="shared" si="4"/>
        <v>28.196477100775322</v>
      </c>
      <c r="Y8" s="14">
        <f t="shared" si="4"/>
        <v>24.300425188243729</v>
      </c>
      <c r="AJ8" s="34">
        <v>0.12322031249999998</v>
      </c>
      <c r="AK8" s="34">
        <v>0.11782148437499999</v>
      </c>
      <c r="AL8" s="34">
        <v>0.11242265624999999</v>
      </c>
      <c r="AM8" s="34">
        <v>0.11242265624999999</v>
      </c>
      <c r="AN8" s="34">
        <v>0.11242265624999999</v>
      </c>
      <c r="AO8" s="34">
        <v>0.10162499999999999</v>
      </c>
      <c r="AP8" s="34">
        <v>9.6226171875000002E-2</v>
      </c>
      <c r="AQ8" s="34">
        <v>9.0827343749999997E-2</v>
      </c>
      <c r="AR8" s="34">
        <v>8.5428515624999993E-2</v>
      </c>
      <c r="AS8" s="34">
        <v>8.0029687499999988E-2</v>
      </c>
    </row>
    <row r="9" spans="1:45" x14ac:dyDescent="0.25">
      <c r="A9">
        <v>65</v>
      </c>
      <c r="B9" s="14">
        <f>B706</f>
        <v>15.707618285955714</v>
      </c>
      <c r="C9" s="14">
        <f t="shared" ref="C9:L9" si="5">C706</f>
        <v>16.12125344838816</v>
      </c>
      <c r="D9" s="14">
        <f t="shared" si="5"/>
        <v>16.558507913356372</v>
      </c>
      <c r="E9" s="14">
        <f t="shared" si="5"/>
        <v>16.558507913356372</v>
      </c>
      <c r="F9" s="14">
        <f t="shared" si="5"/>
        <v>16.558507913356372</v>
      </c>
      <c r="G9" s="14">
        <f t="shared" si="5"/>
        <v>17.512655455480452</v>
      </c>
      <c r="H9" s="14">
        <f t="shared" si="5"/>
        <v>18.034625837453738</v>
      </c>
      <c r="I9" s="14">
        <f t="shared" si="5"/>
        <v>18.590454504148813</v>
      </c>
      <c r="J9" s="14">
        <f t="shared" si="5"/>
        <v>19.183569979624039</v>
      </c>
      <c r="K9" s="14">
        <f t="shared" si="5"/>
        <v>19.817861180040502</v>
      </c>
      <c r="L9" s="14">
        <f t="shared" si="5"/>
        <v>17.512655455480452</v>
      </c>
      <c r="M9" s="14">
        <f t="shared" si="3"/>
        <v>17.464356243116054</v>
      </c>
      <c r="N9" s="14">
        <f>'SSA avg mort by age'!D70</f>
        <v>17.510000000000002</v>
      </c>
      <c r="O9" s="14">
        <f>O706</f>
        <v>18.043601424404621</v>
      </c>
      <c r="P9" s="14">
        <f t="shared" ref="P9:Y9" si="6">P706</f>
        <v>18.431237995246356</v>
      </c>
      <c r="Q9" s="14">
        <f t="shared" si="6"/>
        <v>19.265580291603055</v>
      </c>
      <c r="R9" s="14">
        <f t="shared" si="6"/>
        <v>19.715499232856978</v>
      </c>
      <c r="S9" s="14">
        <f t="shared" si="6"/>
        <v>19.949434022438286</v>
      </c>
      <c r="T9" s="14">
        <f t="shared" si="6"/>
        <v>20.18968538941176</v>
      </c>
      <c r="U9" s="14">
        <f t="shared" si="6"/>
        <v>20.18968538941176</v>
      </c>
      <c r="V9" s="14">
        <f t="shared" si="6"/>
        <v>20.18968538941176</v>
      </c>
      <c r="W9" s="14">
        <f t="shared" si="6"/>
        <v>21.2194221429111</v>
      </c>
      <c r="X9" s="14">
        <f t="shared" si="6"/>
        <v>23.679523027467763</v>
      </c>
      <c r="Y9" s="14">
        <f t="shared" si="6"/>
        <v>20.18968538941176</v>
      </c>
      <c r="AJ9" s="34">
        <v>0.13564039999999999</v>
      </c>
      <c r="AK9" s="34">
        <v>0.12984230000000002</v>
      </c>
      <c r="AL9" s="34">
        <v>0.12404419999999999</v>
      </c>
      <c r="AM9" s="34">
        <v>0.12404419999999999</v>
      </c>
      <c r="AN9" s="34">
        <v>0.12404419999999999</v>
      </c>
      <c r="AO9" s="34">
        <v>0.11244800000000001</v>
      </c>
      <c r="AP9" s="34">
        <v>0.10664990000000001</v>
      </c>
      <c r="AQ9" s="34">
        <v>0.10085180000000002</v>
      </c>
      <c r="AR9" s="34">
        <v>9.5053699999999991E-2</v>
      </c>
      <c r="AS9" s="34">
        <v>8.9255600000000004E-2</v>
      </c>
    </row>
    <row r="10" spans="1:45" x14ac:dyDescent="0.25">
      <c r="A10">
        <v>70</v>
      </c>
      <c r="B10" s="14">
        <f>B711</f>
        <v>12.51184802737834</v>
      </c>
      <c r="C10" s="14">
        <f t="shared" ref="C10:L10" si="7">C711</f>
        <v>12.859440139340528</v>
      </c>
      <c r="D10" s="14">
        <f t="shared" si="7"/>
        <v>13.227251058425159</v>
      </c>
      <c r="E10" s="14">
        <f t="shared" si="7"/>
        <v>13.227251058425159</v>
      </c>
      <c r="F10" s="14">
        <f t="shared" si="7"/>
        <v>13.227251058425159</v>
      </c>
      <c r="G10" s="14">
        <f t="shared" si="7"/>
        <v>14.031069034452377</v>
      </c>
      <c r="H10" s="14">
        <f t="shared" si="7"/>
        <v>14.471431969295971</v>
      </c>
      <c r="I10" s="14">
        <f t="shared" si="7"/>
        <v>14.94079650179515</v>
      </c>
      <c r="J10" s="14">
        <f t="shared" si="7"/>
        <v>15.442097234377815</v>
      </c>
      <c r="K10" s="14">
        <f t="shared" si="7"/>
        <v>15.978658895640532</v>
      </c>
      <c r="L10" s="14">
        <f t="shared" si="7"/>
        <v>14.031069034452383</v>
      </c>
      <c r="M10" s="14">
        <f t="shared" si="3"/>
        <v>13.991709497755616</v>
      </c>
      <c r="N10" s="14">
        <f>'SSA avg mort by age'!D75</f>
        <v>14.03</v>
      </c>
      <c r="O10" s="14">
        <f>O711</f>
        <v>14.468836594307467</v>
      </c>
      <c r="P10" s="14">
        <f t="shared" ref="P10:Y10" si="8">P711</f>
        <v>14.803518562421434</v>
      </c>
      <c r="Q10" s="14">
        <f t="shared" si="8"/>
        <v>15.525175632106745</v>
      </c>
      <c r="R10" s="14">
        <f t="shared" si="8"/>
        <v>15.915011158967006</v>
      </c>
      <c r="S10" s="14">
        <f t="shared" si="8"/>
        <v>16.117882119371934</v>
      </c>
      <c r="T10" s="14">
        <f t="shared" si="8"/>
        <v>16.326351364373885</v>
      </c>
      <c r="U10" s="14">
        <f t="shared" si="8"/>
        <v>16.326351364373885</v>
      </c>
      <c r="V10" s="14">
        <f t="shared" si="8"/>
        <v>16.326351364373885</v>
      </c>
      <c r="W10" s="14">
        <f t="shared" si="8"/>
        <v>17.221157065885066</v>
      </c>
      <c r="X10" s="14">
        <f t="shared" si="8"/>
        <v>19.365972809038333</v>
      </c>
      <c r="Y10" s="14">
        <f t="shared" si="8"/>
        <v>16.326351364373885</v>
      </c>
      <c r="AJ10" s="34">
        <v>0.14940239999999999</v>
      </c>
      <c r="AK10" s="34">
        <v>0.14317729999999998</v>
      </c>
      <c r="AL10" s="34">
        <v>0.13695220000000002</v>
      </c>
      <c r="AM10" s="34">
        <v>0.13695220000000002</v>
      </c>
      <c r="AN10" s="34">
        <v>0.13695220000000002</v>
      </c>
      <c r="AO10" s="34">
        <v>0.124502</v>
      </c>
      <c r="AP10" s="34">
        <v>0.11827689999999999</v>
      </c>
      <c r="AQ10" s="34">
        <v>0.11205180000000001</v>
      </c>
      <c r="AR10" s="34">
        <v>0.1058267</v>
      </c>
      <c r="AS10" s="34">
        <v>9.9601600000000012E-2</v>
      </c>
    </row>
    <row r="11" spans="1:45" x14ac:dyDescent="0.25">
      <c r="A11">
        <v>75</v>
      </c>
      <c r="B11" s="14">
        <f>B716</f>
        <v>9.6356401258534206</v>
      </c>
      <c r="C11" s="14">
        <f t="shared" ref="C11:L11" si="9">C716</f>
        <v>9.9177370147194672</v>
      </c>
      <c r="D11" s="14">
        <f t="shared" si="9"/>
        <v>10.216484969961153</v>
      </c>
      <c r="E11" s="14">
        <f t="shared" si="9"/>
        <v>10.216484969961153</v>
      </c>
      <c r="F11" s="14">
        <f t="shared" si="9"/>
        <v>10.216484969961153</v>
      </c>
      <c r="G11" s="14">
        <f t="shared" si="9"/>
        <v>10.870134510268311</v>
      </c>
      <c r="H11" s="14">
        <f t="shared" si="9"/>
        <v>11.228612273707569</v>
      </c>
      <c r="I11" s="14">
        <f t="shared" si="9"/>
        <v>11.610949973449015</v>
      </c>
      <c r="J11" s="14">
        <f t="shared" si="9"/>
        <v>12.019547191672773</v>
      </c>
      <c r="K11" s="14">
        <f t="shared" si="9"/>
        <v>12.457117143997602</v>
      </c>
      <c r="L11" s="14">
        <f t="shared" si="9"/>
        <v>10.87013451026832</v>
      </c>
      <c r="M11" s="14">
        <f t="shared" si="3"/>
        <v>10.838919314355161</v>
      </c>
      <c r="N11" s="14">
        <f>'SSA avg mort by age'!D80</f>
        <v>10.87</v>
      </c>
      <c r="O11" s="14">
        <f>O716</f>
        <v>11.243135354233672</v>
      </c>
      <c r="P11" s="14">
        <f t="shared" ref="P11:Y11" si="10">P716</f>
        <v>11.521613383703077</v>
      </c>
      <c r="Q11" s="14">
        <f t="shared" si="10"/>
        <v>12.123095854905037</v>
      </c>
      <c r="R11" s="14">
        <f t="shared" si="10"/>
        <v>12.448541911563231</v>
      </c>
      <c r="S11" s="14">
        <f t="shared" si="10"/>
        <v>12.618039247832781</v>
      </c>
      <c r="T11" s="14">
        <f t="shared" si="10"/>
        <v>12.792305041682523</v>
      </c>
      <c r="U11" s="14">
        <f t="shared" si="10"/>
        <v>12.792305041682523</v>
      </c>
      <c r="V11" s="14">
        <f t="shared" si="10"/>
        <v>12.792305041682523</v>
      </c>
      <c r="W11" s="14">
        <f t="shared" si="10"/>
        <v>13.541260185393611</v>
      </c>
      <c r="X11" s="14">
        <f t="shared" si="10"/>
        <v>15.341482947095137</v>
      </c>
      <c r="Y11" s="14">
        <f t="shared" si="10"/>
        <v>12.792305041682523</v>
      </c>
      <c r="AJ11" s="34">
        <v>0.16454291874999999</v>
      </c>
      <c r="AK11" s="34">
        <v>0.1578664390625</v>
      </c>
      <c r="AL11" s="34">
        <v>0.15118995937499996</v>
      </c>
      <c r="AM11" s="34">
        <v>0.15118995937499996</v>
      </c>
      <c r="AN11" s="34">
        <v>0.15118995937499996</v>
      </c>
      <c r="AO11" s="34">
        <v>0.13783699999999999</v>
      </c>
      <c r="AP11" s="34">
        <v>0.1311605203125</v>
      </c>
      <c r="AQ11" s="34">
        <v>0.12448404062499999</v>
      </c>
      <c r="AR11" s="34">
        <v>0.1178075609375</v>
      </c>
      <c r="AS11" s="34">
        <v>0.11113108124999997</v>
      </c>
    </row>
    <row r="12" spans="1:45" x14ac:dyDescent="0.25">
      <c r="A12">
        <v>80</v>
      </c>
      <c r="B12" s="14">
        <f>B721</f>
        <v>7.141610462771153</v>
      </c>
      <c r="C12" s="14">
        <f t="shared" ref="C12:L12" si="11">C721</f>
        <v>7.3611174975438409</v>
      </c>
      <c r="D12" s="14">
        <f t="shared" si="11"/>
        <v>7.5936726118088949</v>
      </c>
      <c r="E12" s="14">
        <f t="shared" si="11"/>
        <v>7.5936726118088949</v>
      </c>
      <c r="F12" s="14">
        <f t="shared" si="11"/>
        <v>7.5936726118088949</v>
      </c>
      <c r="G12" s="14">
        <f t="shared" si="11"/>
        <v>8.102737398009431</v>
      </c>
      <c r="H12" s="14">
        <f t="shared" si="11"/>
        <v>8.3820129939257679</v>
      </c>
      <c r="I12" s="14">
        <f t="shared" si="11"/>
        <v>8.6799099270390485</v>
      </c>
      <c r="J12" s="14">
        <f t="shared" si="11"/>
        <v>8.9982709797286322</v>
      </c>
      <c r="K12" s="14">
        <f t="shared" si="11"/>
        <v>9.3391728524396775</v>
      </c>
      <c r="L12" s="14">
        <f t="shared" si="11"/>
        <v>8.1027373980094328</v>
      </c>
      <c r="M12" s="14">
        <f t="shared" si="3"/>
        <v>8.0785849946884234</v>
      </c>
      <c r="N12" s="14">
        <f>'SSA avg mort by age'!D85</f>
        <v>8.1</v>
      </c>
      <c r="O12" s="14">
        <f>O721</f>
        <v>8.4082867528272303</v>
      </c>
      <c r="P12" s="14">
        <f t="shared" ref="P12:Y12" si="12">P721</f>
        <v>8.6303022457655221</v>
      </c>
      <c r="Q12" s="14">
        <f t="shared" si="12"/>
        <v>9.1104879594201051</v>
      </c>
      <c r="R12" s="14">
        <f t="shared" si="12"/>
        <v>9.3706309398226004</v>
      </c>
      <c r="S12" s="14">
        <f t="shared" si="12"/>
        <v>9.5061971939708769</v>
      </c>
      <c r="T12" s="14">
        <f t="shared" si="12"/>
        <v>9.6456295986284548</v>
      </c>
      <c r="U12" s="14">
        <f t="shared" si="12"/>
        <v>9.6456295986284548</v>
      </c>
      <c r="V12" s="14">
        <f t="shared" si="12"/>
        <v>9.6456295986284548</v>
      </c>
      <c r="W12" s="14">
        <f t="shared" si="12"/>
        <v>10.245398374386458</v>
      </c>
      <c r="X12" s="14">
        <f t="shared" si="12"/>
        <v>11.689251372555169</v>
      </c>
      <c r="Y12" s="14">
        <f t="shared" si="12"/>
        <v>9.6456295986284548</v>
      </c>
      <c r="AJ12" s="34">
        <v>0.18104387500000002</v>
      </c>
      <c r="AK12" s="34">
        <v>0.17389740625000003</v>
      </c>
      <c r="AL12" s="34">
        <v>0.1667509375</v>
      </c>
      <c r="AM12" s="34">
        <v>0.1667509375</v>
      </c>
      <c r="AN12" s="34">
        <v>0.1667509375</v>
      </c>
      <c r="AO12" s="34">
        <v>0.15245800000000001</v>
      </c>
      <c r="AP12" s="34">
        <v>0.14531153125000001</v>
      </c>
      <c r="AQ12" s="34">
        <v>0.13816506250000002</v>
      </c>
      <c r="AR12" s="34">
        <v>0.13101859375</v>
      </c>
      <c r="AS12" s="34">
        <v>0.12387212500000001</v>
      </c>
    </row>
    <row r="13" spans="1:45" x14ac:dyDescent="0.25">
      <c r="A13">
        <v>85</v>
      </c>
      <c r="B13" s="14">
        <f>B726</f>
        <v>5.0862348924884069</v>
      </c>
      <c r="C13" s="14">
        <f t="shared" ref="C13:L13" si="13">C726</f>
        <v>5.2492338158195722</v>
      </c>
      <c r="D13" s="14">
        <f t="shared" si="13"/>
        <v>5.4218571939317517</v>
      </c>
      <c r="E13" s="14">
        <f t="shared" si="13"/>
        <v>5.4218571939317517</v>
      </c>
      <c r="F13" s="14">
        <f t="shared" si="13"/>
        <v>5.4218571939317517</v>
      </c>
      <c r="G13" s="14">
        <f t="shared" si="13"/>
        <v>5.7994320959258401</v>
      </c>
      <c r="H13" s="14">
        <f t="shared" si="13"/>
        <v>6.0063590127701749</v>
      </c>
      <c r="I13" s="14">
        <f t="shared" si="13"/>
        <v>6.2268880446566328</v>
      </c>
      <c r="J13" s="14">
        <f t="shared" si="13"/>
        <v>6.4623189251138893</v>
      </c>
      <c r="K13" s="14">
        <f t="shared" si="13"/>
        <v>6.7141080599467999</v>
      </c>
      <c r="L13" s="14">
        <f t="shared" si="13"/>
        <v>5.799432095925841</v>
      </c>
      <c r="M13" s="14">
        <f t="shared" si="3"/>
        <v>5.7810146428516571</v>
      </c>
      <c r="N13" s="14">
        <f>'SSA avg mort by age'!D90</f>
        <v>5.8</v>
      </c>
      <c r="O13" s="14">
        <f>O726</f>
        <v>6.0087129914619295</v>
      </c>
      <c r="P13" s="14">
        <f t="shared" ref="P13:Y13" si="14">P726</f>
        <v>6.1779594518839644</v>
      </c>
      <c r="Q13" s="14">
        <f t="shared" si="14"/>
        <v>6.5441584298452282</v>
      </c>
      <c r="R13" s="14">
        <f t="shared" si="14"/>
        <v>6.7425909805880133</v>
      </c>
      <c r="S13" s="14">
        <f t="shared" si="14"/>
        <v>6.8460008686428022</v>
      </c>
      <c r="T13" s="14">
        <f t="shared" si="14"/>
        <v>6.9523576065531349</v>
      </c>
      <c r="U13" s="14">
        <f t="shared" si="14"/>
        <v>6.9523576065531349</v>
      </c>
      <c r="V13" s="14">
        <f t="shared" si="14"/>
        <v>6.9523576065531349</v>
      </c>
      <c r="W13" s="14">
        <f t="shared" si="14"/>
        <v>7.4097571571693424</v>
      </c>
      <c r="X13" s="14">
        <f t="shared" si="14"/>
        <v>8.5092894830872385</v>
      </c>
      <c r="Y13" s="14">
        <f t="shared" si="14"/>
        <v>6.9523576065531349</v>
      </c>
      <c r="AJ13" s="34">
        <v>0.19886579999999998</v>
      </c>
      <c r="AK13" s="34">
        <v>0.19123735</v>
      </c>
      <c r="AL13" s="34">
        <v>0.18360889999999999</v>
      </c>
      <c r="AM13" s="34">
        <v>0.18360889999999999</v>
      </c>
      <c r="AN13" s="34">
        <v>0.18360889999999999</v>
      </c>
      <c r="AO13" s="34">
        <v>0.168352</v>
      </c>
      <c r="AP13" s="34">
        <v>0.16072354999999999</v>
      </c>
      <c r="AQ13" s="34">
        <v>0.15309510000000001</v>
      </c>
      <c r="AR13" s="34">
        <v>0.14546665</v>
      </c>
      <c r="AS13" s="34">
        <v>0.13783819999999999</v>
      </c>
    </row>
    <row r="14" spans="1:45" x14ac:dyDescent="0.25">
      <c r="A14" s="18" t="s">
        <v>54</v>
      </c>
      <c r="N14" s="3"/>
      <c r="AJ14" s="34">
        <v>0.23821111874999998</v>
      </c>
      <c r="AK14" s="34">
        <v>0.22961258906249998</v>
      </c>
      <c r="AL14" s="34">
        <v>0.22101405937500002</v>
      </c>
      <c r="AM14" s="34">
        <v>0.22101405937500002</v>
      </c>
      <c r="AN14" s="34">
        <v>0.22101405937500002</v>
      </c>
      <c r="AO14" s="34">
        <v>0.203817</v>
      </c>
      <c r="AP14" s="34">
        <v>0.19521847031249998</v>
      </c>
      <c r="AQ14" s="34">
        <v>0.18661994062500001</v>
      </c>
      <c r="AR14" s="34">
        <v>0.17802141093749999</v>
      </c>
      <c r="AS14" s="34">
        <v>0.16942288125000002</v>
      </c>
    </row>
    <row r="15" spans="1:45" x14ac:dyDescent="0.25">
      <c r="A15">
        <v>55</v>
      </c>
      <c r="B15">
        <v>1.4</v>
      </c>
      <c r="C15">
        <v>1.3</v>
      </c>
      <c r="D15">
        <v>1.2</v>
      </c>
      <c r="E15">
        <v>1.2</v>
      </c>
      <c r="F15">
        <v>1.2</v>
      </c>
      <c r="G15">
        <v>1</v>
      </c>
      <c r="H15">
        <v>0.9</v>
      </c>
      <c r="I15">
        <v>0.8</v>
      </c>
      <c r="J15">
        <v>0.7</v>
      </c>
      <c r="K15">
        <v>0.6</v>
      </c>
      <c r="L15" t="s">
        <v>78</v>
      </c>
      <c r="M15" s="14">
        <f t="shared" si="3"/>
        <v>1.03</v>
      </c>
      <c r="N15" s="3"/>
      <c r="O15">
        <v>1.5</v>
      </c>
      <c r="P15">
        <v>1.4</v>
      </c>
      <c r="Q15">
        <v>1.2</v>
      </c>
      <c r="R15">
        <v>1.1000000000000001</v>
      </c>
      <c r="S15">
        <v>1.05</v>
      </c>
      <c r="T15">
        <v>1</v>
      </c>
      <c r="U15">
        <v>1</v>
      </c>
      <c r="V15">
        <v>1</v>
      </c>
      <c r="W15">
        <v>0.8</v>
      </c>
      <c r="X15">
        <v>0.4</v>
      </c>
      <c r="AJ15" s="34">
        <v>0.25958392499999999</v>
      </c>
      <c r="AK15" s="34">
        <v>0.25051244375000004</v>
      </c>
      <c r="AL15" s="34">
        <v>0.24144096249999999</v>
      </c>
      <c r="AM15" s="34">
        <v>0.24144096249999999</v>
      </c>
      <c r="AN15" s="34">
        <v>0.24144096249999999</v>
      </c>
      <c r="AO15" s="34">
        <v>0.223298</v>
      </c>
      <c r="AP15" s="34">
        <v>0.21422651875000001</v>
      </c>
      <c r="AQ15" s="34">
        <v>0.2051550375</v>
      </c>
      <c r="AR15" s="34">
        <v>0.19608355625000001</v>
      </c>
      <c r="AS15" s="34">
        <v>0.187012075</v>
      </c>
    </row>
    <row r="16" spans="1:45" x14ac:dyDescent="0.25">
      <c r="A16" s="8" t="s">
        <v>55</v>
      </c>
      <c r="N16" s="3"/>
      <c r="AJ16" s="34">
        <v>0.28197121874999997</v>
      </c>
      <c r="AK16" s="34">
        <v>0.27244516406250002</v>
      </c>
      <c r="AL16" s="34">
        <v>0.26291910937500002</v>
      </c>
      <c r="AM16" s="34">
        <v>0.26291910937500002</v>
      </c>
      <c r="AN16" s="34">
        <v>0.26291910937500002</v>
      </c>
      <c r="AO16" s="34">
        <v>0.243867</v>
      </c>
      <c r="AP16" s="34">
        <v>0.23434094531249999</v>
      </c>
      <c r="AQ16" s="34">
        <v>0.22481489062500001</v>
      </c>
      <c r="AR16" s="34">
        <v>0.21528883593750001</v>
      </c>
      <c r="AS16" s="34">
        <v>0.20576278125</v>
      </c>
    </row>
    <row r="17" spans="1:45" x14ac:dyDescent="0.25">
      <c r="A17">
        <v>60</v>
      </c>
      <c r="B17" s="3">
        <f t="shared" ref="B17:K17" si="15">B89/$L89</f>
        <v>1.3687499999999999</v>
      </c>
      <c r="C17" s="3">
        <f t="shared" si="15"/>
        <v>1.2765625</v>
      </c>
      <c r="D17" s="3">
        <f t="shared" si="15"/>
        <v>1.184375</v>
      </c>
      <c r="E17" s="3">
        <f t="shared" si="15"/>
        <v>1.184375</v>
      </c>
      <c r="F17" s="3">
        <f t="shared" si="15"/>
        <v>1.184375</v>
      </c>
      <c r="G17" s="3">
        <f t="shared" si="15"/>
        <v>1</v>
      </c>
      <c r="H17" s="3">
        <f t="shared" si="15"/>
        <v>0.90781250000000002</v>
      </c>
      <c r="I17" s="3">
        <f t="shared" si="15"/>
        <v>0.81562500000000004</v>
      </c>
      <c r="J17" s="3">
        <f t="shared" si="15"/>
        <v>0.72343749999999984</v>
      </c>
      <c r="K17" s="3">
        <f t="shared" si="15"/>
        <v>0.63124999999999998</v>
      </c>
      <c r="M17" s="14">
        <f t="shared" si="3"/>
        <v>1.0276562500000002</v>
      </c>
      <c r="N17" s="3"/>
      <c r="O17" s="3">
        <f t="shared" ref="O17:X18" si="16">O98/$Y98</f>
        <v>1.390625</v>
      </c>
      <c r="P17" s="3">
        <f t="shared" si="16"/>
        <v>1.3125</v>
      </c>
      <c r="Q17" s="3">
        <f t="shared" si="16"/>
        <v>1.15625</v>
      </c>
      <c r="R17" s="3">
        <f t="shared" si="16"/>
        <v>1.078125</v>
      </c>
      <c r="S17" s="3">
        <f t="shared" si="16"/>
        <v>1.0390625</v>
      </c>
      <c r="T17" s="3">
        <f t="shared" si="16"/>
        <v>1</v>
      </c>
      <c r="U17" s="3">
        <f t="shared" si="16"/>
        <v>1</v>
      </c>
      <c r="V17" s="3">
        <f t="shared" si="16"/>
        <v>1</v>
      </c>
      <c r="W17" s="3">
        <f t="shared" si="16"/>
        <v>0.84375</v>
      </c>
      <c r="X17" s="3">
        <f t="shared" si="16"/>
        <v>0.53125</v>
      </c>
      <c r="AJ17" s="34">
        <v>0.30391854999999995</v>
      </c>
      <c r="AK17" s="34">
        <v>0.2940081625</v>
      </c>
      <c r="AL17" s="34">
        <v>0.284097775</v>
      </c>
      <c r="AM17" s="34">
        <v>0.284097775</v>
      </c>
      <c r="AN17" s="34">
        <v>0.284097775</v>
      </c>
      <c r="AO17" s="34">
        <v>0.26427699999999998</v>
      </c>
      <c r="AP17" s="34">
        <v>0.25436661249999998</v>
      </c>
      <c r="AQ17" s="34">
        <v>0.244456225</v>
      </c>
      <c r="AR17" s="34">
        <v>0.23454583749999997</v>
      </c>
      <c r="AS17" s="34">
        <v>0.22463544999999999</v>
      </c>
    </row>
    <row r="18" spans="1:45" x14ac:dyDescent="0.25">
      <c r="A18">
        <v>70</v>
      </c>
      <c r="B18" s="3">
        <f t="shared" ref="B18:K18" si="17">B99/$L99</f>
        <v>1.3062499999999997</v>
      </c>
      <c r="C18" s="3">
        <f t="shared" si="17"/>
        <v>1.2296875</v>
      </c>
      <c r="D18" s="3">
        <f t="shared" si="17"/>
        <v>1.153125</v>
      </c>
      <c r="E18" s="3">
        <f t="shared" si="17"/>
        <v>1.153125</v>
      </c>
      <c r="F18" s="3">
        <f t="shared" si="17"/>
        <v>1.153125</v>
      </c>
      <c r="G18" s="3">
        <f t="shared" si="17"/>
        <v>1</v>
      </c>
      <c r="H18" s="3">
        <f t="shared" si="17"/>
        <v>0.92343750000000013</v>
      </c>
      <c r="I18" s="3">
        <f t="shared" si="17"/>
        <v>0.84687500000000004</v>
      </c>
      <c r="J18" s="3">
        <f t="shared" si="17"/>
        <v>0.77031249999999996</v>
      </c>
      <c r="K18" s="3">
        <f t="shared" si="17"/>
        <v>0.69374999999999998</v>
      </c>
      <c r="L18" s="3"/>
      <c r="M18" s="14">
        <f t="shared" si="3"/>
        <v>1.02296875</v>
      </c>
      <c r="N18" s="3"/>
      <c r="O18" s="3">
        <f t="shared" si="16"/>
        <v>1.3828125</v>
      </c>
      <c r="P18" s="3">
        <f t="shared" si="16"/>
        <v>1.3062499999999999</v>
      </c>
      <c r="Q18" s="3">
        <f t="shared" si="16"/>
        <v>1.153125</v>
      </c>
      <c r="R18" s="3">
        <f t="shared" si="16"/>
        <v>1.0765625000000001</v>
      </c>
      <c r="S18" s="3">
        <f t="shared" si="16"/>
        <v>1.03828125</v>
      </c>
      <c r="T18" s="3">
        <f t="shared" si="16"/>
        <v>1</v>
      </c>
      <c r="U18" s="3">
        <f t="shared" si="16"/>
        <v>1</v>
      </c>
      <c r="V18" s="3">
        <f t="shared" si="16"/>
        <v>1</v>
      </c>
      <c r="W18" s="3">
        <f t="shared" si="16"/>
        <v>0.84687500000000004</v>
      </c>
      <c r="X18" s="3">
        <f t="shared" si="16"/>
        <v>0.54062500000000002</v>
      </c>
      <c r="Y18" s="3"/>
      <c r="AJ18" s="34">
        <v>0.32501714999999992</v>
      </c>
      <c r="AK18" s="34">
        <v>0.3148048625</v>
      </c>
      <c r="AL18" s="34">
        <v>0.30459257499999998</v>
      </c>
      <c r="AM18" s="34">
        <v>0.30459257499999998</v>
      </c>
      <c r="AN18" s="34">
        <v>0.30459257499999998</v>
      </c>
      <c r="AO18" s="34">
        <v>0.28416799999999998</v>
      </c>
      <c r="AP18" s="34">
        <v>0.2739557125</v>
      </c>
      <c r="AQ18" s="34">
        <v>0.26374342499999998</v>
      </c>
      <c r="AR18" s="34">
        <v>0.25353113749999995</v>
      </c>
      <c r="AS18" s="34">
        <v>0.24331884999999998</v>
      </c>
    </row>
    <row r="19" spans="1:45" x14ac:dyDescent="0.25">
      <c r="A19">
        <v>80</v>
      </c>
      <c r="B19" s="3">
        <f t="shared" ref="B19:K19" si="18">B109/$L109</f>
        <v>1.2437499999999999</v>
      </c>
      <c r="C19" s="3">
        <f t="shared" si="18"/>
        <v>1.1828125</v>
      </c>
      <c r="D19" s="3">
        <f t="shared" si="18"/>
        <v>1.121875</v>
      </c>
      <c r="E19" s="3">
        <f t="shared" si="18"/>
        <v>1.121875</v>
      </c>
      <c r="F19" s="3">
        <f t="shared" si="18"/>
        <v>1.121875</v>
      </c>
      <c r="G19" s="3">
        <f t="shared" si="18"/>
        <v>1</v>
      </c>
      <c r="H19" s="3">
        <f t="shared" si="18"/>
        <v>0.93906250000000002</v>
      </c>
      <c r="I19" s="3">
        <f t="shared" si="18"/>
        <v>0.87812500000000004</v>
      </c>
      <c r="J19" s="3">
        <f t="shared" si="18"/>
        <v>0.81718749999999996</v>
      </c>
      <c r="K19" s="3">
        <f t="shared" si="18"/>
        <v>0.75624999999999998</v>
      </c>
      <c r="M19" s="14">
        <f t="shared" si="3"/>
        <v>1.01828125</v>
      </c>
      <c r="N19" s="3"/>
      <c r="O19" s="3">
        <f t="shared" ref="O19:X19" si="19">O109/$Y109</f>
        <v>1.3046875</v>
      </c>
      <c r="P19" s="3">
        <f t="shared" si="19"/>
        <v>1.2437499999999999</v>
      </c>
      <c r="Q19" s="3">
        <f t="shared" si="19"/>
        <v>1.121875</v>
      </c>
      <c r="R19" s="3">
        <f t="shared" si="19"/>
        <v>1.0609375000000001</v>
      </c>
      <c r="S19" s="3">
        <f t="shared" si="19"/>
        <v>1.03046875</v>
      </c>
      <c r="T19" s="3">
        <f t="shared" si="19"/>
        <v>1</v>
      </c>
      <c r="U19" s="3">
        <f t="shared" si="19"/>
        <v>1</v>
      </c>
      <c r="V19" s="3">
        <f t="shared" si="19"/>
        <v>1</v>
      </c>
      <c r="W19" s="3">
        <f t="shared" si="19"/>
        <v>0.87812499999999993</v>
      </c>
      <c r="X19" s="3">
        <f t="shared" si="19"/>
        <v>0.63437500000000002</v>
      </c>
      <c r="AJ19" s="34">
        <v>0.34484904999999999</v>
      </c>
      <c r="AK19" s="34">
        <v>0.33442778749999996</v>
      </c>
      <c r="AL19" s="34">
        <v>0.32400652499999999</v>
      </c>
      <c r="AM19" s="34">
        <v>0.32400652499999999</v>
      </c>
      <c r="AN19" s="34">
        <v>0.32400652499999999</v>
      </c>
      <c r="AO19" s="34">
        <v>0.30316399999999999</v>
      </c>
      <c r="AP19" s="34">
        <v>0.29274273749999996</v>
      </c>
      <c r="AQ19" s="34">
        <v>0.28232147499999999</v>
      </c>
      <c r="AR19" s="34">
        <v>0.27190021249999996</v>
      </c>
      <c r="AS19" s="34">
        <v>0.26147894999999999</v>
      </c>
    </row>
    <row r="20" spans="1:45" x14ac:dyDescent="0.25">
      <c r="A20">
        <v>90</v>
      </c>
      <c r="B20" s="3">
        <f t="shared" ref="B20:K20" si="20">B119/$L119</f>
        <v>1.1812499999999999</v>
      </c>
      <c r="C20" s="3">
        <f t="shared" si="20"/>
        <v>1.1359375</v>
      </c>
      <c r="D20" s="3">
        <f t="shared" si="20"/>
        <v>1.090625</v>
      </c>
      <c r="E20" s="3">
        <f t="shared" si="20"/>
        <v>1.090625</v>
      </c>
      <c r="F20" s="3">
        <f t="shared" si="20"/>
        <v>1.090625</v>
      </c>
      <c r="G20" s="3">
        <f t="shared" si="20"/>
        <v>1</v>
      </c>
      <c r="H20" s="3">
        <f t="shared" si="20"/>
        <v>0.95468749999999991</v>
      </c>
      <c r="I20" s="3">
        <f t="shared" si="20"/>
        <v>0.90937500000000004</v>
      </c>
      <c r="J20" s="3">
        <f t="shared" si="20"/>
        <v>0.86406249999999996</v>
      </c>
      <c r="K20" s="3">
        <f t="shared" si="20"/>
        <v>0.81874999999999998</v>
      </c>
      <c r="M20" s="14">
        <f t="shared" si="3"/>
        <v>1.0135937500000001</v>
      </c>
      <c r="N20" s="3"/>
      <c r="O20" s="3">
        <f t="shared" ref="O20:X20" si="21">O119/$Y119</f>
        <v>1.2265625</v>
      </c>
      <c r="P20" s="3">
        <f t="shared" si="21"/>
        <v>1.1812499999999999</v>
      </c>
      <c r="Q20" s="3">
        <f t="shared" si="21"/>
        <v>1.090625</v>
      </c>
      <c r="R20" s="3">
        <f t="shared" si="21"/>
        <v>1.0453125000000001</v>
      </c>
      <c r="S20" s="3">
        <f t="shared" si="21"/>
        <v>1.02265625</v>
      </c>
      <c r="T20" s="3">
        <f t="shared" si="21"/>
        <v>1</v>
      </c>
      <c r="U20" s="3">
        <f t="shared" si="21"/>
        <v>1</v>
      </c>
      <c r="V20" s="3">
        <f t="shared" si="21"/>
        <v>1</v>
      </c>
      <c r="W20" s="3">
        <f t="shared" si="21"/>
        <v>0.90937500000000004</v>
      </c>
      <c r="X20" s="3">
        <f t="shared" si="21"/>
        <v>0.72812500000000002</v>
      </c>
      <c r="AJ20" s="34">
        <v>0.36299097500000005</v>
      </c>
      <c r="AK20" s="34">
        <v>0.35246223124999998</v>
      </c>
      <c r="AL20" s="34">
        <v>0.34193348750000002</v>
      </c>
      <c r="AM20" s="34">
        <v>0.34193348750000002</v>
      </c>
      <c r="AN20" s="34">
        <v>0.34193348750000002</v>
      </c>
      <c r="AO20" s="34">
        <v>0.32087599999999999</v>
      </c>
      <c r="AP20" s="34">
        <v>0.31034725625000004</v>
      </c>
      <c r="AQ20" s="34">
        <v>0.29981851249999997</v>
      </c>
      <c r="AR20" s="34">
        <v>0.28928976875000001</v>
      </c>
      <c r="AS20" s="34">
        <v>0.278761025</v>
      </c>
    </row>
    <row r="21" spans="1:45" x14ac:dyDescent="0.25">
      <c r="A21">
        <v>100</v>
      </c>
      <c r="B21" s="3">
        <f t="shared" ref="B21:K21" si="22">B129/$L129</f>
        <v>1.1187499999999999</v>
      </c>
      <c r="C21" s="3">
        <f t="shared" si="22"/>
        <v>1.0890625</v>
      </c>
      <c r="D21" s="3">
        <f t="shared" si="22"/>
        <v>1.059375</v>
      </c>
      <c r="E21" s="3">
        <f t="shared" si="22"/>
        <v>1.059375</v>
      </c>
      <c r="F21" s="3">
        <f t="shared" si="22"/>
        <v>1.059375</v>
      </c>
      <c r="G21" s="3">
        <f t="shared" si="22"/>
        <v>1</v>
      </c>
      <c r="H21" s="3">
        <f t="shared" si="22"/>
        <v>0.97031250000000002</v>
      </c>
      <c r="I21" s="3">
        <f t="shared" si="22"/>
        <v>0.94062499999999993</v>
      </c>
      <c r="J21" s="3">
        <f t="shared" si="22"/>
        <v>0.91093749999999996</v>
      </c>
      <c r="K21" s="3">
        <f t="shared" si="22"/>
        <v>0.88124999999999998</v>
      </c>
      <c r="M21" s="14">
        <f t="shared" si="3"/>
        <v>1.0089062500000001</v>
      </c>
      <c r="N21" s="3"/>
      <c r="O21" s="3">
        <f t="shared" ref="O21:X21" si="23">O129/$Y129</f>
        <v>1.1484375</v>
      </c>
      <c r="P21" s="3">
        <f t="shared" si="23"/>
        <v>1.1187499999999999</v>
      </c>
      <c r="Q21" s="3">
        <f t="shared" si="23"/>
        <v>1.059375</v>
      </c>
      <c r="R21" s="3">
        <f t="shared" si="23"/>
        <v>1.0296875000000001</v>
      </c>
      <c r="S21" s="3">
        <f t="shared" si="23"/>
        <v>1.01484375</v>
      </c>
      <c r="T21" s="3">
        <f t="shared" si="23"/>
        <v>1</v>
      </c>
      <c r="U21" s="3">
        <f t="shared" si="23"/>
        <v>1</v>
      </c>
      <c r="V21" s="3">
        <f t="shared" si="23"/>
        <v>1</v>
      </c>
      <c r="W21" s="3">
        <f t="shared" si="23"/>
        <v>0.94062500000000004</v>
      </c>
      <c r="X21" s="3">
        <f t="shared" si="23"/>
        <v>0.82187500000000002</v>
      </c>
      <c r="AJ21" s="34">
        <v>0.37903387500000002</v>
      </c>
      <c r="AK21" s="34">
        <v>0.36850515625000002</v>
      </c>
      <c r="AL21" s="34">
        <v>0.35797643750000002</v>
      </c>
      <c r="AM21" s="34">
        <v>0.35797643750000002</v>
      </c>
      <c r="AN21" s="34">
        <v>0.35797643750000002</v>
      </c>
      <c r="AO21" s="34">
        <v>0.33691900000000002</v>
      </c>
      <c r="AP21" s="34">
        <v>0.32639028125000003</v>
      </c>
      <c r="AQ21" s="34">
        <v>0.31586156250000003</v>
      </c>
      <c r="AR21" s="34">
        <v>0.30533284375000003</v>
      </c>
      <c r="AS21" s="34">
        <v>0.29480412500000003</v>
      </c>
    </row>
    <row r="22" spans="1:45" x14ac:dyDescent="0.25">
      <c r="A22" t="s">
        <v>80</v>
      </c>
      <c r="B22" s="3">
        <f>AVERAGE(B17:C17)</f>
        <v>1.3226562500000001</v>
      </c>
      <c r="C22" s="3"/>
      <c r="D22" s="3">
        <f>AVERAGE(D17:E17)</f>
        <v>1.184375</v>
      </c>
      <c r="E22" s="3"/>
      <c r="F22" s="3">
        <f>AVERAGE(F17:G17)</f>
        <v>1.0921875000000001</v>
      </c>
      <c r="G22" s="3"/>
      <c r="H22" s="3">
        <f>AVERAGE(H17:I17)</f>
        <v>0.86171875000000009</v>
      </c>
      <c r="I22" s="3"/>
      <c r="J22" s="3">
        <f>AVERAGE(J17:K17)</f>
        <v>0.67734374999999991</v>
      </c>
      <c r="K22" s="3"/>
      <c r="M22" s="14"/>
      <c r="N22" s="3"/>
      <c r="O22" s="3">
        <f>AVERAGE(O17:P17)</f>
        <v>1.3515625</v>
      </c>
      <c r="P22" s="3"/>
      <c r="Q22" s="3">
        <f>AVERAGE(Q17:R17)</f>
        <v>1.1171875</v>
      </c>
      <c r="R22" s="3"/>
      <c r="S22" s="3">
        <f>AVERAGE(S17:T17)</f>
        <v>1.01953125</v>
      </c>
      <c r="T22" s="3"/>
      <c r="U22" s="3">
        <f>AVERAGE(U17:V17)</f>
        <v>1</v>
      </c>
      <c r="V22" s="3"/>
      <c r="W22" s="3">
        <f>AVERAGE(W17:X17)</f>
        <v>0.6875</v>
      </c>
      <c r="X22" s="3"/>
    </row>
    <row r="23" spans="1:45" x14ac:dyDescent="0.25">
      <c r="A23" t="s">
        <v>81</v>
      </c>
      <c r="B23" s="3">
        <f>AVERAGE(B19:C19)</f>
        <v>1.2132812500000001</v>
      </c>
      <c r="C23" s="3"/>
      <c r="D23" s="3">
        <f>AVERAGE(D19:E19)</f>
        <v>1.121875</v>
      </c>
      <c r="E23" s="3"/>
      <c r="F23" s="3">
        <f>AVERAGE(F19:G19)</f>
        <v>1.0609375000000001</v>
      </c>
      <c r="G23" s="3"/>
      <c r="H23" s="3">
        <f>AVERAGE(H19:I19)</f>
        <v>0.90859375000000009</v>
      </c>
      <c r="I23" s="3"/>
      <c r="J23" s="3">
        <f>AVERAGE(J19:K19)</f>
        <v>0.78671874999999991</v>
      </c>
      <c r="K23" s="3"/>
      <c r="M23" s="14"/>
      <c r="N23" s="3"/>
      <c r="O23" s="3">
        <f>AVERAGE(O19:P19)</f>
        <v>1.27421875</v>
      </c>
      <c r="P23" s="3"/>
      <c r="Q23" s="3">
        <f>AVERAGE(Q19:R19)</f>
        <v>1.0914062499999999</v>
      </c>
      <c r="R23" s="3"/>
      <c r="S23" s="3">
        <f>AVERAGE(S19:T19)</f>
        <v>1.0152343749999999</v>
      </c>
      <c r="T23" s="3"/>
      <c r="U23" s="3">
        <f>AVERAGE(U19:V19)</f>
        <v>1</v>
      </c>
      <c r="V23" s="3"/>
      <c r="W23" s="3">
        <f>AVERAGE(W19:X19)</f>
        <v>0.75624999999999998</v>
      </c>
      <c r="X23" s="3"/>
    </row>
    <row r="24" spans="1:45" x14ac:dyDescent="0.25">
      <c r="A24" t="s">
        <v>79</v>
      </c>
      <c r="B24" s="3">
        <v>1.29</v>
      </c>
      <c r="C24" s="3"/>
      <c r="D24" s="3">
        <v>1.24</v>
      </c>
      <c r="E24" s="3"/>
      <c r="F24" s="3">
        <v>1.1000000000000001</v>
      </c>
      <c r="G24" s="3"/>
      <c r="H24" s="3">
        <v>0.86</v>
      </c>
      <c r="I24" s="3"/>
      <c r="J24" s="3">
        <v>0.65</v>
      </c>
      <c r="K24" s="3"/>
      <c r="M24" s="14"/>
      <c r="N24" s="3"/>
      <c r="O24" s="3">
        <v>1.47</v>
      </c>
      <c r="P24" s="3"/>
      <c r="Q24" s="3">
        <v>1.1299999999999999</v>
      </c>
      <c r="R24" s="3"/>
      <c r="S24" s="3">
        <v>1.02</v>
      </c>
      <c r="T24" s="3"/>
      <c r="U24" s="3">
        <v>1.01</v>
      </c>
      <c r="V24" s="3"/>
      <c r="W24" s="3">
        <v>0.57999999999999996</v>
      </c>
      <c r="X24" s="3"/>
    </row>
    <row r="25" spans="1:45" x14ac:dyDescent="0.25">
      <c r="A25" t="s">
        <v>82</v>
      </c>
      <c r="B25" s="3">
        <v>1.07</v>
      </c>
      <c r="C25" s="3"/>
      <c r="D25" s="3">
        <v>1.19</v>
      </c>
      <c r="E25" s="3"/>
      <c r="F25" s="3">
        <v>0.8</v>
      </c>
      <c r="G25" s="3"/>
      <c r="H25" s="3">
        <v>0.83</v>
      </c>
      <c r="I25" s="3"/>
      <c r="J25" s="3">
        <v>0.73</v>
      </c>
      <c r="K25" s="3"/>
      <c r="M25" s="14"/>
      <c r="N25" s="3"/>
      <c r="O25" s="3">
        <v>1.23</v>
      </c>
      <c r="P25" s="3"/>
      <c r="Q25" s="3">
        <v>1.02</v>
      </c>
      <c r="R25" s="3"/>
      <c r="S25" s="3">
        <v>0.99</v>
      </c>
      <c r="T25" s="3"/>
      <c r="U25" s="3">
        <v>0.78</v>
      </c>
      <c r="V25" s="3"/>
      <c r="W25" s="3">
        <v>0.69</v>
      </c>
      <c r="X25" s="3"/>
    </row>
    <row r="26" spans="1:4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45" x14ac:dyDescent="0.25">
      <c r="B27" t="s">
        <v>35</v>
      </c>
      <c r="J27">
        <f>EXP(0.072*50)</f>
        <v>36.598234443677974</v>
      </c>
      <c r="O27" t="s">
        <v>35</v>
      </c>
      <c r="W27">
        <f>EXP(0.072*50)</f>
        <v>36.598234443677974</v>
      </c>
    </row>
    <row r="28" spans="1:45" ht="60" x14ac:dyDescent="0.25">
      <c r="A28" t="s">
        <v>74</v>
      </c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 s="10" t="s">
        <v>53</v>
      </c>
      <c r="M28" s="10"/>
      <c r="O28">
        <v>1</v>
      </c>
      <c r="P28">
        <v>2</v>
      </c>
      <c r="Q28">
        <v>3</v>
      </c>
      <c r="R28">
        <v>4</v>
      </c>
      <c r="S28">
        <v>5</v>
      </c>
      <c r="T28">
        <v>6</v>
      </c>
      <c r="U28">
        <v>7</v>
      </c>
      <c r="V28">
        <v>8</v>
      </c>
      <c r="W28">
        <v>9</v>
      </c>
      <c r="X28">
        <v>10</v>
      </c>
      <c r="Y28" s="10" t="s">
        <v>62</v>
      </c>
    </row>
    <row r="29" spans="1:45" x14ac:dyDescent="0.25">
      <c r="A29">
        <v>0</v>
      </c>
      <c r="B29" s="7">
        <f t="shared" ref="B29:K44" si="24">(B$15*(119-$A29)/(119-55)+1*($A29-55)/(119-55))*$L29</f>
        <v>1.2188812499999998E-2</v>
      </c>
      <c r="C29" s="7">
        <f t="shared" si="24"/>
        <v>1.0889109375000001E-2</v>
      </c>
      <c r="D29" s="7">
        <f t="shared" si="24"/>
        <v>9.5894062499999981E-3</v>
      </c>
      <c r="E29" s="7">
        <f t="shared" si="24"/>
        <v>9.5894062499999981E-3</v>
      </c>
      <c r="F29" s="7">
        <f t="shared" si="24"/>
        <v>9.5894062499999981E-3</v>
      </c>
      <c r="G29" s="7">
        <f t="shared" si="24"/>
        <v>6.9899999999999997E-3</v>
      </c>
      <c r="H29" s="7">
        <f t="shared" si="24"/>
        <v>5.6902968750000005E-3</v>
      </c>
      <c r="I29" s="7">
        <f t="shared" si="24"/>
        <v>4.3905937500000004E-3</v>
      </c>
      <c r="J29" s="7">
        <f t="shared" si="24"/>
        <v>3.0908906249999995E-3</v>
      </c>
      <c r="K29" s="7">
        <f t="shared" si="24"/>
        <v>1.7911874999999989E-3</v>
      </c>
      <c r="L29">
        <f>'SSA avg mort by age'!B5</f>
        <v>6.9899999999999997E-3</v>
      </c>
      <c r="O29" s="7">
        <f t="shared" ref="O29:X44" si="25">(O$15*(119-$A29)/(119-55)+1*($A29-55)/(119-55))*$Y29</f>
        <v>1.1053249999999999E-2</v>
      </c>
      <c r="P29" s="7">
        <f t="shared" si="25"/>
        <v>9.9881999999999992E-3</v>
      </c>
      <c r="Q29" s="7">
        <f t="shared" si="25"/>
        <v>7.8580999999999981E-3</v>
      </c>
      <c r="R29" s="7">
        <f t="shared" si="25"/>
        <v>6.7930500000000001E-3</v>
      </c>
      <c r="S29" s="7">
        <f t="shared" si="25"/>
        <v>6.2605249999999994E-3</v>
      </c>
      <c r="T29" s="7">
        <f t="shared" si="25"/>
        <v>5.7279999999999996E-3</v>
      </c>
      <c r="U29" s="7">
        <f t="shared" si="25"/>
        <v>5.7279999999999996E-3</v>
      </c>
      <c r="V29" s="7">
        <f t="shared" si="25"/>
        <v>5.7279999999999996E-3</v>
      </c>
      <c r="W29" s="7">
        <f t="shared" si="25"/>
        <v>3.5978999999999998E-3</v>
      </c>
      <c r="X29" s="7">
        <f t="shared" si="25"/>
        <v>-6.6229999999999978E-4</v>
      </c>
      <c r="Y29">
        <f>'SSA avg mort by age'!E5</f>
        <v>5.7279999999999996E-3</v>
      </c>
    </row>
    <row r="30" spans="1:45" x14ac:dyDescent="0.25">
      <c r="A30">
        <v>1</v>
      </c>
      <c r="B30" s="7">
        <f t="shared" si="24"/>
        <v>7.7666249999999997E-4</v>
      </c>
      <c r="C30" s="7">
        <f t="shared" si="24"/>
        <v>6.9424687500000012E-4</v>
      </c>
      <c r="D30" s="7">
        <f t="shared" si="24"/>
        <v>6.1183124999999994E-4</v>
      </c>
      <c r="E30" s="7">
        <f t="shared" si="24"/>
        <v>6.1183124999999994E-4</v>
      </c>
      <c r="F30" s="7">
        <f t="shared" si="24"/>
        <v>6.1183124999999994E-4</v>
      </c>
      <c r="G30" s="7">
        <f t="shared" si="24"/>
        <v>4.4700000000000002E-4</v>
      </c>
      <c r="H30" s="7">
        <f t="shared" si="24"/>
        <v>3.6458437500000006E-4</v>
      </c>
      <c r="I30" s="7">
        <f t="shared" si="24"/>
        <v>2.8216875000000005E-4</v>
      </c>
      <c r="J30" s="7">
        <f t="shared" si="24"/>
        <v>1.9975312499999996E-4</v>
      </c>
      <c r="K30" s="7">
        <f t="shared" si="24"/>
        <v>1.1733749999999999E-4</v>
      </c>
      <c r="L30">
        <f>'SSA avg mort by age'!B6</f>
        <v>4.4700000000000002E-4</v>
      </c>
      <c r="O30" s="7">
        <f t="shared" si="25"/>
        <v>7.1685937500000005E-4</v>
      </c>
      <c r="P30" s="7">
        <f t="shared" si="25"/>
        <v>6.4808749999999994E-4</v>
      </c>
      <c r="Q30" s="7">
        <f t="shared" si="25"/>
        <v>5.1054374999999995E-4</v>
      </c>
      <c r="R30" s="7">
        <f t="shared" si="25"/>
        <v>4.4177187500000006E-4</v>
      </c>
      <c r="S30" s="7">
        <f t="shared" si="25"/>
        <v>4.0738593750000007E-4</v>
      </c>
      <c r="T30" s="7">
        <f t="shared" si="25"/>
        <v>3.7300000000000001E-4</v>
      </c>
      <c r="U30" s="7">
        <f t="shared" si="25"/>
        <v>3.7300000000000001E-4</v>
      </c>
      <c r="V30" s="7">
        <f t="shared" si="25"/>
        <v>3.7300000000000001E-4</v>
      </c>
      <c r="W30" s="7">
        <f t="shared" si="25"/>
        <v>2.3545625000000005E-4</v>
      </c>
      <c r="X30" s="7">
        <f t="shared" si="25"/>
        <v>-3.9631249999999984E-5</v>
      </c>
      <c r="Y30">
        <f>'SSA avg mort by age'!E6</f>
        <v>3.7300000000000001E-4</v>
      </c>
    </row>
    <row r="31" spans="1:45" x14ac:dyDescent="0.25">
      <c r="A31">
        <v>2</v>
      </c>
      <c r="B31" s="7">
        <f t="shared" si="24"/>
        <v>5.2110624999999989E-4</v>
      </c>
      <c r="C31" s="7">
        <f t="shared" si="24"/>
        <v>4.6607968749999996E-4</v>
      </c>
      <c r="D31" s="7">
        <f t="shared" si="24"/>
        <v>4.1105312500000003E-4</v>
      </c>
      <c r="E31" s="7">
        <f t="shared" si="24"/>
        <v>4.1105312500000003E-4</v>
      </c>
      <c r="F31" s="7">
        <f t="shared" si="24"/>
        <v>4.1105312500000003E-4</v>
      </c>
      <c r="G31" s="7">
        <f t="shared" si="24"/>
        <v>3.01E-4</v>
      </c>
      <c r="H31" s="7">
        <f t="shared" si="24"/>
        <v>2.4597343750000001E-4</v>
      </c>
      <c r="I31" s="7">
        <f t="shared" si="24"/>
        <v>1.9094687500000005E-4</v>
      </c>
      <c r="J31" s="7">
        <f t="shared" si="24"/>
        <v>1.3592031249999996E-4</v>
      </c>
      <c r="K31" s="7">
        <f t="shared" si="24"/>
        <v>8.0893750000000011E-5</v>
      </c>
      <c r="L31">
        <f>'SSA avg mort by age'!B7</f>
        <v>3.01E-4</v>
      </c>
      <c r="O31" s="7">
        <f t="shared" si="25"/>
        <v>4.612890625E-4</v>
      </c>
      <c r="P31" s="7">
        <f t="shared" si="25"/>
        <v>4.1723124999999993E-4</v>
      </c>
      <c r="Q31" s="7">
        <f t="shared" si="25"/>
        <v>3.2911562500000005E-4</v>
      </c>
      <c r="R31" s="7">
        <f t="shared" si="25"/>
        <v>2.8505781250000008E-4</v>
      </c>
      <c r="S31" s="7">
        <f t="shared" si="25"/>
        <v>2.6302890625000001E-4</v>
      </c>
      <c r="T31" s="7">
        <f t="shared" si="25"/>
        <v>2.41E-4</v>
      </c>
      <c r="U31" s="7">
        <f t="shared" si="25"/>
        <v>2.41E-4</v>
      </c>
      <c r="V31" s="7">
        <f t="shared" si="25"/>
        <v>2.41E-4</v>
      </c>
      <c r="W31" s="7">
        <f t="shared" si="25"/>
        <v>1.5288437500000004E-4</v>
      </c>
      <c r="X31" s="7">
        <f t="shared" si="25"/>
        <v>-2.3346874999999983E-5</v>
      </c>
      <c r="Y31">
        <f>'SSA avg mort by age'!E7</f>
        <v>2.41E-4</v>
      </c>
    </row>
    <row r="32" spans="1:45" x14ac:dyDescent="0.25">
      <c r="A32">
        <v>3</v>
      </c>
      <c r="B32" s="7">
        <f t="shared" si="24"/>
        <v>4.0192499999999992E-4</v>
      </c>
      <c r="C32" s="7">
        <f t="shared" si="24"/>
        <v>3.5969375000000005E-4</v>
      </c>
      <c r="D32" s="7">
        <f t="shared" si="24"/>
        <v>3.1746249999999997E-4</v>
      </c>
      <c r="E32" s="7">
        <f t="shared" si="24"/>
        <v>3.1746249999999997E-4</v>
      </c>
      <c r="F32" s="7">
        <f t="shared" si="24"/>
        <v>3.1746249999999997E-4</v>
      </c>
      <c r="G32" s="7">
        <f t="shared" si="24"/>
        <v>2.33E-4</v>
      </c>
      <c r="H32" s="7">
        <f t="shared" si="24"/>
        <v>1.9076875000000003E-4</v>
      </c>
      <c r="I32" s="7">
        <f t="shared" si="24"/>
        <v>1.4853750000000005E-4</v>
      </c>
      <c r="J32" s="7">
        <f t="shared" si="24"/>
        <v>1.0630624999999996E-4</v>
      </c>
      <c r="K32" s="7">
        <f t="shared" si="24"/>
        <v>6.4074999999999985E-5</v>
      </c>
      <c r="L32">
        <f>'SSA avg mort by age'!B8</f>
        <v>2.33E-4</v>
      </c>
      <c r="O32" s="7">
        <f t="shared" si="25"/>
        <v>3.5456250000000001E-4</v>
      </c>
      <c r="P32" s="7">
        <f t="shared" si="25"/>
        <v>3.2084999999999991E-4</v>
      </c>
      <c r="Q32" s="7">
        <f t="shared" si="25"/>
        <v>2.5342499999999994E-4</v>
      </c>
      <c r="R32" s="7">
        <f t="shared" si="25"/>
        <v>2.1971250000000001E-4</v>
      </c>
      <c r="S32" s="7">
        <f t="shared" si="25"/>
        <v>2.0285625000000001E-4</v>
      </c>
      <c r="T32" s="7">
        <f t="shared" si="25"/>
        <v>1.8599999999999999E-4</v>
      </c>
      <c r="U32" s="7">
        <f t="shared" si="25"/>
        <v>1.8599999999999999E-4</v>
      </c>
      <c r="V32" s="7">
        <f t="shared" si="25"/>
        <v>1.8599999999999999E-4</v>
      </c>
      <c r="W32" s="7">
        <f t="shared" si="25"/>
        <v>1.1857500000000004E-4</v>
      </c>
      <c r="X32" s="7">
        <f t="shared" si="25"/>
        <v>-1.6274999999999982E-5</v>
      </c>
      <c r="Y32">
        <f>'SSA avg mort by age'!E8</f>
        <v>1.8599999999999999E-4</v>
      </c>
    </row>
    <row r="33" spans="1:25" x14ac:dyDescent="0.25">
      <c r="A33">
        <v>4</v>
      </c>
      <c r="B33" s="7">
        <f t="shared" si="24"/>
        <v>3.0421874999999996E-4</v>
      </c>
      <c r="C33" s="7">
        <f t="shared" si="24"/>
        <v>2.7241406249999998E-4</v>
      </c>
      <c r="D33" s="7">
        <f t="shared" si="24"/>
        <v>2.4060937499999999E-4</v>
      </c>
      <c r="E33" s="7">
        <f t="shared" si="24"/>
        <v>2.4060937499999999E-4</v>
      </c>
      <c r="F33" s="7">
        <f t="shared" si="24"/>
        <v>2.4060937499999999E-4</v>
      </c>
      <c r="G33" s="7">
        <f t="shared" si="24"/>
        <v>1.7699999999999999E-4</v>
      </c>
      <c r="H33" s="7">
        <f t="shared" si="24"/>
        <v>1.4519531250000001E-4</v>
      </c>
      <c r="I33" s="7">
        <f t="shared" si="24"/>
        <v>1.1339062499999999E-4</v>
      </c>
      <c r="J33" s="7">
        <f t="shared" si="24"/>
        <v>8.1585937499999993E-5</v>
      </c>
      <c r="K33" s="7">
        <f t="shared" si="24"/>
        <v>4.978125E-5</v>
      </c>
      <c r="L33">
        <f>'SSA avg mort by age'!B9</f>
        <v>1.7699999999999999E-4</v>
      </c>
      <c r="O33" s="7">
        <f t="shared" si="25"/>
        <v>2.8476562499999997E-4</v>
      </c>
      <c r="P33" s="7">
        <f t="shared" si="25"/>
        <v>2.5781249999999996E-4</v>
      </c>
      <c r="Q33" s="7">
        <f t="shared" si="25"/>
        <v>2.0390624999999999E-4</v>
      </c>
      <c r="R33" s="7">
        <f t="shared" si="25"/>
        <v>1.7695312500000003E-4</v>
      </c>
      <c r="S33" s="7">
        <f t="shared" si="25"/>
        <v>1.6347656249999999E-4</v>
      </c>
      <c r="T33" s="7">
        <f t="shared" si="25"/>
        <v>1.4999999999999999E-4</v>
      </c>
      <c r="U33" s="7">
        <f t="shared" si="25"/>
        <v>1.4999999999999999E-4</v>
      </c>
      <c r="V33" s="7">
        <f t="shared" si="25"/>
        <v>1.4999999999999999E-4</v>
      </c>
      <c r="W33" s="7">
        <f t="shared" si="25"/>
        <v>9.6093749999999988E-5</v>
      </c>
      <c r="X33" s="7">
        <f t="shared" si="25"/>
        <v>-1.1718749999999999E-5</v>
      </c>
      <c r="Y33">
        <f>'SSA avg mort by age'!E9</f>
        <v>1.4999999999999999E-4</v>
      </c>
    </row>
    <row r="34" spans="1:25" x14ac:dyDescent="0.25">
      <c r="A34">
        <v>5</v>
      </c>
      <c r="B34" s="7">
        <f t="shared" si="24"/>
        <v>2.7571250000000001E-4</v>
      </c>
      <c r="C34" s="7">
        <f>(C$15*(119-$A34)/(119-55)+1*($A34-55)/(119-55))*$L34</f>
        <v>2.4703437500000005E-4</v>
      </c>
      <c r="D34" s="7">
        <f t="shared" si="24"/>
        <v>2.1835624999999996E-4</v>
      </c>
      <c r="E34" s="7">
        <f t="shared" si="24"/>
        <v>2.1835624999999996E-4</v>
      </c>
      <c r="F34" s="7">
        <f t="shared" si="24"/>
        <v>2.1835624999999996E-4</v>
      </c>
      <c r="G34" s="7">
        <f t="shared" si="24"/>
        <v>1.6100000000000001E-4</v>
      </c>
      <c r="H34" s="7">
        <f t="shared" si="24"/>
        <v>1.3232187500000002E-4</v>
      </c>
      <c r="I34" s="7">
        <f t="shared" si="24"/>
        <v>1.0364375000000001E-4</v>
      </c>
      <c r="J34" s="7">
        <f t="shared" si="24"/>
        <v>7.4965624999999994E-5</v>
      </c>
      <c r="K34" s="7">
        <f t="shared" si="24"/>
        <v>4.628749999999998E-5</v>
      </c>
      <c r="L34">
        <f>'SSA avg mort by age'!B10</f>
        <v>1.6100000000000001E-4</v>
      </c>
      <c r="O34" s="7">
        <f t="shared" si="25"/>
        <v>2.5145312499999999E-4</v>
      </c>
      <c r="P34" s="7">
        <f t="shared" si="25"/>
        <v>2.2776250000000001E-4</v>
      </c>
      <c r="Q34" s="7">
        <f t="shared" si="25"/>
        <v>1.8038124999999997E-4</v>
      </c>
      <c r="R34" s="7">
        <f t="shared" si="25"/>
        <v>1.5669062500000002E-4</v>
      </c>
      <c r="S34" s="7">
        <f t="shared" si="25"/>
        <v>1.4484531250000003E-4</v>
      </c>
      <c r="T34" s="7">
        <f t="shared" si="25"/>
        <v>1.3300000000000001E-4</v>
      </c>
      <c r="U34" s="7">
        <f t="shared" si="25"/>
        <v>1.3300000000000001E-4</v>
      </c>
      <c r="V34" s="7">
        <f t="shared" si="25"/>
        <v>1.3300000000000001E-4</v>
      </c>
      <c r="W34" s="7">
        <f t="shared" si="25"/>
        <v>8.5618750000000004E-5</v>
      </c>
      <c r="X34" s="7">
        <f t="shared" si="25"/>
        <v>-9.1437499999999969E-6</v>
      </c>
      <c r="Y34">
        <f>'SSA avg mort by age'!E10</f>
        <v>1.3300000000000001E-4</v>
      </c>
    </row>
    <row r="35" spans="1:25" x14ac:dyDescent="0.25">
      <c r="A35">
        <v>6</v>
      </c>
      <c r="B35" s="7">
        <f t="shared" si="24"/>
        <v>2.5593749999999993E-4</v>
      </c>
      <c r="C35" s="7">
        <f t="shared" si="24"/>
        <v>2.29453125E-4</v>
      </c>
      <c r="D35" s="7">
        <f t="shared" si="24"/>
        <v>2.0296874999999997E-4</v>
      </c>
      <c r="E35" s="7">
        <f t="shared" si="24"/>
        <v>2.0296874999999997E-4</v>
      </c>
      <c r="F35" s="7">
        <f t="shared" si="24"/>
        <v>2.0296874999999997E-4</v>
      </c>
      <c r="G35" s="7">
        <f t="shared" si="24"/>
        <v>1.4999999999999999E-4</v>
      </c>
      <c r="H35" s="7">
        <f t="shared" si="24"/>
        <v>1.2351562500000001E-4</v>
      </c>
      <c r="I35" s="7">
        <f t="shared" si="24"/>
        <v>9.7031250000000004E-5</v>
      </c>
      <c r="J35" s="7">
        <f t="shared" si="24"/>
        <v>7.0546874999999985E-5</v>
      </c>
      <c r="K35" s="7">
        <f t="shared" si="24"/>
        <v>4.4062499999999987E-5</v>
      </c>
      <c r="L35">
        <f>'SSA avg mort by age'!B11</f>
        <v>1.4999999999999999E-4</v>
      </c>
      <c r="O35" s="7">
        <f t="shared" si="25"/>
        <v>2.278203125E-4</v>
      </c>
      <c r="P35" s="7">
        <f t="shared" si="25"/>
        <v>2.0645624999999997E-4</v>
      </c>
      <c r="Q35" s="7">
        <f t="shared" si="25"/>
        <v>1.6372812499999999E-4</v>
      </c>
      <c r="R35" s="7">
        <f t="shared" si="25"/>
        <v>1.4236406250000002E-4</v>
      </c>
      <c r="S35" s="7">
        <f t="shared" si="25"/>
        <v>1.3168203125E-4</v>
      </c>
      <c r="T35" s="7">
        <f t="shared" si="25"/>
        <v>1.21E-4</v>
      </c>
      <c r="U35" s="7">
        <f t="shared" si="25"/>
        <v>1.21E-4</v>
      </c>
      <c r="V35" s="7">
        <f t="shared" si="25"/>
        <v>1.21E-4</v>
      </c>
      <c r="W35" s="7">
        <f t="shared" si="25"/>
        <v>7.827187500000001E-5</v>
      </c>
      <c r="X35" s="7">
        <f t="shared" si="25"/>
        <v>-7.1843749999999951E-6</v>
      </c>
      <c r="Y35">
        <f>'SSA avg mort by age'!E11</f>
        <v>1.21E-4</v>
      </c>
    </row>
    <row r="36" spans="1:25" x14ac:dyDescent="0.25">
      <c r="A36">
        <v>7</v>
      </c>
      <c r="B36" s="7">
        <f t="shared" si="24"/>
        <v>2.3629999999999994E-4</v>
      </c>
      <c r="C36" s="7">
        <f t="shared" si="24"/>
        <v>2.1197499999999996E-4</v>
      </c>
      <c r="D36" s="7">
        <f t="shared" si="24"/>
        <v>1.8765000000000001E-4</v>
      </c>
      <c r="E36" s="7">
        <f t="shared" si="24"/>
        <v>1.8765000000000001E-4</v>
      </c>
      <c r="F36" s="7">
        <f t="shared" si="24"/>
        <v>1.8765000000000001E-4</v>
      </c>
      <c r="G36" s="7">
        <f t="shared" si="24"/>
        <v>1.3899999999999999E-4</v>
      </c>
      <c r="H36" s="7">
        <f t="shared" si="24"/>
        <v>1.1467499999999998E-4</v>
      </c>
      <c r="I36" s="7">
        <f t="shared" si="24"/>
        <v>9.0350000000000014E-5</v>
      </c>
      <c r="J36" s="7">
        <f t="shared" si="24"/>
        <v>6.6024999999999979E-5</v>
      </c>
      <c r="K36" s="7">
        <f t="shared" si="24"/>
        <v>4.1700000000000004E-5</v>
      </c>
      <c r="L36">
        <f>'SSA avg mort by age'!B12</f>
        <v>1.3899999999999999E-4</v>
      </c>
      <c r="O36" s="7">
        <f t="shared" si="25"/>
        <v>2.1000000000000001E-4</v>
      </c>
      <c r="P36" s="7">
        <f t="shared" si="25"/>
        <v>1.9039999999999997E-4</v>
      </c>
      <c r="Q36" s="7">
        <f t="shared" si="25"/>
        <v>1.5120000000000002E-4</v>
      </c>
      <c r="R36" s="7">
        <f t="shared" si="25"/>
        <v>1.3160000000000003E-4</v>
      </c>
      <c r="S36" s="7">
        <f t="shared" si="25"/>
        <v>1.2180000000000002E-4</v>
      </c>
      <c r="T36" s="7">
        <f t="shared" si="25"/>
        <v>1.12E-4</v>
      </c>
      <c r="U36" s="7">
        <f t="shared" si="25"/>
        <v>1.12E-4</v>
      </c>
      <c r="V36" s="7">
        <f t="shared" si="25"/>
        <v>1.12E-4</v>
      </c>
      <c r="W36" s="7">
        <f t="shared" si="25"/>
        <v>7.2800000000000008E-5</v>
      </c>
      <c r="X36" s="7">
        <f t="shared" si="25"/>
        <v>-5.5999999999999921E-6</v>
      </c>
      <c r="Y36">
        <f>'SSA avg mort by age'!E12</f>
        <v>1.12E-4</v>
      </c>
    </row>
    <row r="37" spans="1:25" x14ac:dyDescent="0.25">
      <c r="A37">
        <v>8</v>
      </c>
      <c r="B37" s="7">
        <f t="shared" si="24"/>
        <v>2.0833124999999997E-4</v>
      </c>
      <c r="C37" s="7">
        <f t="shared" si="24"/>
        <v>1.8699843750000003E-4</v>
      </c>
      <c r="D37" s="7">
        <f t="shared" si="24"/>
        <v>1.6566562499999998E-4</v>
      </c>
      <c r="E37" s="7">
        <f t="shared" si="24"/>
        <v>1.6566562499999998E-4</v>
      </c>
      <c r="F37" s="7">
        <f t="shared" si="24"/>
        <v>1.6566562499999998E-4</v>
      </c>
      <c r="G37" s="7">
        <f t="shared" si="24"/>
        <v>1.2300000000000001E-4</v>
      </c>
      <c r="H37" s="7">
        <f t="shared" si="24"/>
        <v>1.0166718750000002E-4</v>
      </c>
      <c r="I37" s="7">
        <f t="shared" si="24"/>
        <v>8.0334375000000027E-5</v>
      </c>
      <c r="J37" s="7">
        <f t="shared" si="24"/>
        <v>5.9001562499999981E-5</v>
      </c>
      <c r="K37" s="7">
        <f t="shared" si="24"/>
        <v>3.7668749999999991E-5</v>
      </c>
      <c r="L37">
        <f>'SSA avg mort by age'!B13</f>
        <v>1.2300000000000001E-4</v>
      </c>
      <c r="O37" s="7">
        <f t="shared" si="25"/>
        <v>1.941875E-4</v>
      </c>
      <c r="P37" s="7">
        <f t="shared" si="25"/>
        <v>1.7614999999999994E-4</v>
      </c>
      <c r="Q37" s="7">
        <f t="shared" si="25"/>
        <v>1.4007499999999998E-4</v>
      </c>
      <c r="R37" s="7">
        <f t="shared" si="25"/>
        <v>1.2203750000000001E-4</v>
      </c>
      <c r="S37" s="7">
        <f t="shared" si="25"/>
        <v>1.1301875000000001E-4</v>
      </c>
      <c r="T37" s="7">
        <f t="shared" si="25"/>
        <v>1.0399999999999999E-4</v>
      </c>
      <c r="U37" s="7">
        <f t="shared" si="25"/>
        <v>1.0399999999999999E-4</v>
      </c>
      <c r="V37" s="7">
        <f t="shared" si="25"/>
        <v>1.0399999999999999E-4</v>
      </c>
      <c r="W37" s="7">
        <f t="shared" si="25"/>
        <v>6.7925000000000011E-5</v>
      </c>
      <c r="X37" s="7">
        <f t="shared" si="25"/>
        <v>-4.2249999999999909E-6</v>
      </c>
      <c r="Y37">
        <f>'SSA avg mort by age'!E13</f>
        <v>1.0399999999999999E-4</v>
      </c>
    </row>
    <row r="38" spans="1:25" x14ac:dyDescent="0.25">
      <c r="A38">
        <v>9</v>
      </c>
      <c r="B38" s="7">
        <f t="shared" si="24"/>
        <v>1.7718750000000002E-4</v>
      </c>
      <c r="C38" s="7">
        <f t="shared" si="24"/>
        <v>1.5914062499999999E-4</v>
      </c>
      <c r="D38" s="7">
        <f t="shared" si="24"/>
        <v>1.4109375E-4</v>
      </c>
      <c r="E38" s="7">
        <f t="shared" si="24"/>
        <v>1.4109375E-4</v>
      </c>
      <c r="F38" s="7">
        <f t="shared" si="24"/>
        <v>1.4109375E-4</v>
      </c>
      <c r="G38" s="7">
        <f t="shared" si="24"/>
        <v>1.05E-4</v>
      </c>
      <c r="H38" s="7">
        <f t="shared" si="24"/>
        <v>8.6953125000000008E-5</v>
      </c>
      <c r="I38" s="7">
        <f t="shared" si="24"/>
        <v>6.8906249999999998E-5</v>
      </c>
      <c r="J38" s="7">
        <f t="shared" si="24"/>
        <v>5.0859375000000001E-5</v>
      </c>
      <c r="K38" s="7">
        <f t="shared" si="24"/>
        <v>3.2812500000000005E-5</v>
      </c>
      <c r="L38">
        <f>'SSA avg mort by age'!B14</f>
        <v>1.05E-4</v>
      </c>
      <c r="O38" s="7">
        <f t="shared" si="25"/>
        <v>1.8221874999999998E-4</v>
      </c>
      <c r="P38" s="7">
        <f t="shared" si="25"/>
        <v>1.6537499999999999E-4</v>
      </c>
      <c r="Q38" s="7">
        <f t="shared" si="25"/>
        <v>1.316875E-4</v>
      </c>
      <c r="R38" s="7">
        <f t="shared" si="25"/>
        <v>1.1484375000000002E-4</v>
      </c>
      <c r="S38" s="7">
        <f t="shared" si="25"/>
        <v>1.0642187499999999E-4</v>
      </c>
      <c r="T38" s="7">
        <f t="shared" si="25"/>
        <v>9.7999999999999997E-5</v>
      </c>
      <c r="U38" s="7">
        <f t="shared" si="25"/>
        <v>9.7999999999999997E-5</v>
      </c>
      <c r="V38" s="7">
        <f t="shared" si="25"/>
        <v>9.7999999999999997E-5</v>
      </c>
      <c r="W38" s="7">
        <f t="shared" si="25"/>
        <v>6.4312499999999998E-5</v>
      </c>
      <c r="X38" s="7">
        <f t="shared" si="25"/>
        <v>-3.0624999999999999E-6</v>
      </c>
      <c r="Y38">
        <f>'SSA avg mort by age'!E14</f>
        <v>9.7999999999999997E-5</v>
      </c>
    </row>
    <row r="39" spans="1:25" x14ac:dyDescent="0.25">
      <c r="A39">
        <v>10</v>
      </c>
      <c r="B39" s="7">
        <f t="shared" si="24"/>
        <v>1.5299374999999999E-4</v>
      </c>
      <c r="C39" s="7">
        <f t="shared" si="24"/>
        <v>1.3749531250000004E-4</v>
      </c>
      <c r="D39" s="7">
        <f t="shared" si="24"/>
        <v>1.2199687499999998E-4</v>
      </c>
      <c r="E39" s="7">
        <f t="shared" si="24"/>
        <v>1.2199687499999998E-4</v>
      </c>
      <c r="F39" s="7">
        <f t="shared" si="24"/>
        <v>1.2199687499999998E-4</v>
      </c>
      <c r="G39" s="7">
        <f t="shared" si="24"/>
        <v>9.1000000000000003E-5</v>
      </c>
      <c r="H39" s="7">
        <f t="shared" si="24"/>
        <v>7.550156250000001E-5</v>
      </c>
      <c r="I39" s="7">
        <f t="shared" si="24"/>
        <v>6.0003125000000003E-5</v>
      </c>
      <c r="J39" s="7">
        <f t="shared" si="24"/>
        <v>4.4504687499999997E-5</v>
      </c>
      <c r="K39" s="7">
        <f t="shared" si="24"/>
        <v>2.900624999999999E-5</v>
      </c>
      <c r="L39">
        <f>'SSA avg mort by age'!B15</f>
        <v>9.1000000000000003E-5</v>
      </c>
      <c r="O39" s="7">
        <f t="shared" si="25"/>
        <v>1.7404687499999999E-4</v>
      </c>
      <c r="P39" s="7">
        <f t="shared" si="25"/>
        <v>1.5803749999999999E-4</v>
      </c>
      <c r="Q39" s="7">
        <f t="shared" si="25"/>
        <v>1.2601874999999997E-4</v>
      </c>
      <c r="R39" s="7">
        <f t="shared" si="25"/>
        <v>1.10009375E-4</v>
      </c>
      <c r="S39" s="7">
        <f t="shared" si="25"/>
        <v>1.020046875E-4</v>
      </c>
      <c r="T39" s="7">
        <f t="shared" si="25"/>
        <v>9.3999999999999994E-5</v>
      </c>
      <c r="U39" s="7">
        <f t="shared" si="25"/>
        <v>9.3999999999999994E-5</v>
      </c>
      <c r="V39" s="7">
        <f t="shared" si="25"/>
        <v>9.3999999999999994E-5</v>
      </c>
      <c r="W39" s="7">
        <f t="shared" si="25"/>
        <v>6.1981250000000006E-5</v>
      </c>
      <c r="X39" s="7">
        <f t="shared" si="25"/>
        <v>-2.0562499999999979E-6</v>
      </c>
      <c r="Y39">
        <f>'SSA avg mort by age'!E15</f>
        <v>9.3999999999999994E-5</v>
      </c>
    </row>
    <row r="40" spans="1:25" x14ac:dyDescent="0.25">
      <c r="A40">
        <v>11</v>
      </c>
      <c r="B40" s="7">
        <f t="shared" si="24"/>
        <v>1.6079999999999998E-4</v>
      </c>
      <c r="C40" s="7">
        <f t="shared" si="24"/>
        <v>1.4460000000000002E-4</v>
      </c>
      <c r="D40" s="7">
        <f t="shared" si="24"/>
        <v>1.284E-4</v>
      </c>
      <c r="E40" s="7">
        <f t="shared" si="24"/>
        <v>1.284E-4</v>
      </c>
      <c r="F40" s="7">
        <f t="shared" si="24"/>
        <v>1.284E-4</v>
      </c>
      <c r="G40" s="7">
        <f t="shared" si="24"/>
        <v>9.6000000000000002E-5</v>
      </c>
      <c r="H40" s="7">
        <f t="shared" si="24"/>
        <v>7.9800000000000002E-5</v>
      </c>
      <c r="I40" s="7">
        <f t="shared" si="24"/>
        <v>6.3600000000000014E-5</v>
      </c>
      <c r="J40" s="7">
        <f t="shared" si="24"/>
        <v>4.7399999999999993E-5</v>
      </c>
      <c r="K40" s="7">
        <f t="shared" si="24"/>
        <v>3.1199999999999999E-5</v>
      </c>
      <c r="L40">
        <f>'SSA avg mort by age'!B16</f>
        <v>9.6000000000000002E-5</v>
      </c>
      <c r="O40" s="7">
        <f t="shared" si="25"/>
        <v>1.8068749999999999E-4</v>
      </c>
      <c r="P40" s="7">
        <f t="shared" si="25"/>
        <v>1.6414999999999998E-4</v>
      </c>
      <c r="Q40" s="7">
        <f t="shared" si="25"/>
        <v>1.3107499999999997E-4</v>
      </c>
      <c r="R40" s="7">
        <f t="shared" si="25"/>
        <v>1.1453750000000001E-4</v>
      </c>
      <c r="S40" s="7">
        <f t="shared" si="25"/>
        <v>1.0626875E-4</v>
      </c>
      <c r="T40" s="7">
        <f t="shared" si="25"/>
        <v>9.7999999999999997E-5</v>
      </c>
      <c r="U40" s="7">
        <f t="shared" si="25"/>
        <v>9.7999999999999997E-5</v>
      </c>
      <c r="V40" s="7">
        <f t="shared" si="25"/>
        <v>9.7999999999999997E-5</v>
      </c>
      <c r="W40" s="7">
        <f t="shared" si="25"/>
        <v>6.4925000000000006E-5</v>
      </c>
      <c r="X40" s="7">
        <f t="shared" si="25"/>
        <v>-1.2249999999999957E-6</v>
      </c>
      <c r="Y40">
        <f>'SSA avg mort by age'!E16</f>
        <v>9.7999999999999997E-5</v>
      </c>
    </row>
    <row r="41" spans="1:25" x14ac:dyDescent="0.25">
      <c r="A41">
        <v>12</v>
      </c>
      <c r="B41" s="7">
        <f t="shared" si="24"/>
        <v>2.2528124999999998E-4</v>
      </c>
      <c r="C41" s="7">
        <f t="shared" si="24"/>
        <v>2.0271093749999998E-4</v>
      </c>
      <c r="D41" s="7">
        <f t="shared" si="24"/>
        <v>1.8014062500000002E-4</v>
      </c>
      <c r="E41" s="7">
        <f t="shared" si="24"/>
        <v>1.8014062500000002E-4</v>
      </c>
      <c r="F41" s="7">
        <f t="shared" si="24"/>
        <v>1.8014062500000002E-4</v>
      </c>
      <c r="G41" s="7">
        <f t="shared" si="24"/>
        <v>1.35E-4</v>
      </c>
      <c r="H41" s="7">
        <f t="shared" si="24"/>
        <v>1.1242968749999999E-4</v>
      </c>
      <c r="I41" s="7">
        <f t="shared" si="24"/>
        <v>8.9859375000000014E-5</v>
      </c>
      <c r="J41" s="7">
        <f t="shared" si="24"/>
        <v>6.728906249999998E-5</v>
      </c>
      <c r="K41" s="7">
        <f t="shared" si="24"/>
        <v>4.4718750000000006E-5</v>
      </c>
      <c r="L41">
        <f>'SSA avg mort by age'!B17</f>
        <v>1.35E-4</v>
      </c>
      <c r="O41" s="7">
        <f t="shared" si="25"/>
        <v>2.0929687500000001E-4</v>
      </c>
      <c r="P41" s="7">
        <f t="shared" si="25"/>
        <v>1.9023749999999998E-4</v>
      </c>
      <c r="Q41" s="7">
        <f t="shared" si="25"/>
        <v>1.5211875000000001E-4</v>
      </c>
      <c r="R41" s="7">
        <f t="shared" si="25"/>
        <v>1.3305937500000001E-4</v>
      </c>
      <c r="S41" s="7">
        <f t="shared" si="25"/>
        <v>1.2352968750000003E-4</v>
      </c>
      <c r="T41" s="7">
        <f t="shared" si="25"/>
        <v>1.1400000000000001E-4</v>
      </c>
      <c r="U41" s="7">
        <f t="shared" si="25"/>
        <v>1.1400000000000001E-4</v>
      </c>
      <c r="V41" s="7">
        <f t="shared" si="25"/>
        <v>1.1400000000000001E-4</v>
      </c>
      <c r="W41" s="7">
        <f t="shared" si="25"/>
        <v>7.5881250000000018E-5</v>
      </c>
      <c r="X41" s="7">
        <f t="shared" si="25"/>
        <v>-3.5624999999999241E-7</v>
      </c>
      <c r="Y41">
        <f>'SSA avg mort by age'!E17</f>
        <v>1.1400000000000001E-4</v>
      </c>
    </row>
    <row r="42" spans="1:25" x14ac:dyDescent="0.25">
      <c r="A42">
        <v>13</v>
      </c>
      <c r="B42" s="7">
        <f t="shared" si="24"/>
        <v>3.6076249999999989E-4</v>
      </c>
      <c r="C42" s="7">
        <f t="shared" si="24"/>
        <v>3.2482187500000001E-4</v>
      </c>
      <c r="D42" s="7">
        <f t="shared" si="24"/>
        <v>2.8888124999999992E-4</v>
      </c>
      <c r="E42" s="7">
        <f t="shared" si="24"/>
        <v>2.8888124999999992E-4</v>
      </c>
      <c r="F42" s="7">
        <f t="shared" si="24"/>
        <v>2.8888124999999992E-4</v>
      </c>
      <c r="G42" s="7">
        <f t="shared" si="24"/>
        <v>2.1699999999999999E-4</v>
      </c>
      <c r="H42" s="7">
        <f t="shared" si="24"/>
        <v>1.8105937500000001E-4</v>
      </c>
      <c r="I42" s="7">
        <f t="shared" si="24"/>
        <v>1.4511875000000003E-4</v>
      </c>
      <c r="J42" s="7">
        <f t="shared" si="24"/>
        <v>1.0917812499999995E-4</v>
      </c>
      <c r="K42" s="7">
        <f t="shared" si="24"/>
        <v>7.3237499999999971E-5</v>
      </c>
      <c r="L42">
        <f>'SSA avg mort by age'!B18</f>
        <v>2.1699999999999999E-4</v>
      </c>
      <c r="O42" s="7">
        <f t="shared" si="25"/>
        <v>2.6142187499999999E-4</v>
      </c>
      <c r="P42" s="7">
        <f t="shared" si="25"/>
        <v>2.3773749999999997E-4</v>
      </c>
      <c r="Q42" s="7">
        <f t="shared" si="25"/>
        <v>1.9036874999999999E-4</v>
      </c>
      <c r="R42" s="7">
        <f t="shared" si="25"/>
        <v>1.6668437500000002E-4</v>
      </c>
      <c r="S42" s="7">
        <f t="shared" si="25"/>
        <v>1.5484218750000004E-4</v>
      </c>
      <c r="T42" s="7">
        <f t="shared" si="25"/>
        <v>1.4300000000000001E-4</v>
      </c>
      <c r="U42" s="7">
        <f t="shared" si="25"/>
        <v>1.4300000000000001E-4</v>
      </c>
      <c r="V42" s="7">
        <f t="shared" si="25"/>
        <v>1.4300000000000001E-4</v>
      </c>
      <c r="W42" s="7">
        <f t="shared" si="25"/>
        <v>9.5631250000000024E-5</v>
      </c>
      <c r="X42" s="7">
        <f t="shared" si="25"/>
        <v>8.9375000000001272E-7</v>
      </c>
      <c r="Y42">
        <f>'SSA avg mort by age'!E18</f>
        <v>1.4300000000000001E-4</v>
      </c>
    </row>
    <row r="43" spans="1:25" x14ac:dyDescent="0.25">
      <c r="A43">
        <v>14</v>
      </c>
      <c r="B43" s="7">
        <f t="shared" si="24"/>
        <v>5.4987500000000002E-4</v>
      </c>
      <c r="C43" s="7">
        <f t="shared" si="24"/>
        <v>4.9540624999999997E-4</v>
      </c>
      <c r="D43" s="7">
        <f t="shared" si="24"/>
        <v>4.4093749999999998E-4</v>
      </c>
      <c r="E43" s="7">
        <f t="shared" si="24"/>
        <v>4.4093749999999998E-4</v>
      </c>
      <c r="F43" s="7">
        <f t="shared" si="24"/>
        <v>4.4093749999999998E-4</v>
      </c>
      <c r="G43" s="7">
        <f t="shared" si="24"/>
        <v>3.3199999999999999E-4</v>
      </c>
      <c r="H43" s="7">
        <f t="shared" si="24"/>
        <v>2.7753125E-4</v>
      </c>
      <c r="I43" s="7">
        <f t="shared" si="24"/>
        <v>2.2306250000000001E-4</v>
      </c>
      <c r="J43" s="7">
        <f t="shared" si="24"/>
        <v>1.6859374999999999E-4</v>
      </c>
      <c r="K43" s="7">
        <f t="shared" si="24"/>
        <v>1.14125E-4</v>
      </c>
      <c r="L43">
        <f>'SSA avg mort by age'!B19</f>
        <v>3.3199999999999999E-4</v>
      </c>
      <c r="O43" s="7">
        <f t="shared" si="25"/>
        <v>3.3311718750000003E-4</v>
      </c>
      <c r="P43" s="7">
        <f t="shared" si="25"/>
        <v>3.0309374999999998E-4</v>
      </c>
      <c r="Q43" s="7">
        <f t="shared" si="25"/>
        <v>2.4304687499999999E-4</v>
      </c>
      <c r="R43" s="7">
        <f t="shared" si="25"/>
        <v>2.1302343750000005E-4</v>
      </c>
      <c r="S43" s="7">
        <f t="shared" si="25"/>
        <v>1.9801171875E-4</v>
      </c>
      <c r="T43" s="7">
        <f t="shared" si="25"/>
        <v>1.83E-4</v>
      </c>
      <c r="U43" s="7">
        <f t="shared" si="25"/>
        <v>1.83E-4</v>
      </c>
      <c r="V43" s="7">
        <f t="shared" si="25"/>
        <v>1.83E-4</v>
      </c>
      <c r="W43" s="7">
        <f t="shared" si="25"/>
        <v>1.2295312500000002E-4</v>
      </c>
      <c r="X43" s="7">
        <f t="shared" si="25"/>
        <v>2.859375E-6</v>
      </c>
      <c r="Y43">
        <f>'SSA avg mort by age'!E19</f>
        <v>1.83E-4</v>
      </c>
    </row>
    <row r="44" spans="1:25" x14ac:dyDescent="0.25">
      <c r="A44">
        <v>15</v>
      </c>
      <c r="B44" s="7">
        <f t="shared" si="24"/>
        <v>7.5239999999999997E-4</v>
      </c>
      <c r="C44" s="7">
        <f t="shared" si="24"/>
        <v>6.7830000000000017E-4</v>
      </c>
      <c r="D44" s="7">
        <f t="shared" si="24"/>
        <v>6.0420000000000005E-4</v>
      </c>
      <c r="E44" s="7">
        <f t="shared" si="24"/>
        <v>6.0420000000000005E-4</v>
      </c>
      <c r="F44" s="7">
        <f t="shared" si="24"/>
        <v>6.0420000000000005E-4</v>
      </c>
      <c r="G44" s="7">
        <f t="shared" si="24"/>
        <v>4.5600000000000003E-4</v>
      </c>
      <c r="H44" s="7">
        <f t="shared" si="24"/>
        <v>3.8190000000000007E-4</v>
      </c>
      <c r="I44" s="7">
        <f t="shared" si="24"/>
        <v>3.0780000000000005E-4</v>
      </c>
      <c r="J44" s="7">
        <f t="shared" si="24"/>
        <v>2.3369999999999999E-4</v>
      </c>
      <c r="K44" s="7">
        <f t="shared" si="24"/>
        <v>1.596E-4</v>
      </c>
      <c r="L44">
        <f>'SSA avg mort by age'!B20</f>
        <v>4.5600000000000003E-4</v>
      </c>
      <c r="O44" s="7">
        <f t="shared" si="25"/>
        <v>4.1506250000000001E-4</v>
      </c>
      <c r="P44" s="7">
        <f t="shared" si="25"/>
        <v>3.7785E-4</v>
      </c>
      <c r="Q44" s="7">
        <f t="shared" si="25"/>
        <v>3.0342500000000002E-4</v>
      </c>
      <c r="R44" s="7">
        <f t="shared" si="25"/>
        <v>2.6621250000000005E-4</v>
      </c>
      <c r="S44" s="7">
        <f t="shared" si="25"/>
        <v>2.4760625000000002E-4</v>
      </c>
      <c r="T44" s="7">
        <f t="shared" si="25"/>
        <v>2.2900000000000001E-4</v>
      </c>
      <c r="U44" s="7">
        <f t="shared" si="25"/>
        <v>2.2900000000000001E-4</v>
      </c>
      <c r="V44" s="7">
        <f t="shared" si="25"/>
        <v>2.2900000000000001E-4</v>
      </c>
      <c r="W44" s="7">
        <f t="shared" si="25"/>
        <v>1.54575E-4</v>
      </c>
      <c r="X44" s="7">
        <f t="shared" si="25"/>
        <v>5.7250000000000053E-6</v>
      </c>
      <c r="Y44">
        <f>'SSA avg mort by age'!E20</f>
        <v>2.2900000000000001E-4</v>
      </c>
    </row>
    <row r="45" spans="1:25" x14ac:dyDescent="0.25">
      <c r="A45">
        <v>16</v>
      </c>
      <c r="B45" s="7">
        <f t="shared" ref="B45:K70" si="26">(B$15*(119-$A45)/(119-55)+1*($A45-55)/(119-55))*$L45</f>
        <v>9.5173124999999991E-4</v>
      </c>
      <c r="C45" s="7">
        <f t="shared" si="26"/>
        <v>8.5854843749999998E-4</v>
      </c>
      <c r="D45" s="7">
        <f t="shared" si="26"/>
        <v>7.6536562499999994E-4</v>
      </c>
      <c r="E45" s="7">
        <f t="shared" si="26"/>
        <v>7.6536562499999994E-4</v>
      </c>
      <c r="F45" s="7">
        <f t="shared" si="26"/>
        <v>7.6536562499999994E-4</v>
      </c>
      <c r="G45" s="7">
        <f t="shared" si="26"/>
        <v>5.7899999999999998E-4</v>
      </c>
      <c r="H45" s="7">
        <f t="shared" si="26"/>
        <v>4.858171875E-4</v>
      </c>
      <c r="I45" s="7">
        <f t="shared" si="26"/>
        <v>3.9263437500000001E-4</v>
      </c>
      <c r="J45" s="7">
        <f t="shared" si="26"/>
        <v>2.9945156249999992E-4</v>
      </c>
      <c r="K45" s="7">
        <f t="shared" si="26"/>
        <v>2.0626874999999997E-4</v>
      </c>
      <c r="L45">
        <f>'SSA avg mort by age'!B21</f>
        <v>5.7899999999999998E-4</v>
      </c>
      <c r="O45" s="7">
        <f t="shared" ref="O45:X70" si="27">(O$15*(119-$A45)/(119-55)+1*($A45-55)/(119-55))*$Y45</f>
        <v>4.9448437500000002E-4</v>
      </c>
      <c r="P45" s="7">
        <f t="shared" si="27"/>
        <v>4.5038749999999996E-4</v>
      </c>
      <c r="Q45" s="7">
        <f t="shared" si="27"/>
        <v>3.6219374999999995E-4</v>
      </c>
      <c r="R45" s="7">
        <f t="shared" si="27"/>
        <v>3.1809687500000005E-4</v>
      </c>
      <c r="S45" s="7">
        <f t="shared" si="27"/>
        <v>2.9604843750000002E-4</v>
      </c>
      <c r="T45" s="7">
        <f t="shared" si="27"/>
        <v>2.7399999999999999E-4</v>
      </c>
      <c r="U45" s="7">
        <f t="shared" si="27"/>
        <v>2.7399999999999999E-4</v>
      </c>
      <c r="V45" s="7">
        <f t="shared" si="27"/>
        <v>2.7399999999999999E-4</v>
      </c>
      <c r="W45" s="7">
        <f t="shared" si="27"/>
        <v>1.8580625000000001E-4</v>
      </c>
      <c r="X45" s="7">
        <f t="shared" si="27"/>
        <v>9.4187500000000121E-6</v>
      </c>
      <c r="Y45">
        <f>'SSA avg mort by age'!E21</f>
        <v>2.7399999999999999E-4</v>
      </c>
    </row>
    <row r="46" spans="1:25" x14ac:dyDescent="0.25">
      <c r="A46">
        <v>17</v>
      </c>
      <c r="B46" s="7">
        <f t="shared" si="26"/>
        <v>1.1609874999999998E-3</v>
      </c>
      <c r="C46" s="7">
        <f t="shared" si="26"/>
        <v>1.0479906249999998E-3</v>
      </c>
      <c r="D46" s="7">
        <f t="shared" si="26"/>
        <v>9.3499374999999989E-4</v>
      </c>
      <c r="E46" s="7">
        <f t="shared" si="26"/>
        <v>9.3499374999999989E-4</v>
      </c>
      <c r="F46" s="7">
        <f t="shared" si="26"/>
        <v>9.3499374999999989E-4</v>
      </c>
      <c r="G46" s="7">
        <f t="shared" si="26"/>
        <v>7.0899999999999999E-4</v>
      </c>
      <c r="H46" s="7">
        <f t="shared" si="26"/>
        <v>5.9600312499999994E-4</v>
      </c>
      <c r="I46" s="7">
        <f t="shared" si="26"/>
        <v>4.830062500000001E-4</v>
      </c>
      <c r="J46" s="7">
        <f t="shared" si="26"/>
        <v>3.7000937499999988E-4</v>
      </c>
      <c r="K46" s="7">
        <f t="shared" si="26"/>
        <v>2.5701249999999994E-4</v>
      </c>
      <c r="L46">
        <f>'SSA avg mort by age'!B22</f>
        <v>7.0899999999999999E-4</v>
      </c>
      <c r="O46" s="7">
        <f t="shared" si="27"/>
        <v>5.6421874999999994E-4</v>
      </c>
      <c r="P46" s="7">
        <f t="shared" si="27"/>
        <v>5.1417499999999985E-4</v>
      </c>
      <c r="Q46" s="7">
        <f t="shared" si="27"/>
        <v>4.1408749999999995E-4</v>
      </c>
      <c r="R46" s="7">
        <f t="shared" si="27"/>
        <v>3.6404375000000002E-4</v>
      </c>
      <c r="S46" s="7">
        <f t="shared" si="27"/>
        <v>3.3902187500000003E-4</v>
      </c>
      <c r="T46" s="7">
        <f t="shared" si="27"/>
        <v>3.1399999999999999E-4</v>
      </c>
      <c r="U46" s="7">
        <f t="shared" si="27"/>
        <v>3.1399999999999999E-4</v>
      </c>
      <c r="V46" s="7">
        <f t="shared" si="27"/>
        <v>3.1399999999999999E-4</v>
      </c>
      <c r="W46" s="7">
        <f t="shared" si="27"/>
        <v>2.1391250000000003E-4</v>
      </c>
      <c r="X46" s="7">
        <f t="shared" si="27"/>
        <v>1.3737500000000021E-5</v>
      </c>
      <c r="Y46">
        <f>'SSA avg mort by age'!E22</f>
        <v>3.1399999999999999E-4</v>
      </c>
    </row>
    <row r="47" spans="1:25" x14ac:dyDescent="0.25">
      <c r="A47">
        <v>18</v>
      </c>
      <c r="B47" s="7">
        <f t="shared" si="26"/>
        <v>1.3751437499999997E-3</v>
      </c>
      <c r="C47" s="7">
        <f t="shared" si="26"/>
        <v>1.2421078125000001E-3</v>
      </c>
      <c r="D47" s="7">
        <f t="shared" si="26"/>
        <v>1.1090718749999999E-3</v>
      </c>
      <c r="E47" s="7">
        <f t="shared" si="26"/>
        <v>1.1090718749999999E-3</v>
      </c>
      <c r="F47" s="7">
        <f t="shared" si="26"/>
        <v>1.1090718749999999E-3</v>
      </c>
      <c r="G47" s="7">
        <f t="shared" si="26"/>
        <v>8.43E-4</v>
      </c>
      <c r="H47" s="7">
        <f t="shared" si="26"/>
        <v>7.0996406250000007E-4</v>
      </c>
      <c r="I47" s="7">
        <f t="shared" si="26"/>
        <v>5.7692812500000014E-4</v>
      </c>
      <c r="J47" s="7">
        <f t="shared" si="26"/>
        <v>4.4389218749999983E-4</v>
      </c>
      <c r="K47" s="7">
        <f t="shared" si="26"/>
        <v>3.108562499999999E-4</v>
      </c>
      <c r="L47">
        <f>'SSA avg mort by age'!B23</f>
        <v>8.43E-4</v>
      </c>
      <c r="O47" s="7">
        <f t="shared" si="27"/>
        <v>6.2080468749999994E-4</v>
      </c>
      <c r="P47" s="7">
        <f t="shared" si="27"/>
        <v>5.6604374999999984E-4</v>
      </c>
      <c r="Q47" s="7">
        <f t="shared" si="27"/>
        <v>4.5652187499999991E-4</v>
      </c>
      <c r="R47" s="7">
        <f t="shared" si="27"/>
        <v>4.0176093750000002E-4</v>
      </c>
      <c r="S47" s="7">
        <f t="shared" si="27"/>
        <v>3.7438046875000003E-4</v>
      </c>
      <c r="T47" s="7">
        <f t="shared" si="27"/>
        <v>3.4699999999999998E-4</v>
      </c>
      <c r="U47" s="7">
        <f t="shared" si="27"/>
        <v>3.4699999999999998E-4</v>
      </c>
      <c r="V47" s="7">
        <f t="shared" si="27"/>
        <v>3.4699999999999998E-4</v>
      </c>
      <c r="W47" s="7">
        <f t="shared" si="27"/>
        <v>2.3747812500000005E-4</v>
      </c>
      <c r="X47" s="7">
        <f t="shared" si="27"/>
        <v>1.843437500000003E-5</v>
      </c>
      <c r="Y47">
        <f>'SSA avg mort by age'!E23</f>
        <v>3.4699999999999998E-4</v>
      </c>
    </row>
    <row r="48" spans="1:25" x14ac:dyDescent="0.25">
      <c r="A48">
        <v>19</v>
      </c>
      <c r="B48" s="7">
        <f t="shared" si="26"/>
        <v>1.5876250000000001E-3</v>
      </c>
      <c r="C48" s="7">
        <f t="shared" si="26"/>
        <v>1.43496875E-3</v>
      </c>
      <c r="D48" s="7">
        <f t="shared" si="26"/>
        <v>1.2823125E-3</v>
      </c>
      <c r="E48" s="7">
        <f t="shared" si="26"/>
        <v>1.2823125E-3</v>
      </c>
      <c r="F48" s="7">
        <f t="shared" si="26"/>
        <v>1.2823125E-3</v>
      </c>
      <c r="G48" s="7">
        <f t="shared" si="26"/>
        <v>9.77E-4</v>
      </c>
      <c r="H48" s="7">
        <f t="shared" si="26"/>
        <v>8.2434374999999999E-4</v>
      </c>
      <c r="I48" s="7">
        <f t="shared" si="26"/>
        <v>6.7168749999999998E-4</v>
      </c>
      <c r="J48" s="7">
        <f t="shared" si="26"/>
        <v>5.1903124999999996E-4</v>
      </c>
      <c r="K48" s="7">
        <f t="shared" si="26"/>
        <v>3.66375E-4</v>
      </c>
      <c r="L48">
        <f>'SSA avg mort by age'!B24</f>
        <v>9.77E-4</v>
      </c>
      <c r="O48" s="7">
        <f t="shared" si="27"/>
        <v>6.661875E-4</v>
      </c>
      <c r="P48" s="7">
        <f t="shared" si="27"/>
        <v>6.0775E-4</v>
      </c>
      <c r="Q48" s="7">
        <f t="shared" si="27"/>
        <v>4.9087499999999999E-4</v>
      </c>
      <c r="R48" s="7">
        <f t="shared" si="27"/>
        <v>4.3243750000000004E-4</v>
      </c>
      <c r="S48" s="7">
        <f t="shared" si="27"/>
        <v>4.0321874999999999E-4</v>
      </c>
      <c r="T48" s="7">
        <f t="shared" si="27"/>
        <v>3.7399999999999998E-4</v>
      </c>
      <c r="U48" s="7">
        <f t="shared" si="27"/>
        <v>3.7399999999999998E-4</v>
      </c>
      <c r="V48" s="7">
        <f t="shared" si="27"/>
        <v>3.7399999999999998E-4</v>
      </c>
      <c r="W48" s="7">
        <f t="shared" si="27"/>
        <v>2.5712499999999998E-4</v>
      </c>
      <c r="X48" s="7">
        <f t="shared" si="27"/>
        <v>2.3374999999999999E-5</v>
      </c>
      <c r="Y48">
        <f>'SSA avg mort by age'!E24</f>
        <v>3.7399999999999998E-4</v>
      </c>
    </row>
    <row r="49" spans="1:25" x14ac:dyDescent="0.25">
      <c r="A49">
        <v>20</v>
      </c>
      <c r="B49" s="7">
        <f t="shared" si="26"/>
        <v>1.8097625000000001E-3</v>
      </c>
      <c r="C49" s="7">
        <f t="shared" si="26"/>
        <v>1.6368218750000003E-3</v>
      </c>
      <c r="D49" s="7">
        <f t="shared" si="26"/>
        <v>1.4638812500000001E-3</v>
      </c>
      <c r="E49" s="7">
        <f t="shared" si="26"/>
        <v>1.4638812500000001E-3</v>
      </c>
      <c r="F49" s="7">
        <f t="shared" si="26"/>
        <v>1.4638812500000001E-3</v>
      </c>
      <c r="G49" s="7">
        <f t="shared" si="26"/>
        <v>1.1180000000000001E-3</v>
      </c>
      <c r="H49" s="7">
        <f t="shared" si="26"/>
        <v>9.4505937500000017E-4</v>
      </c>
      <c r="I49" s="7">
        <f t="shared" si="26"/>
        <v>7.7211875000000006E-4</v>
      </c>
      <c r="J49" s="7">
        <f t="shared" si="26"/>
        <v>5.9917812499999995E-4</v>
      </c>
      <c r="K49" s="7">
        <f t="shared" si="26"/>
        <v>4.262375E-4</v>
      </c>
      <c r="L49">
        <f>'SSA avg mort by age'!B25</f>
        <v>1.1180000000000001E-3</v>
      </c>
      <c r="O49" s="7">
        <f t="shared" si="27"/>
        <v>7.1292187500000001E-4</v>
      </c>
      <c r="P49" s="7">
        <f t="shared" si="27"/>
        <v>6.5073750000000004E-4</v>
      </c>
      <c r="Q49" s="7">
        <f t="shared" si="27"/>
        <v>5.2636874999999997E-4</v>
      </c>
      <c r="R49" s="7">
        <f t="shared" si="27"/>
        <v>4.6418437500000005E-4</v>
      </c>
      <c r="S49" s="7">
        <f t="shared" si="27"/>
        <v>4.3309218750000006E-4</v>
      </c>
      <c r="T49" s="7">
        <f t="shared" si="27"/>
        <v>4.0200000000000001E-4</v>
      </c>
      <c r="U49" s="7">
        <f t="shared" si="27"/>
        <v>4.0200000000000001E-4</v>
      </c>
      <c r="V49" s="7">
        <f t="shared" si="27"/>
        <v>4.0200000000000001E-4</v>
      </c>
      <c r="W49" s="7">
        <f t="shared" si="27"/>
        <v>2.7763125E-4</v>
      </c>
      <c r="X49" s="7">
        <f t="shared" si="27"/>
        <v>2.8893750000000011E-5</v>
      </c>
      <c r="Y49">
        <f>'SSA avg mort by age'!E25</f>
        <v>4.0200000000000001E-4</v>
      </c>
    </row>
    <row r="50" spans="1:25" x14ac:dyDescent="0.25">
      <c r="A50">
        <v>21</v>
      </c>
      <c r="B50" s="7">
        <f t="shared" si="26"/>
        <v>2.0156249999999996E-3</v>
      </c>
      <c r="C50" s="7">
        <f t="shared" si="26"/>
        <v>1.8242187500000001E-3</v>
      </c>
      <c r="D50" s="7">
        <f t="shared" si="26"/>
        <v>1.6328124999999999E-3</v>
      </c>
      <c r="E50" s="7">
        <f t="shared" si="26"/>
        <v>1.6328124999999999E-3</v>
      </c>
      <c r="F50" s="7">
        <f t="shared" si="26"/>
        <v>1.6328124999999999E-3</v>
      </c>
      <c r="G50" s="7">
        <f t="shared" si="26"/>
        <v>1.25E-3</v>
      </c>
      <c r="H50" s="7">
        <f t="shared" si="26"/>
        <v>1.0585937500000001E-3</v>
      </c>
      <c r="I50" s="7">
        <f t="shared" si="26"/>
        <v>8.6718750000000012E-4</v>
      </c>
      <c r="J50" s="7">
        <f t="shared" si="26"/>
        <v>6.7578124999999995E-4</v>
      </c>
      <c r="K50" s="7">
        <f t="shared" si="26"/>
        <v>4.8437499999999994E-4</v>
      </c>
      <c r="L50">
        <f>'SSA avg mort by age'!B26</f>
        <v>1.25E-3</v>
      </c>
      <c r="O50" s="7">
        <f t="shared" si="27"/>
        <v>7.6098437500000005E-4</v>
      </c>
      <c r="P50" s="7">
        <f t="shared" si="27"/>
        <v>6.9498749999999995E-4</v>
      </c>
      <c r="Q50" s="7">
        <f t="shared" si="27"/>
        <v>5.6299374999999995E-4</v>
      </c>
      <c r="R50" s="7">
        <f t="shared" si="27"/>
        <v>4.9699687500000006E-4</v>
      </c>
      <c r="S50" s="7">
        <f t="shared" si="27"/>
        <v>4.6399843750000007E-4</v>
      </c>
      <c r="T50" s="7">
        <f t="shared" si="27"/>
        <v>4.3100000000000001E-4</v>
      </c>
      <c r="U50" s="7">
        <f t="shared" si="27"/>
        <v>4.3100000000000001E-4</v>
      </c>
      <c r="V50" s="7">
        <f t="shared" si="27"/>
        <v>4.3100000000000001E-4</v>
      </c>
      <c r="W50" s="7">
        <f t="shared" si="27"/>
        <v>2.9900625000000007E-4</v>
      </c>
      <c r="X50" s="7">
        <f t="shared" si="27"/>
        <v>3.5018750000000021E-5</v>
      </c>
      <c r="Y50">
        <f>'SSA avg mort by age'!E26</f>
        <v>4.3100000000000001E-4</v>
      </c>
    </row>
    <row r="51" spans="1:25" x14ac:dyDescent="0.25">
      <c r="A51">
        <v>22</v>
      </c>
      <c r="B51" s="7">
        <f t="shared" si="26"/>
        <v>2.1555874999999998E-3</v>
      </c>
      <c r="C51" s="7">
        <f t="shared" si="26"/>
        <v>1.9521906250000002E-3</v>
      </c>
      <c r="D51" s="7">
        <f t="shared" si="26"/>
        <v>1.74879375E-3</v>
      </c>
      <c r="E51" s="7">
        <f t="shared" si="26"/>
        <v>1.74879375E-3</v>
      </c>
      <c r="F51" s="7">
        <f t="shared" si="26"/>
        <v>1.74879375E-3</v>
      </c>
      <c r="G51" s="7">
        <f t="shared" si="26"/>
        <v>1.3420000000000001E-3</v>
      </c>
      <c r="H51" s="7">
        <f t="shared" si="26"/>
        <v>1.1386031250000001E-3</v>
      </c>
      <c r="I51" s="7">
        <f t="shared" si="26"/>
        <v>9.3520625000000025E-4</v>
      </c>
      <c r="J51" s="7">
        <f t="shared" si="26"/>
        <v>7.3180937499999984E-4</v>
      </c>
      <c r="K51" s="7">
        <f t="shared" si="26"/>
        <v>5.2841249999999998E-4</v>
      </c>
      <c r="L51">
        <f>'SSA avg mort by age'!B27</f>
        <v>1.3420000000000001E-3</v>
      </c>
      <c r="O51" s="7">
        <f t="shared" si="27"/>
        <v>8.0507812500000002E-4</v>
      </c>
      <c r="P51" s="7">
        <f t="shared" si="27"/>
        <v>7.3566249999999994E-4</v>
      </c>
      <c r="Q51" s="7">
        <f t="shared" si="27"/>
        <v>5.9683125000000001E-4</v>
      </c>
      <c r="R51" s="7">
        <f t="shared" si="27"/>
        <v>5.2741562500000004E-4</v>
      </c>
      <c r="S51" s="7">
        <f t="shared" si="27"/>
        <v>4.9270781250000011E-4</v>
      </c>
      <c r="T51" s="7">
        <f t="shared" si="27"/>
        <v>4.5800000000000002E-4</v>
      </c>
      <c r="U51" s="7">
        <f t="shared" si="27"/>
        <v>4.5800000000000002E-4</v>
      </c>
      <c r="V51" s="7">
        <f t="shared" si="27"/>
        <v>4.5800000000000002E-4</v>
      </c>
      <c r="W51" s="7">
        <f t="shared" si="27"/>
        <v>3.1916875000000008E-4</v>
      </c>
      <c r="X51" s="7">
        <f t="shared" si="27"/>
        <v>4.150625000000003E-5</v>
      </c>
      <c r="Y51">
        <f>'SSA avg mort by age'!E27</f>
        <v>4.5800000000000002E-4</v>
      </c>
    </row>
    <row r="52" spans="1:25" x14ac:dyDescent="0.25">
      <c r="A52">
        <v>23</v>
      </c>
      <c r="B52" s="7">
        <f t="shared" si="26"/>
        <v>2.2111999999999995E-3</v>
      </c>
      <c r="C52" s="7">
        <f t="shared" si="26"/>
        <v>2.0039000000000003E-3</v>
      </c>
      <c r="D52" s="7">
        <f t="shared" si="26"/>
        <v>1.7965999999999998E-3</v>
      </c>
      <c r="E52" s="7">
        <f t="shared" si="26"/>
        <v>1.7965999999999998E-3</v>
      </c>
      <c r="F52" s="7">
        <f t="shared" si="26"/>
        <v>1.7965999999999998E-3</v>
      </c>
      <c r="G52" s="7">
        <f t="shared" si="26"/>
        <v>1.382E-3</v>
      </c>
      <c r="H52" s="7">
        <f t="shared" si="26"/>
        <v>1.1747000000000001E-3</v>
      </c>
      <c r="I52" s="7">
        <f t="shared" si="26"/>
        <v>9.674000000000002E-4</v>
      </c>
      <c r="J52" s="7">
        <f t="shared" si="26"/>
        <v>7.6009999999999977E-4</v>
      </c>
      <c r="K52" s="7">
        <f t="shared" si="26"/>
        <v>5.5279999999999988E-4</v>
      </c>
      <c r="L52">
        <f>'SSA avg mort by age'!B28</f>
        <v>1.382E-3</v>
      </c>
      <c r="O52" s="7">
        <f t="shared" si="27"/>
        <v>8.4350000000000007E-4</v>
      </c>
      <c r="P52" s="7">
        <f t="shared" si="27"/>
        <v>7.7119999999999988E-4</v>
      </c>
      <c r="Q52" s="7">
        <f t="shared" si="27"/>
        <v>6.2659999999999994E-4</v>
      </c>
      <c r="R52" s="7">
        <f t="shared" si="27"/>
        <v>5.5430000000000008E-4</v>
      </c>
      <c r="S52" s="7">
        <f t="shared" si="27"/>
        <v>5.181500000000001E-4</v>
      </c>
      <c r="T52" s="7">
        <f t="shared" si="27"/>
        <v>4.8200000000000001E-4</v>
      </c>
      <c r="U52" s="7">
        <f t="shared" si="27"/>
        <v>4.8200000000000001E-4</v>
      </c>
      <c r="V52" s="7">
        <f t="shared" si="27"/>
        <v>4.8200000000000001E-4</v>
      </c>
      <c r="W52" s="7">
        <f t="shared" si="27"/>
        <v>3.3740000000000007E-4</v>
      </c>
      <c r="X52" s="7">
        <f t="shared" si="27"/>
        <v>4.8200000000000047E-5</v>
      </c>
      <c r="Y52">
        <f>'SSA avg mort by age'!E28</f>
        <v>4.8200000000000001E-4</v>
      </c>
    </row>
    <row r="53" spans="1:25" x14ac:dyDescent="0.25">
      <c r="A53">
        <v>24</v>
      </c>
      <c r="B53" s="7">
        <f t="shared" si="26"/>
        <v>2.2025625000000001E-3</v>
      </c>
      <c r="C53" s="7">
        <f t="shared" si="26"/>
        <v>1.9974218750000001E-3</v>
      </c>
      <c r="D53" s="7">
        <f t="shared" si="26"/>
        <v>1.79228125E-3</v>
      </c>
      <c r="E53" s="7">
        <f t="shared" si="26"/>
        <v>1.79228125E-3</v>
      </c>
      <c r="F53" s="7">
        <f t="shared" si="26"/>
        <v>1.79228125E-3</v>
      </c>
      <c r="G53" s="7">
        <f t="shared" si="26"/>
        <v>1.382E-3</v>
      </c>
      <c r="H53" s="7">
        <f t="shared" si="26"/>
        <v>1.176859375E-3</v>
      </c>
      <c r="I53" s="7">
        <f t="shared" si="26"/>
        <v>9.7171875000000003E-4</v>
      </c>
      <c r="J53" s="7">
        <f t="shared" si="26"/>
        <v>7.6657812500000001E-4</v>
      </c>
      <c r="K53" s="7">
        <f t="shared" si="26"/>
        <v>5.6143749999999998E-4</v>
      </c>
      <c r="L53">
        <f>'SSA avg mort by age'!B29</f>
        <v>1.382E-3</v>
      </c>
      <c r="O53" s="7">
        <f t="shared" si="27"/>
        <v>8.7806250000000005E-4</v>
      </c>
      <c r="P53" s="7">
        <f t="shared" si="27"/>
        <v>8.0325000000000004E-4</v>
      </c>
      <c r="Q53" s="7">
        <f t="shared" si="27"/>
        <v>6.5362500000000002E-4</v>
      </c>
      <c r="R53" s="7">
        <f t="shared" si="27"/>
        <v>5.7881250000000012E-4</v>
      </c>
      <c r="S53" s="7">
        <f t="shared" si="27"/>
        <v>5.4140625E-4</v>
      </c>
      <c r="T53" s="7">
        <f t="shared" si="27"/>
        <v>5.04E-4</v>
      </c>
      <c r="U53" s="7">
        <f t="shared" si="27"/>
        <v>5.04E-4</v>
      </c>
      <c r="V53" s="7">
        <f t="shared" si="27"/>
        <v>5.04E-4</v>
      </c>
      <c r="W53" s="7">
        <f t="shared" si="27"/>
        <v>3.5437499999999998E-4</v>
      </c>
      <c r="X53" s="7">
        <f t="shared" si="27"/>
        <v>5.5124999999999998E-5</v>
      </c>
      <c r="Y53">
        <f>'SSA avg mort by age'!E29</f>
        <v>5.04E-4</v>
      </c>
    </row>
    <row r="54" spans="1:25" x14ac:dyDescent="0.25">
      <c r="A54">
        <v>25</v>
      </c>
      <c r="B54" s="7">
        <f t="shared" si="26"/>
        <v>2.1748749999999997E-3</v>
      </c>
      <c r="C54" s="7">
        <f t="shared" si="26"/>
        <v>1.9736562499999997E-3</v>
      </c>
      <c r="D54" s="7">
        <f t="shared" si="26"/>
        <v>1.7724374999999999E-3</v>
      </c>
      <c r="E54" s="7">
        <f t="shared" si="26"/>
        <v>1.7724374999999999E-3</v>
      </c>
      <c r="F54" s="7">
        <f t="shared" si="26"/>
        <v>1.7724374999999999E-3</v>
      </c>
      <c r="G54" s="7">
        <f t="shared" si="26"/>
        <v>1.3699999999999999E-3</v>
      </c>
      <c r="H54" s="7">
        <f t="shared" si="26"/>
        <v>1.1687812500000001E-3</v>
      </c>
      <c r="I54" s="7">
        <f t="shared" si="26"/>
        <v>9.675625E-4</v>
      </c>
      <c r="J54" s="7">
        <f t="shared" si="26"/>
        <v>7.6634374999999988E-4</v>
      </c>
      <c r="K54" s="7">
        <f t="shared" si="26"/>
        <v>5.6512499999999998E-4</v>
      </c>
      <c r="L54">
        <f>'SSA avg mort by age'!B30</f>
        <v>1.3699999999999999E-3</v>
      </c>
      <c r="O54" s="7">
        <f t="shared" si="27"/>
        <v>9.1401562500000001E-4</v>
      </c>
      <c r="P54" s="7">
        <f t="shared" si="27"/>
        <v>8.3661249999999999E-4</v>
      </c>
      <c r="Q54" s="7">
        <f t="shared" si="27"/>
        <v>6.8180624999999995E-4</v>
      </c>
      <c r="R54" s="7">
        <f t="shared" si="27"/>
        <v>6.0440312500000004E-4</v>
      </c>
      <c r="S54" s="7">
        <f t="shared" si="27"/>
        <v>5.6570156250000008E-4</v>
      </c>
      <c r="T54" s="7">
        <f t="shared" si="27"/>
        <v>5.2700000000000002E-4</v>
      </c>
      <c r="U54" s="7">
        <f t="shared" si="27"/>
        <v>5.2700000000000002E-4</v>
      </c>
      <c r="V54" s="7">
        <f t="shared" si="27"/>
        <v>5.2700000000000002E-4</v>
      </c>
      <c r="W54" s="7">
        <f t="shared" si="27"/>
        <v>3.7219375000000003E-4</v>
      </c>
      <c r="X54" s="7">
        <f t="shared" si="27"/>
        <v>6.258125000000002E-5</v>
      </c>
      <c r="Y54">
        <f>'SSA avg mort by age'!E30</f>
        <v>5.2700000000000002E-4</v>
      </c>
    </row>
    <row r="55" spans="1:25" x14ac:dyDescent="0.25">
      <c r="A55">
        <v>26</v>
      </c>
      <c r="B55" s="7">
        <f t="shared" si="26"/>
        <v>2.1568249999999998E-3</v>
      </c>
      <c r="C55" s="7">
        <f t="shared" si="26"/>
        <v>1.9586187500000001E-3</v>
      </c>
      <c r="D55" s="7">
        <f t="shared" si="26"/>
        <v>1.7604124999999998E-3</v>
      </c>
      <c r="E55" s="7">
        <f t="shared" si="26"/>
        <v>1.7604124999999998E-3</v>
      </c>
      <c r="F55" s="7">
        <f t="shared" si="26"/>
        <v>1.7604124999999998E-3</v>
      </c>
      <c r="G55" s="7">
        <f t="shared" si="26"/>
        <v>1.364E-3</v>
      </c>
      <c r="H55" s="7">
        <f t="shared" si="26"/>
        <v>1.1657937500000001E-3</v>
      </c>
      <c r="I55" s="7">
        <f t="shared" si="26"/>
        <v>9.6758750000000007E-4</v>
      </c>
      <c r="J55" s="7">
        <f t="shared" si="26"/>
        <v>7.6938124999999984E-4</v>
      </c>
      <c r="K55" s="7">
        <f t="shared" si="26"/>
        <v>5.7117499999999994E-4</v>
      </c>
      <c r="L55">
        <f>'SSA avg mort by age'!B31</f>
        <v>1.364E-3</v>
      </c>
      <c r="O55" s="7">
        <f t="shared" si="27"/>
        <v>9.5133593749999992E-4</v>
      </c>
      <c r="P55" s="7">
        <f t="shared" si="27"/>
        <v>8.7126874999999984E-4</v>
      </c>
      <c r="Q55" s="7">
        <f t="shared" si="27"/>
        <v>7.111343749999999E-4</v>
      </c>
      <c r="R55" s="7">
        <f t="shared" si="27"/>
        <v>6.3106718750000003E-4</v>
      </c>
      <c r="S55" s="7">
        <f t="shared" si="27"/>
        <v>5.9103359375000004E-4</v>
      </c>
      <c r="T55" s="7">
        <f t="shared" si="27"/>
        <v>5.5099999999999995E-4</v>
      </c>
      <c r="U55" s="7">
        <f t="shared" si="27"/>
        <v>5.5099999999999995E-4</v>
      </c>
      <c r="V55" s="7">
        <f t="shared" si="27"/>
        <v>5.5099999999999995E-4</v>
      </c>
      <c r="W55" s="7">
        <f t="shared" si="27"/>
        <v>3.90865625E-4</v>
      </c>
      <c r="X55" s="7">
        <f t="shared" si="27"/>
        <v>7.0596875000000013E-5</v>
      </c>
      <c r="Y55">
        <f>'SSA avg mort by age'!E31</f>
        <v>5.5099999999999995E-4</v>
      </c>
    </row>
    <row r="56" spans="1:25" x14ac:dyDescent="0.25">
      <c r="A56">
        <v>27</v>
      </c>
      <c r="B56" s="7">
        <f t="shared" si="26"/>
        <v>2.1451499999999993E-3</v>
      </c>
      <c r="C56" s="7">
        <f t="shared" si="26"/>
        <v>1.9493625E-3</v>
      </c>
      <c r="D56" s="7">
        <f t="shared" si="26"/>
        <v>1.7535749999999996E-3</v>
      </c>
      <c r="E56" s="7">
        <f t="shared" si="26"/>
        <v>1.7535749999999996E-3</v>
      </c>
      <c r="F56" s="7">
        <f t="shared" si="26"/>
        <v>1.7535749999999996E-3</v>
      </c>
      <c r="G56" s="7">
        <f t="shared" si="26"/>
        <v>1.3619999999999999E-3</v>
      </c>
      <c r="H56" s="7">
        <f t="shared" si="26"/>
        <v>1.1662125E-3</v>
      </c>
      <c r="I56" s="7">
        <f t="shared" si="26"/>
        <v>9.7042500000000013E-4</v>
      </c>
      <c r="J56" s="7">
        <f t="shared" si="26"/>
        <v>7.7463749999999974E-4</v>
      </c>
      <c r="K56" s="7">
        <f t="shared" si="26"/>
        <v>5.7884999999999989E-4</v>
      </c>
      <c r="L56">
        <f>'SSA avg mort by age'!B32</f>
        <v>1.3619999999999999E-3</v>
      </c>
      <c r="O56" s="7">
        <f t="shared" si="27"/>
        <v>9.8828125000000001E-4</v>
      </c>
      <c r="P56" s="7">
        <f t="shared" si="27"/>
        <v>9.0562499999999985E-4</v>
      </c>
      <c r="Q56" s="7">
        <f t="shared" si="27"/>
        <v>7.4031249999999987E-4</v>
      </c>
      <c r="R56" s="7">
        <f t="shared" si="27"/>
        <v>6.5765625000000004E-4</v>
      </c>
      <c r="S56" s="7">
        <f t="shared" si="27"/>
        <v>6.1632812500000001E-4</v>
      </c>
      <c r="T56" s="7">
        <f t="shared" si="27"/>
        <v>5.7499999999999999E-4</v>
      </c>
      <c r="U56" s="7">
        <f t="shared" si="27"/>
        <v>5.7499999999999999E-4</v>
      </c>
      <c r="V56" s="7">
        <f t="shared" si="27"/>
        <v>5.7499999999999999E-4</v>
      </c>
      <c r="W56" s="7">
        <f t="shared" si="27"/>
        <v>4.0968750000000006E-4</v>
      </c>
      <c r="X56" s="7">
        <f t="shared" si="27"/>
        <v>7.9062500000000031E-5</v>
      </c>
      <c r="Y56">
        <f>'SSA avg mort by age'!E32</f>
        <v>5.7499999999999999E-4</v>
      </c>
    </row>
    <row r="57" spans="1:25" x14ac:dyDescent="0.25">
      <c r="A57">
        <v>28</v>
      </c>
      <c r="B57" s="7">
        <f t="shared" si="26"/>
        <v>2.1538937500000001E-3</v>
      </c>
      <c r="C57" s="7">
        <f t="shared" si="26"/>
        <v>1.9586703124999999E-3</v>
      </c>
      <c r="D57" s="7">
        <f t="shared" si="26"/>
        <v>1.7634468750000001E-3</v>
      </c>
      <c r="E57" s="7">
        <f t="shared" si="26"/>
        <v>1.7634468750000001E-3</v>
      </c>
      <c r="F57" s="7">
        <f t="shared" si="26"/>
        <v>1.7634468750000001E-3</v>
      </c>
      <c r="G57" s="7">
        <f t="shared" si="26"/>
        <v>1.3730000000000001E-3</v>
      </c>
      <c r="H57" s="7">
        <f t="shared" si="26"/>
        <v>1.1777765625000001E-3</v>
      </c>
      <c r="I57" s="7">
        <f t="shared" si="26"/>
        <v>9.8255312500000009E-4</v>
      </c>
      <c r="J57" s="7">
        <f t="shared" si="26"/>
        <v>7.8732968749999999E-4</v>
      </c>
      <c r="K57" s="7">
        <f t="shared" si="26"/>
        <v>5.921062500000001E-4</v>
      </c>
      <c r="L57">
        <f>'SSA avg mort by age'!B33</f>
        <v>1.3730000000000001E-3</v>
      </c>
      <c r="O57" s="7">
        <f t="shared" si="27"/>
        <v>1.0299843750000001E-3</v>
      </c>
      <c r="P57" s="7">
        <f t="shared" si="27"/>
        <v>9.4438749999999994E-4</v>
      </c>
      <c r="Q57" s="7">
        <f t="shared" si="27"/>
        <v>7.7319375000000007E-4</v>
      </c>
      <c r="R57" s="7">
        <f t="shared" si="27"/>
        <v>6.8759687500000004E-4</v>
      </c>
      <c r="S57" s="7">
        <f t="shared" si="27"/>
        <v>6.4479843750000002E-4</v>
      </c>
      <c r="T57" s="7">
        <f t="shared" si="27"/>
        <v>6.02E-4</v>
      </c>
      <c r="U57" s="7">
        <f t="shared" si="27"/>
        <v>6.02E-4</v>
      </c>
      <c r="V57" s="7">
        <f t="shared" si="27"/>
        <v>6.02E-4</v>
      </c>
      <c r="W57" s="7">
        <f t="shared" si="27"/>
        <v>4.3080624999999997E-4</v>
      </c>
      <c r="X57" s="7">
        <f t="shared" si="27"/>
        <v>8.8418749999999991E-5</v>
      </c>
      <c r="Y57">
        <f>'SSA avg mort by age'!E33</f>
        <v>6.02E-4</v>
      </c>
    </row>
    <row r="58" spans="1:25" x14ac:dyDescent="0.25">
      <c r="A58">
        <v>29</v>
      </c>
      <c r="B58" s="7">
        <f t="shared" si="26"/>
        <v>2.1765624999999997E-3</v>
      </c>
      <c r="C58" s="7">
        <f t="shared" si="26"/>
        <v>1.9806718749999998E-3</v>
      </c>
      <c r="D58" s="7">
        <f t="shared" si="26"/>
        <v>1.7847812499999999E-3</v>
      </c>
      <c r="E58" s="7">
        <f t="shared" si="26"/>
        <v>1.7847812499999999E-3</v>
      </c>
      <c r="F58" s="7">
        <f t="shared" si="26"/>
        <v>1.7847812499999999E-3</v>
      </c>
      <c r="G58" s="7">
        <f t="shared" si="26"/>
        <v>1.3929999999999999E-3</v>
      </c>
      <c r="H58" s="7">
        <f t="shared" si="26"/>
        <v>1.197109375E-3</v>
      </c>
      <c r="I58" s="7">
        <f t="shared" si="26"/>
        <v>1.0012187499999999E-3</v>
      </c>
      <c r="J58" s="7">
        <f t="shared" si="26"/>
        <v>8.0532812499999984E-4</v>
      </c>
      <c r="K58" s="7">
        <f t="shared" si="26"/>
        <v>6.0943749999999995E-4</v>
      </c>
      <c r="L58">
        <f>'SSA avg mort by age'!B34</f>
        <v>1.3929999999999999E-3</v>
      </c>
      <c r="O58" s="7">
        <f t="shared" si="27"/>
        <v>1.0729687500000001E-3</v>
      </c>
      <c r="P58" s="7">
        <f t="shared" si="27"/>
        <v>9.8437500000000001E-4</v>
      </c>
      <c r="Q58" s="7">
        <f t="shared" si="27"/>
        <v>8.0718750000000007E-4</v>
      </c>
      <c r="R58" s="7">
        <f t="shared" si="27"/>
        <v>7.1859375000000016E-4</v>
      </c>
      <c r="S58" s="7">
        <f t="shared" si="27"/>
        <v>6.7429687499999998E-4</v>
      </c>
      <c r="T58" s="7">
        <f t="shared" si="27"/>
        <v>6.3000000000000003E-4</v>
      </c>
      <c r="U58" s="7">
        <f t="shared" si="27"/>
        <v>6.3000000000000003E-4</v>
      </c>
      <c r="V58" s="7">
        <f t="shared" si="27"/>
        <v>6.3000000000000003E-4</v>
      </c>
      <c r="W58" s="7">
        <f t="shared" si="27"/>
        <v>4.5281250000000004E-4</v>
      </c>
      <c r="X58" s="7">
        <f t="shared" si="27"/>
        <v>9.8437500000000001E-5</v>
      </c>
      <c r="Y58">
        <f>'SSA avg mort by age'!E34</f>
        <v>6.3000000000000003E-4</v>
      </c>
    </row>
    <row r="59" spans="1:25" x14ac:dyDescent="0.25">
      <c r="A59">
        <v>30</v>
      </c>
      <c r="B59" s="7">
        <f t="shared" si="26"/>
        <v>2.2083187499999995E-3</v>
      </c>
      <c r="C59" s="7">
        <f t="shared" si="26"/>
        <v>2.0109890624999999E-3</v>
      </c>
      <c r="D59" s="7">
        <f t="shared" si="26"/>
        <v>1.8136593749999998E-3</v>
      </c>
      <c r="E59" s="7">
        <f t="shared" si="26"/>
        <v>1.8136593749999998E-3</v>
      </c>
      <c r="F59" s="7">
        <f t="shared" si="26"/>
        <v>1.8136593749999998E-3</v>
      </c>
      <c r="G59" s="7">
        <f t="shared" si="26"/>
        <v>1.4189999999999999E-3</v>
      </c>
      <c r="H59" s="7">
        <f t="shared" si="26"/>
        <v>1.2216703125000001E-3</v>
      </c>
      <c r="I59" s="7">
        <f t="shared" si="26"/>
        <v>1.024340625E-3</v>
      </c>
      <c r="J59" s="7">
        <f t="shared" si="26"/>
        <v>8.2701093749999992E-4</v>
      </c>
      <c r="K59" s="7">
        <f t="shared" si="26"/>
        <v>6.2968124999999997E-4</v>
      </c>
      <c r="L59">
        <f>'SSA avg mort by age'!B35</f>
        <v>1.4189999999999999E-3</v>
      </c>
      <c r="O59" s="7">
        <f t="shared" si="27"/>
        <v>1.122296875E-3</v>
      </c>
      <c r="P59" s="7">
        <f t="shared" si="27"/>
        <v>1.0302375E-3</v>
      </c>
      <c r="Q59" s="7">
        <f t="shared" si="27"/>
        <v>8.4611875000000002E-4</v>
      </c>
      <c r="R59" s="7">
        <f t="shared" si="27"/>
        <v>7.5405937500000009E-4</v>
      </c>
      <c r="S59" s="7">
        <f t="shared" si="27"/>
        <v>7.0802968750000007E-4</v>
      </c>
      <c r="T59" s="7">
        <f t="shared" si="27"/>
        <v>6.6200000000000005E-4</v>
      </c>
      <c r="U59" s="7">
        <f t="shared" si="27"/>
        <v>6.6200000000000005E-4</v>
      </c>
      <c r="V59" s="7">
        <f t="shared" si="27"/>
        <v>6.6200000000000005E-4</v>
      </c>
      <c r="W59" s="7">
        <f t="shared" si="27"/>
        <v>4.7788125000000007E-4</v>
      </c>
      <c r="X59" s="7">
        <f t="shared" si="27"/>
        <v>1.0964375000000002E-4</v>
      </c>
      <c r="Y59">
        <f>'SSA avg mort by age'!E35</f>
        <v>6.6200000000000005E-4</v>
      </c>
    </row>
    <row r="60" spans="1:25" x14ac:dyDescent="0.25">
      <c r="A60">
        <v>31</v>
      </c>
      <c r="B60" s="7">
        <f t="shared" si="26"/>
        <v>2.23975E-3</v>
      </c>
      <c r="C60" s="7">
        <f t="shared" si="26"/>
        <v>2.0410625000000003E-3</v>
      </c>
      <c r="D60" s="7">
        <f t="shared" si="26"/>
        <v>1.842375E-3</v>
      </c>
      <c r="E60" s="7">
        <f t="shared" si="26"/>
        <v>1.842375E-3</v>
      </c>
      <c r="F60" s="7">
        <f t="shared" si="26"/>
        <v>1.842375E-3</v>
      </c>
      <c r="G60" s="7">
        <f t="shared" si="26"/>
        <v>1.4450000000000001E-3</v>
      </c>
      <c r="H60" s="7">
        <f t="shared" si="26"/>
        <v>1.2463125000000002E-3</v>
      </c>
      <c r="I60" s="7">
        <f t="shared" si="26"/>
        <v>1.0476250000000002E-3</v>
      </c>
      <c r="J60" s="7">
        <f t="shared" si="26"/>
        <v>8.4893749999999997E-4</v>
      </c>
      <c r="K60" s="7">
        <f t="shared" si="26"/>
        <v>6.5025E-4</v>
      </c>
      <c r="L60">
        <f>'SSA avg mort by age'!B36</f>
        <v>1.4450000000000001E-3</v>
      </c>
      <c r="O60" s="7">
        <f t="shared" si="27"/>
        <v>1.1795625000000001E-3</v>
      </c>
      <c r="P60" s="7">
        <f t="shared" si="27"/>
        <v>1.0834499999999999E-3</v>
      </c>
      <c r="Q60" s="7">
        <f t="shared" si="27"/>
        <v>8.9122499999999994E-4</v>
      </c>
      <c r="R60" s="7">
        <f t="shared" si="27"/>
        <v>7.9511250000000012E-4</v>
      </c>
      <c r="S60" s="7">
        <f t="shared" si="27"/>
        <v>7.4705625000000004E-4</v>
      </c>
      <c r="T60" s="7">
        <f t="shared" si="27"/>
        <v>6.9899999999999997E-4</v>
      </c>
      <c r="U60" s="7">
        <f t="shared" si="27"/>
        <v>6.9899999999999997E-4</v>
      </c>
      <c r="V60" s="7">
        <f t="shared" si="27"/>
        <v>6.9899999999999997E-4</v>
      </c>
      <c r="W60" s="7">
        <f t="shared" si="27"/>
        <v>5.06775E-4</v>
      </c>
      <c r="X60" s="7">
        <f t="shared" si="27"/>
        <v>1.2232500000000003E-4</v>
      </c>
      <c r="Y60">
        <f>'SSA avg mort by age'!E36</f>
        <v>6.9899999999999997E-4</v>
      </c>
    </row>
    <row r="61" spans="1:25" x14ac:dyDescent="0.25">
      <c r="A61">
        <v>32</v>
      </c>
      <c r="B61" s="7">
        <f t="shared" si="26"/>
        <v>2.2816625E-3</v>
      </c>
      <c r="C61" s="7">
        <f t="shared" si="26"/>
        <v>2.080746875E-3</v>
      </c>
      <c r="D61" s="7">
        <f t="shared" si="26"/>
        <v>1.8798312499999996E-3</v>
      </c>
      <c r="E61" s="7">
        <f t="shared" si="26"/>
        <v>1.8798312499999996E-3</v>
      </c>
      <c r="F61" s="7">
        <f t="shared" si="26"/>
        <v>1.8798312499999996E-3</v>
      </c>
      <c r="G61" s="7">
        <f t="shared" si="26"/>
        <v>1.4779999999999999E-3</v>
      </c>
      <c r="H61" s="7">
        <f t="shared" si="26"/>
        <v>1.277084375E-3</v>
      </c>
      <c r="I61" s="7">
        <f t="shared" si="26"/>
        <v>1.0761687500000002E-3</v>
      </c>
      <c r="J61" s="7">
        <f t="shared" si="26"/>
        <v>8.7525312499999992E-4</v>
      </c>
      <c r="K61" s="7">
        <f t="shared" si="26"/>
        <v>6.7433749999999985E-4</v>
      </c>
      <c r="L61">
        <f>'SSA avg mort by age'!B37</f>
        <v>1.4779999999999999E-3</v>
      </c>
      <c r="O61" s="7">
        <f t="shared" si="27"/>
        <v>1.2412890625E-3</v>
      </c>
      <c r="P61" s="7">
        <f t="shared" si="27"/>
        <v>1.14083125E-3</v>
      </c>
      <c r="Q61" s="7">
        <f t="shared" si="27"/>
        <v>9.3991562499999982E-4</v>
      </c>
      <c r="R61" s="7">
        <f t="shared" si="27"/>
        <v>8.3945781249999995E-4</v>
      </c>
      <c r="S61" s="7">
        <f t="shared" si="27"/>
        <v>7.8922890625000006E-4</v>
      </c>
      <c r="T61" s="7">
        <f t="shared" si="27"/>
        <v>7.3899999999999997E-4</v>
      </c>
      <c r="U61" s="7">
        <f t="shared" si="27"/>
        <v>7.3899999999999997E-4</v>
      </c>
      <c r="V61" s="7">
        <f t="shared" si="27"/>
        <v>7.3899999999999997E-4</v>
      </c>
      <c r="W61" s="7">
        <f t="shared" si="27"/>
        <v>5.3808437500000011E-4</v>
      </c>
      <c r="X61" s="7">
        <f t="shared" si="27"/>
        <v>1.3625312500000004E-4</v>
      </c>
      <c r="Y61">
        <f>'SSA avg mort by age'!E37</f>
        <v>7.3899999999999997E-4</v>
      </c>
    </row>
    <row r="62" spans="1:25" x14ac:dyDescent="0.25">
      <c r="A62">
        <v>33</v>
      </c>
      <c r="B62" s="7">
        <f t="shared" si="26"/>
        <v>2.3354624999999997E-3</v>
      </c>
      <c r="C62" s="7">
        <f t="shared" si="26"/>
        <v>2.1313468749999996E-3</v>
      </c>
      <c r="D62" s="7">
        <f t="shared" si="26"/>
        <v>1.92723125E-3</v>
      </c>
      <c r="E62" s="7">
        <f t="shared" si="26"/>
        <v>1.92723125E-3</v>
      </c>
      <c r="F62" s="7">
        <f t="shared" si="26"/>
        <v>1.92723125E-3</v>
      </c>
      <c r="G62" s="7">
        <f t="shared" si="26"/>
        <v>1.519E-3</v>
      </c>
      <c r="H62" s="7">
        <f t="shared" si="26"/>
        <v>1.3148843750000001E-3</v>
      </c>
      <c r="I62" s="7">
        <f t="shared" si="26"/>
        <v>1.1107687499999999E-3</v>
      </c>
      <c r="J62" s="7">
        <f t="shared" si="26"/>
        <v>9.0665312499999982E-4</v>
      </c>
      <c r="K62" s="7">
        <f t="shared" si="26"/>
        <v>7.0253749999999999E-4</v>
      </c>
      <c r="L62">
        <f>'SSA avg mort by age'!B38</f>
        <v>1.519E-3</v>
      </c>
      <c r="O62" s="7">
        <f t="shared" si="27"/>
        <v>1.3040624999999999E-3</v>
      </c>
      <c r="P62" s="7">
        <f t="shared" si="27"/>
        <v>1.1992499999999998E-3</v>
      </c>
      <c r="Q62" s="7">
        <f t="shared" si="27"/>
        <v>9.8962500000000005E-4</v>
      </c>
      <c r="R62" s="7">
        <f t="shared" si="27"/>
        <v>8.8481250000000007E-4</v>
      </c>
      <c r="S62" s="7">
        <f t="shared" si="27"/>
        <v>8.3240624999999992E-4</v>
      </c>
      <c r="T62" s="7">
        <f t="shared" si="27"/>
        <v>7.7999999999999999E-4</v>
      </c>
      <c r="U62" s="7">
        <f t="shared" si="27"/>
        <v>7.7999999999999999E-4</v>
      </c>
      <c r="V62" s="7">
        <f t="shared" si="27"/>
        <v>7.7999999999999999E-4</v>
      </c>
      <c r="W62" s="7">
        <f t="shared" si="27"/>
        <v>5.7037499999999992E-4</v>
      </c>
      <c r="X62" s="7">
        <f t="shared" si="27"/>
        <v>1.5112499999999997E-4</v>
      </c>
      <c r="Y62">
        <f>'SSA avg mort by age'!E38</f>
        <v>7.7999999999999999E-4</v>
      </c>
    </row>
    <row r="63" spans="1:25" x14ac:dyDescent="0.25">
      <c r="A63">
        <v>34</v>
      </c>
      <c r="B63" s="7">
        <f t="shared" si="26"/>
        <v>2.4025312499999997E-3</v>
      </c>
      <c r="C63" s="7">
        <f t="shared" si="26"/>
        <v>2.1941484375000001E-3</v>
      </c>
      <c r="D63" s="7">
        <f t="shared" si="26"/>
        <v>1.9857656250000001E-3</v>
      </c>
      <c r="E63" s="7">
        <f t="shared" si="26"/>
        <v>1.9857656250000001E-3</v>
      </c>
      <c r="F63" s="7">
        <f t="shared" si="26"/>
        <v>1.9857656250000001E-3</v>
      </c>
      <c r="G63" s="7">
        <f t="shared" si="26"/>
        <v>1.5690000000000001E-3</v>
      </c>
      <c r="H63" s="7">
        <f t="shared" si="26"/>
        <v>1.3606171875000001E-3</v>
      </c>
      <c r="I63" s="7">
        <f t="shared" si="26"/>
        <v>1.152234375E-3</v>
      </c>
      <c r="J63" s="7">
        <f t="shared" si="26"/>
        <v>9.4385156249999992E-4</v>
      </c>
      <c r="K63" s="7">
        <f t="shared" si="26"/>
        <v>7.3546875000000001E-4</v>
      </c>
      <c r="L63">
        <f>'SSA avg mort by age'!B39</f>
        <v>1.5690000000000001E-3</v>
      </c>
      <c r="O63" s="7">
        <f t="shared" si="27"/>
        <v>1.3761796875E-3</v>
      </c>
      <c r="P63" s="7">
        <f t="shared" si="27"/>
        <v>1.2663437499999999E-3</v>
      </c>
      <c r="Q63" s="7">
        <f t="shared" si="27"/>
        <v>1.0466718750000001E-3</v>
      </c>
      <c r="R63" s="7">
        <f t="shared" si="27"/>
        <v>9.3683593750000028E-4</v>
      </c>
      <c r="S63" s="7">
        <f t="shared" si="27"/>
        <v>8.8191796875E-4</v>
      </c>
      <c r="T63" s="7">
        <f t="shared" si="27"/>
        <v>8.2700000000000004E-4</v>
      </c>
      <c r="U63" s="7">
        <f t="shared" si="27"/>
        <v>8.2700000000000004E-4</v>
      </c>
      <c r="V63" s="7">
        <f t="shared" si="27"/>
        <v>8.2700000000000004E-4</v>
      </c>
      <c r="W63" s="7">
        <f t="shared" si="27"/>
        <v>6.0732812500000001E-4</v>
      </c>
      <c r="X63" s="7">
        <f t="shared" si="27"/>
        <v>1.67984375E-4</v>
      </c>
      <c r="Y63">
        <f>'SSA avg mort by age'!E39</f>
        <v>8.2700000000000004E-4</v>
      </c>
    </row>
    <row r="64" spans="1:25" x14ac:dyDescent="0.25">
      <c r="A64">
        <v>35</v>
      </c>
      <c r="B64" s="7">
        <f t="shared" si="26"/>
        <v>2.4872750000000002E-3</v>
      </c>
      <c r="C64" s="7">
        <f t="shared" si="26"/>
        <v>2.2732062500000001E-3</v>
      </c>
      <c r="D64" s="7">
        <f t="shared" si="26"/>
        <v>2.0591375000000001E-3</v>
      </c>
      <c r="E64" s="7">
        <f t="shared" si="26"/>
        <v>2.0591375000000001E-3</v>
      </c>
      <c r="F64" s="7">
        <f t="shared" si="26"/>
        <v>2.0591375000000001E-3</v>
      </c>
      <c r="G64" s="7">
        <f t="shared" si="26"/>
        <v>1.6310000000000001E-3</v>
      </c>
      <c r="H64" s="7">
        <f t="shared" si="26"/>
        <v>1.4169312500000003E-3</v>
      </c>
      <c r="I64" s="7">
        <f t="shared" si="26"/>
        <v>1.2028625E-3</v>
      </c>
      <c r="J64" s="7">
        <f t="shared" si="26"/>
        <v>9.8879375E-4</v>
      </c>
      <c r="K64" s="7">
        <f t="shared" si="26"/>
        <v>7.7472499999999998E-4</v>
      </c>
      <c r="L64">
        <f>'SSA avg mort by age'!B40</f>
        <v>1.6310000000000001E-3</v>
      </c>
      <c r="O64" s="7">
        <f t="shared" si="27"/>
        <v>1.4558437500000001E-3</v>
      </c>
      <c r="P64" s="7">
        <f t="shared" si="27"/>
        <v>1.3404749999999998E-3</v>
      </c>
      <c r="Q64" s="7">
        <f t="shared" si="27"/>
        <v>1.1097374999999999E-3</v>
      </c>
      <c r="R64" s="7">
        <f t="shared" si="27"/>
        <v>9.9436875000000007E-4</v>
      </c>
      <c r="S64" s="7">
        <f t="shared" si="27"/>
        <v>9.3668437500000004E-4</v>
      </c>
      <c r="T64" s="7">
        <f t="shared" si="27"/>
        <v>8.7900000000000001E-4</v>
      </c>
      <c r="U64" s="7">
        <f t="shared" si="27"/>
        <v>8.7900000000000001E-4</v>
      </c>
      <c r="V64" s="7">
        <f t="shared" si="27"/>
        <v>8.7900000000000001E-4</v>
      </c>
      <c r="W64" s="7">
        <f t="shared" si="27"/>
        <v>6.482625000000001E-4</v>
      </c>
      <c r="X64" s="7">
        <f t="shared" si="27"/>
        <v>1.8678750000000003E-4</v>
      </c>
      <c r="Y64">
        <f>'SSA avg mort by age'!E40</f>
        <v>8.7900000000000001E-4</v>
      </c>
    </row>
    <row r="65" spans="1:25" x14ac:dyDescent="0.25">
      <c r="A65">
        <v>36</v>
      </c>
      <c r="B65" s="7">
        <f t="shared" si="26"/>
        <v>2.5955437499999997E-3</v>
      </c>
      <c r="C65" s="7">
        <f t="shared" si="26"/>
        <v>2.3739078125000002E-3</v>
      </c>
      <c r="D65" s="7">
        <f t="shared" si="26"/>
        <v>2.1522718749999998E-3</v>
      </c>
      <c r="E65" s="7">
        <f t="shared" si="26"/>
        <v>2.1522718749999998E-3</v>
      </c>
      <c r="F65" s="7">
        <f t="shared" si="26"/>
        <v>2.1522718749999998E-3</v>
      </c>
      <c r="G65" s="7">
        <f t="shared" si="26"/>
        <v>1.709E-3</v>
      </c>
      <c r="H65" s="7">
        <f t="shared" si="26"/>
        <v>1.4873640625000001E-3</v>
      </c>
      <c r="I65" s="7">
        <f t="shared" si="26"/>
        <v>1.2657281250000002E-3</v>
      </c>
      <c r="J65" s="7">
        <f t="shared" si="26"/>
        <v>1.0440921874999998E-3</v>
      </c>
      <c r="K65" s="7">
        <f t="shared" si="26"/>
        <v>8.2245624999999992E-4</v>
      </c>
      <c r="L65">
        <f>'SSA avg mort by age'!B41</f>
        <v>1.709E-3</v>
      </c>
      <c r="O65" s="7">
        <f t="shared" si="27"/>
        <v>1.5544765625000001E-3</v>
      </c>
      <c r="P65" s="7">
        <f t="shared" si="27"/>
        <v>1.4321812499999999E-3</v>
      </c>
      <c r="Q65" s="7">
        <f t="shared" si="27"/>
        <v>1.187590625E-3</v>
      </c>
      <c r="R65" s="7">
        <f t="shared" si="27"/>
        <v>1.0652953125000002E-3</v>
      </c>
      <c r="S65" s="7">
        <f t="shared" si="27"/>
        <v>1.00414765625E-3</v>
      </c>
      <c r="T65" s="7">
        <f t="shared" si="27"/>
        <v>9.4300000000000004E-4</v>
      </c>
      <c r="U65" s="7">
        <f t="shared" si="27"/>
        <v>9.4300000000000004E-4</v>
      </c>
      <c r="V65" s="7">
        <f t="shared" si="27"/>
        <v>9.4300000000000004E-4</v>
      </c>
      <c r="W65" s="7">
        <f t="shared" si="27"/>
        <v>6.9840937500000012E-4</v>
      </c>
      <c r="X65" s="7">
        <f t="shared" si="27"/>
        <v>2.0922812500000004E-4</v>
      </c>
      <c r="Y65">
        <f>'SSA avg mort by age'!E41</f>
        <v>9.4300000000000004E-4</v>
      </c>
    </row>
    <row r="66" spans="1:25" x14ac:dyDescent="0.25">
      <c r="A66">
        <v>37</v>
      </c>
      <c r="B66" s="7">
        <f t="shared" si="26"/>
        <v>2.7330875000000001E-3</v>
      </c>
      <c r="C66" s="7">
        <f t="shared" si="26"/>
        <v>2.5015656250000004E-3</v>
      </c>
      <c r="D66" s="7">
        <f t="shared" si="26"/>
        <v>2.2700437499999998E-3</v>
      </c>
      <c r="E66" s="7">
        <f t="shared" si="26"/>
        <v>2.2700437499999998E-3</v>
      </c>
      <c r="F66" s="7">
        <f t="shared" si="26"/>
        <v>2.2700437499999998E-3</v>
      </c>
      <c r="G66" s="7">
        <f t="shared" si="26"/>
        <v>1.807E-3</v>
      </c>
      <c r="H66" s="7">
        <f t="shared" si="26"/>
        <v>1.5754781249999999E-3</v>
      </c>
      <c r="I66" s="7">
        <f t="shared" si="26"/>
        <v>1.3439562500000002E-3</v>
      </c>
      <c r="J66" s="7">
        <f t="shared" si="26"/>
        <v>1.1124343750000001E-3</v>
      </c>
      <c r="K66" s="7">
        <f t="shared" si="26"/>
        <v>8.8091249999999992E-4</v>
      </c>
      <c r="L66">
        <f>'SSA avg mort by age'!B42</f>
        <v>1.807E-3</v>
      </c>
      <c r="O66" s="7">
        <f t="shared" si="27"/>
        <v>1.6734375E-3</v>
      </c>
      <c r="P66" s="7">
        <f t="shared" si="27"/>
        <v>1.5427500000000001E-3</v>
      </c>
      <c r="Q66" s="7">
        <f t="shared" si="27"/>
        <v>1.281375E-3</v>
      </c>
      <c r="R66" s="7">
        <f t="shared" si="27"/>
        <v>1.1506875000000002E-3</v>
      </c>
      <c r="S66" s="7">
        <f t="shared" si="27"/>
        <v>1.0853437500000002E-3</v>
      </c>
      <c r="T66" s="7">
        <f t="shared" si="27"/>
        <v>1.0200000000000001E-3</v>
      </c>
      <c r="U66" s="7">
        <f t="shared" si="27"/>
        <v>1.0200000000000001E-3</v>
      </c>
      <c r="V66" s="7">
        <f t="shared" si="27"/>
        <v>1.0200000000000001E-3</v>
      </c>
      <c r="W66" s="7">
        <f t="shared" si="27"/>
        <v>7.5862500000000018E-4</v>
      </c>
      <c r="X66" s="7">
        <f t="shared" si="27"/>
        <v>2.3587500000000008E-4</v>
      </c>
      <c r="Y66">
        <f>'SSA avg mort by age'!E42</f>
        <v>1.0200000000000001E-3</v>
      </c>
    </row>
    <row r="67" spans="1:25" x14ac:dyDescent="0.25">
      <c r="A67">
        <v>38</v>
      </c>
      <c r="B67" s="7">
        <f t="shared" si="26"/>
        <v>2.9025437499999997E-3</v>
      </c>
      <c r="C67" s="7">
        <f t="shared" si="26"/>
        <v>2.6586578124999996E-3</v>
      </c>
      <c r="D67" s="7">
        <f t="shared" si="26"/>
        <v>2.414771875E-3</v>
      </c>
      <c r="E67" s="7">
        <f t="shared" si="26"/>
        <v>2.414771875E-3</v>
      </c>
      <c r="F67" s="7">
        <f t="shared" si="26"/>
        <v>2.414771875E-3</v>
      </c>
      <c r="G67" s="7">
        <f t="shared" si="26"/>
        <v>1.9269999999999999E-3</v>
      </c>
      <c r="H67" s="7">
        <f t="shared" si="26"/>
        <v>1.6831140625000001E-3</v>
      </c>
      <c r="I67" s="7">
        <f t="shared" si="26"/>
        <v>1.4392281249999998E-3</v>
      </c>
      <c r="J67" s="7">
        <f t="shared" si="26"/>
        <v>1.1953421874999997E-3</v>
      </c>
      <c r="K67" s="7">
        <f t="shared" si="26"/>
        <v>9.5145625000000002E-4</v>
      </c>
      <c r="L67">
        <f>'SSA avg mort by age'!B43</f>
        <v>1.9269999999999999E-3</v>
      </c>
      <c r="O67" s="7">
        <f t="shared" si="27"/>
        <v>1.818953125E-3</v>
      </c>
      <c r="P67" s="7">
        <f t="shared" si="27"/>
        <v>1.6779624999999998E-3</v>
      </c>
      <c r="Q67" s="7">
        <f t="shared" si="27"/>
        <v>1.39598125E-3</v>
      </c>
      <c r="R67" s="7">
        <f t="shared" si="27"/>
        <v>1.2549906250000002E-3</v>
      </c>
      <c r="S67" s="7">
        <f t="shared" si="27"/>
        <v>1.1844953124999999E-3</v>
      </c>
      <c r="T67" s="7">
        <f t="shared" si="27"/>
        <v>1.114E-3</v>
      </c>
      <c r="U67" s="7">
        <f t="shared" si="27"/>
        <v>1.114E-3</v>
      </c>
      <c r="V67" s="7">
        <f t="shared" si="27"/>
        <v>1.114E-3</v>
      </c>
      <c r="W67" s="7">
        <f t="shared" si="27"/>
        <v>8.3201874999999995E-4</v>
      </c>
      <c r="X67" s="7">
        <f t="shared" si="27"/>
        <v>2.6805624999999995E-4</v>
      </c>
      <c r="Y67">
        <f>'SSA avg mort by age'!E43</f>
        <v>1.114E-3</v>
      </c>
    </row>
    <row r="68" spans="1:25" x14ac:dyDescent="0.25">
      <c r="A68">
        <v>39</v>
      </c>
      <c r="B68" s="7">
        <f t="shared" si="26"/>
        <v>3.1049999999999997E-3</v>
      </c>
      <c r="C68" s="7">
        <f t="shared" si="26"/>
        <v>2.8462499999999998E-3</v>
      </c>
      <c r="D68" s="7">
        <f t="shared" si="26"/>
        <v>2.5874999999999995E-3</v>
      </c>
      <c r="E68" s="7">
        <f t="shared" si="26"/>
        <v>2.5874999999999995E-3</v>
      </c>
      <c r="F68" s="7">
        <f t="shared" si="26"/>
        <v>2.5874999999999995E-3</v>
      </c>
      <c r="G68" s="7">
        <f t="shared" si="26"/>
        <v>2.0699999999999998E-3</v>
      </c>
      <c r="H68" s="7">
        <f t="shared" si="26"/>
        <v>1.8112499999999999E-3</v>
      </c>
      <c r="I68" s="7">
        <f t="shared" si="26"/>
        <v>1.5524999999999998E-3</v>
      </c>
      <c r="J68" s="7">
        <f t="shared" si="26"/>
        <v>1.2937499999999998E-3</v>
      </c>
      <c r="K68" s="7">
        <f t="shared" si="26"/>
        <v>1.0349999999999999E-3</v>
      </c>
      <c r="L68">
        <f>'SSA avg mort by age'!B44</f>
        <v>2.0699999999999998E-3</v>
      </c>
      <c r="O68" s="7">
        <f t="shared" si="27"/>
        <v>1.9889999999999999E-3</v>
      </c>
      <c r="P68" s="7">
        <f t="shared" si="27"/>
        <v>1.836E-3</v>
      </c>
      <c r="Q68" s="7">
        <f t="shared" si="27"/>
        <v>1.5300000000000001E-3</v>
      </c>
      <c r="R68" s="7">
        <f t="shared" si="27"/>
        <v>1.377E-3</v>
      </c>
      <c r="S68" s="7">
        <f t="shared" si="27"/>
        <v>1.3005E-3</v>
      </c>
      <c r="T68" s="7">
        <f t="shared" si="27"/>
        <v>1.224E-3</v>
      </c>
      <c r="U68" s="7">
        <f t="shared" si="27"/>
        <v>1.224E-3</v>
      </c>
      <c r="V68" s="7">
        <f t="shared" si="27"/>
        <v>1.224E-3</v>
      </c>
      <c r="W68" s="7">
        <f t="shared" si="27"/>
        <v>9.1799999999999998E-4</v>
      </c>
      <c r="X68" s="7">
        <f t="shared" si="27"/>
        <v>3.0600000000000001E-4</v>
      </c>
      <c r="Y68">
        <f>'SSA avg mort by age'!E44</f>
        <v>1.224E-3</v>
      </c>
    </row>
    <row r="69" spans="1:25" x14ac:dyDescent="0.25">
      <c r="A69">
        <v>40</v>
      </c>
      <c r="B69" s="7">
        <f t="shared" si="26"/>
        <v>3.3370374999999995E-3</v>
      </c>
      <c r="C69" s="7">
        <f t="shared" si="26"/>
        <v>3.0612781250000001E-3</v>
      </c>
      <c r="D69" s="7">
        <f t="shared" si="26"/>
        <v>2.7855187499999999E-3</v>
      </c>
      <c r="E69" s="7">
        <f t="shared" si="26"/>
        <v>2.7855187499999999E-3</v>
      </c>
      <c r="F69" s="7">
        <f t="shared" si="26"/>
        <v>2.7855187499999999E-3</v>
      </c>
      <c r="G69" s="7">
        <f t="shared" si="26"/>
        <v>2.2339999999999999E-3</v>
      </c>
      <c r="H69" s="7">
        <f t="shared" si="26"/>
        <v>1.9582406250000001E-3</v>
      </c>
      <c r="I69" s="7">
        <f t="shared" si="26"/>
        <v>1.6824812500000001E-3</v>
      </c>
      <c r="J69" s="7">
        <f t="shared" si="26"/>
        <v>1.4067218749999999E-3</v>
      </c>
      <c r="K69" s="7">
        <f t="shared" si="26"/>
        <v>1.1309624999999998E-3</v>
      </c>
      <c r="L69">
        <f>'SSA avg mort by age'!B45</f>
        <v>2.2339999999999999E-3</v>
      </c>
      <c r="O69" s="7">
        <f t="shared" si="27"/>
        <v>2.1751171875000002E-3</v>
      </c>
      <c r="P69" s="7">
        <f t="shared" si="27"/>
        <v>2.00909375E-3</v>
      </c>
      <c r="Q69" s="7">
        <f t="shared" si="27"/>
        <v>1.6770468749999999E-3</v>
      </c>
      <c r="R69" s="7">
        <f t="shared" si="27"/>
        <v>1.5110234375000002E-3</v>
      </c>
      <c r="S69" s="7">
        <f t="shared" si="27"/>
        <v>1.4280117187500001E-3</v>
      </c>
      <c r="T69" s="7">
        <f t="shared" si="27"/>
        <v>1.3450000000000001E-3</v>
      </c>
      <c r="U69" s="7">
        <f t="shared" si="27"/>
        <v>1.3450000000000001E-3</v>
      </c>
      <c r="V69" s="7">
        <f t="shared" si="27"/>
        <v>1.3450000000000001E-3</v>
      </c>
      <c r="W69" s="7">
        <f t="shared" si="27"/>
        <v>1.0129531250000002E-3</v>
      </c>
      <c r="X69" s="7">
        <f t="shared" si="27"/>
        <v>3.4885937500000005E-4</v>
      </c>
      <c r="Y69">
        <f>'SSA avg mort by age'!E45</f>
        <v>1.3450000000000001E-3</v>
      </c>
    </row>
    <row r="70" spans="1:25" x14ac:dyDescent="0.25">
      <c r="A70">
        <v>41</v>
      </c>
      <c r="B70" s="7">
        <f t="shared" si="26"/>
        <v>3.5997499999999992E-3</v>
      </c>
      <c r="C70" s="7">
        <f t="shared" si="26"/>
        <v>3.3048125E-3</v>
      </c>
      <c r="D70" s="7">
        <f t="shared" si="26"/>
        <v>3.0098749999999995E-3</v>
      </c>
      <c r="E70" s="7">
        <f t="shared" si="26"/>
        <v>3.0098749999999995E-3</v>
      </c>
      <c r="F70" s="7">
        <f t="shared" si="26"/>
        <v>3.0098749999999995E-3</v>
      </c>
      <c r="G70" s="7">
        <f t="shared" ref="G70:K83" si="28">(G$15*(119-$A70)/(119-55)+1*($A70-55)/(119-55))*$L70</f>
        <v>2.4199999999999998E-3</v>
      </c>
      <c r="H70" s="7">
        <f t="shared" si="28"/>
        <v>2.1250624999999998E-3</v>
      </c>
      <c r="I70" s="7">
        <f t="shared" si="28"/>
        <v>1.8301250000000002E-3</v>
      </c>
      <c r="J70" s="7">
        <f t="shared" si="28"/>
        <v>1.5351874999999997E-3</v>
      </c>
      <c r="K70" s="7">
        <f t="shared" si="28"/>
        <v>1.2402499999999998E-3</v>
      </c>
      <c r="L70">
        <f>'SSA avg mort by age'!B46</f>
        <v>2.4199999999999998E-3</v>
      </c>
      <c r="O70" s="7">
        <f t="shared" si="27"/>
        <v>2.3770468749999998E-3</v>
      </c>
      <c r="P70" s="7">
        <f t="shared" si="27"/>
        <v>2.1970374999999999E-3</v>
      </c>
      <c r="Q70" s="7">
        <f t="shared" si="27"/>
        <v>1.83701875E-3</v>
      </c>
      <c r="R70" s="7">
        <f t="shared" si="27"/>
        <v>1.6570093750000003E-3</v>
      </c>
      <c r="S70" s="7">
        <f t="shared" si="27"/>
        <v>1.5670046875000002E-3</v>
      </c>
      <c r="T70" s="7">
        <f t="shared" ref="T70:X83" si="29">(T$15*(119-$A70)/(119-55)+1*($A70-55)/(119-55))*$Y70</f>
        <v>1.477E-3</v>
      </c>
      <c r="U70" s="7">
        <f t="shared" si="29"/>
        <v>1.477E-3</v>
      </c>
      <c r="V70" s="7">
        <f t="shared" si="29"/>
        <v>1.477E-3</v>
      </c>
      <c r="W70" s="7">
        <f t="shared" si="29"/>
        <v>1.11698125E-3</v>
      </c>
      <c r="X70" s="7">
        <f t="shared" si="29"/>
        <v>3.9694375000000006E-4</v>
      </c>
      <c r="Y70">
        <f>'SSA avg mort by age'!E46</f>
        <v>1.477E-3</v>
      </c>
    </row>
    <row r="71" spans="1:25" x14ac:dyDescent="0.25">
      <c r="A71">
        <v>42</v>
      </c>
      <c r="B71" s="7">
        <f t="shared" ref="B71:K98" si="30">(B$15*(119-$A71)/(119-55)+1*($A71-55)/(119-55))*$L71</f>
        <v>3.8927250000000001E-3</v>
      </c>
      <c r="C71" s="7">
        <f t="shared" si="30"/>
        <v>3.5765437500000006E-3</v>
      </c>
      <c r="D71" s="7">
        <f t="shared" si="30"/>
        <v>3.2603624999999999E-3</v>
      </c>
      <c r="E71" s="7">
        <f t="shared" si="30"/>
        <v>3.2603624999999999E-3</v>
      </c>
      <c r="F71" s="7">
        <f t="shared" si="30"/>
        <v>3.2603624999999999E-3</v>
      </c>
      <c r="G71" s="7">
        <f t="shared" si="28"/>
        <v>2.6280000000000001E-3</v>
      </c>
      <c r="H71" s="7">
        <f t="shared" si="28"/>
        <v>2.3118187499999998E-3</v>
      </c>
      <c r="I71" s="7">
        <f t="shared" si="28"/>
        <v>1.9956375000000004E-3</v>
      </c>
      <c r="J71" s="7">
        <f t="shared" si="28"/>
        <v>1.67945625E-3</v>
      </c>
      <c r="K71" s="7">
        <f t="shared" si="28"/>
        <v>1.3632749999999999E-3</v>
      </c>
      <c r="L71">
        <f>'SSA avg mort by age'!B47</f>
        <v>2.6280000000000001E-3</v>
      </c>
      <c r="O71" s="7">
        <f t="shared" ref="O71:X98" si="31">(O$15*(119-$A71)/(119-55)+1*($A71-55)/(119-55))*$Y71</f>
        <v>2.6009375E-3</v>
      </c>
      <c r="P71" s="7">
        <f t="shared" si="31"/>
        <v>2.4055499999999998E-3</v>
      </c>
      <c r="Q71" s="7">
        <f t="shared" si="31"/>
        <v>2.0147749999999999E-3</v>
      </c>
      <c r="R71" s="7">
        <f t="shared" si="31"/>
        <v>1.8193875000000002E-3</v>
      </c>
      <c r="S71" s="7">
        <f t="shared" si="31"/>
        <v>1.7216937500000003E-3</v>
      </c>
      <c r="T71" s="7">
        <f t="shared" si="29"/>
        <v>1.624E-3</v>
      </c>
      <c r="U71" s="7">
        <f t="shared" si="29"/>
        <v>1.624E-3</v>
      </c>
      <c r="V71" s="7">
        <f t="shared" si="29"/>
        <v>1.624E-3</v>
      </c>
      <c r="W71" s="7">
        <f t="shared" si="29"/>
        <v>1.2332250000000001E-3</v>
      </c>
      <c r="X71" s="7">
        <f t="shared" si="29"/>
        <v>4.5167500000000001E-4</v>
      </c>
      <c r="Y71">
        <f>'SSA avg mort by age'!E47</f>
        <v>1.624E-3</v>
      </c>
    </row>
    <row r="72" spans="1:25" x14ac:dyDescent="0.25">
      <c r="A72">
        <v>43</v>
      </c>
      <c r="B72" s="7">
        <f t="shared" si="30"/>
        <v>4.2185E-3</v>
      </c>
      <c r="C72" s="7">
        <f t="shared" si="30"/>
        <v>3.8788749999999999E-3</v>
      </c>
      <c r="D72" s="7">
        <f t="shared" si="30"/>
        <v>3.5392500000000003E-3</v>
      </c>
      <c r="E72" s="7">
        <f t="shared" si="30"/>
        <v>3.5392500000000003E-3</v>
      </c>
      <c r="F72" s="7">
        <f t="shared" si="30"/>
        <v>3.5392500000000003E-3</v>
      </c>
      <c r="G72" s="7">
        <f t="shared" si="28"/>
        <v>2.8600000000000001E-3</v>
      </c>
      <c r="H72" s="7">
        <f t="shared" si="28"/>
        <v>2.5203750000000005E-3</v>
      </c>
      <c r="I72" s="7">
        <f t="shared" si="28"/>
        <v>2.1807500000000004E-3</v>
      </c>
      <c r="J72" s="7">
        <f t="shared" si="28"/>
        <v>1.8411249999999999E-3</v>
      </c>
      <c r="K72" s="7">
        <f t="shared" si="28"/>
        <v>1.5015000000000002E-3</v>
      </c>
      <c r="L72">
        <f>'SSA avg mort by age'!B48</f>
        <v>2.8600000000000001E-3</v>
      </c>
      <c r="O72" s="7">
        <f t="shared" si="31"/>
        <v>2.85121875E-3</v>
      </c>
      <c r="P72" s="7">
        <f t="shared" si="31"/>
        <v>2.6387749999999999E-3</v>
      </c>
      <c r="Q72" s="7">
        <f t="shared" si="31"/>
        <v>2.2138875000000001E-3</v>
      </c>
      <c r="R72" s="7">
        <f t="shared" si="31"/>
        <v>2.0014437500000004E-3</v>
      </c>
      <c r="S72" s="7">
        <f t="shared" si="31"/>
        <v>1.8952218749999999E-3</v>
      </c>
      <c r="T72" s="7">
        <f t="shared" si="29"/>
        <v>1.789E-3</v>
      </c>
      <c r="U72" s="7">
        <f t="shared" si="29"/>
        <v>1.789E-3</v>
      </c>
      <c r="V72" s="7">
        <f t="shared" si="29"/>
        <v>1.789E-3</v>
      </c>
      <c r="W72" s="7">
        <f t="shared" si="29"/>
        <v>1.3641125000000002E-3</v>
      </c>
      <c r="X72" s="7">
        <f t="shared" si="29"/>
        <v>5.1433750000000008E-4</v>
      </c>
      <c r="Y72">
        <f>'SSA avg mort by age'!E48</f>
        <v>1.789E-3</v>
      </c>
    </row>
    <row r="73" spans="1:25" x14ac:dyDescent="0.25">
      <c r="A73">
        <v>44</v>
      </c>
      <c r="B73" s="7">
        <f t="shared" si="30"/>
        <v>4.5780937499999997E-3</v>
      </c>
      <c r="C73" s="7">
        <f t="shared" si="30"/>
        <v>4.2128203124999998E-3</v>
      </c>
      <c r="D73" s="7">
        <f t="shared" si="30"/>
        <v>3.8475468749999998E-3</v>
      </c>
      <c r="E73" s="7">
        <f t="shared" si="30"/>
        <v>3.8475468749999998E-3</v>
      </c>
      <c r="F73" s="7">
        <f t="shared" si="30"/>
        <v>3.8475468749999998E-3</v>
      </c>
      <c r="G73" s="7">
        <f t="shared" si="28"/>
        <v>3.117E-3</v>
      </c>
      <c r="H73" s="7">
        <f t="shared" si="28"/>
        <v>2.7517265625E-3</v>
      </c>
      <c r="I73" s="7">
        <f t="shared" si="28"/>
        <v>2.3864531250000001E-3</v>
      </c>
      <c r="J73" s="7">
        <f t="shared" si="28"/>
        <v>2.0211796875000002E-3</v>
      </c>
      <c r="K73" s="7">
        <f t="shared" si="28"/>
        <v>1.65590625E-3</v>
      </c>
      <c r="L73">
        <f>'SSA avg mort by age'!B49</f>
        <v>3.117E-3</v>
      </c>
      <c r="O73" s="7">
        <f t="shared" si="31"/>
        <v>3.1211250000000002E-3</v>
      </c>
      <c r="P73" s="7">
        <f t="shared" si="31"/>
        <v>2.8905000000000003E-3</v>
      </c>
      <c r="Q73" s="7">
        <f t="shared" si="31"/>
        <v>2.42925E-3</v>
      </c>
      <c r="R73" s="7">
        <f t="shared" si="31"/>
        <v>2.1986250000000001E-3</v>
      </c>
      <c r="S73" s="7">
        <f t="shared" si="31"/>
        <v>2.0833125000000001E-3</v>
      </c>
      <c r="T73" s="7">
        <f t="shared" si="29"/>
        <v>1.9680000000000001E-3</v>
      </c>
      <c r="U73" s="7">
        <f t="shared" si="29"/>
        <v>1.9680000000000001E-3</v>
      </c>
      <c r="V73" s="7">
        <f t="shared" si="29"/>
        <v>1.9680000000000001E-3</v>
      </c>
      <c r="W73" s="7">
        <f t="shared" si="29"/>
        <v>1.5067500000000001E-3</v>
      </c>
      <c r="X73" s="7">
        <f t="shared" si="29"/>
        <v>5.8425000000000003E-4</v>
      </c>
      <c r="Y73">
        <f>'SSA avg mort by age'!E49</f>
        <v>1.9680000000000001E-3</v>
      </c>
    </row>
    <row r="74" spans="1:25" x14ac:dyDescent="0.25">
      <c r="A74">
        <v>45</v>
      </c>
      <c r="B74" s="7">
        <f t="shared" si="30"/>
        <v>4.9666499999999995E-3</v>
      </c>
      <c r="C74" s="7">
        <f t="shared" si="30"/>
        <v>4.5739875000000004E-3</v>
      </c>
      <c r="D74" s="7">
        <f t="shared" si="30"/>
        <v>4.1813249999999996E-3</v>
      </c>
      <c r="E74" s="7">
        <f t="shared" si="30"/>
        <v>4.1813249999999996E-3</v>
      </c>
      <c r="F74" s="7">
        <f t="shared" si="30"/>
        <v>4.1813249999999996E-3</v>
      </c>
      <c r="G74" s="7">
        <f t="shared" si="28"/>
        <v>3.3960000000000001E-3</v>
      </c>
      <c r="H74" s="7">
        <f t="shared" si="28"/>
        <v>3.0033375000000006E-3</v>
      </c>
      <c r="I74" s="7">
        <f t="shared" si="28"/>
        <v>2.6106750000000002E-3</v>
      </c>
      <c r="J74" s="7">
        <f t="shared" si="28"/>
        <v>2.2180124999999998E-3</v>
      </c>
      <c r="K74" s="7">
        <f t="shared" si="28"/>
        <v>1.8253500000000001E-3</v>
      </c>
      <c r="L74">
        <f>'SSA avg mort by age'!B50</f>
        <v>3.3960000000000001E-3</v>
      </c>
      <c r="O74" s="7">
        <f t="shared" si="31"/>
        <v>3.4103281250000002E-3</v>
      </c>
      <c r="P74" s="7">
        <f t="shared" si="31"/>
        <v>3.1604624999999999E-3</v>
      </c>
      <c r="Q74" s="7">
        <f t="shared" si="31"/>
        <v>2.6607312500000002E-3</v>
      </c>
      <c r="R74" s="7">
        <f t="shared" si="31"/>
        <v>2.4108656250000004E-3</v>
      </c>
      <c r="S74" s="7">
        <f t="shared" si="31"/>
        <v>2.2859328125000001E-3</v>
      </c>
      <c r="T74" s="7">
        <f t="shared" si="29"/>
        <v>2.1610000000000002E-3</v>
      </c>
      <c r="U74" s="7">
        <f t="shared" si="29"/>
        <v>2.1610000000000002E-3</v>
      </c>
      <c r="V74" s="7">
        <f t="shared" si="29"/>
        <v>2.1610000000000002E-3</v>
      </c>
      <c r="W74" s="7">
        <f t="shared" si="29"/>
        <v>1.6612687500000003E-3</v>
      </c>
      <c r="X74" s="7">
        <f t="shared" si="29"/>
        <v>6.6180625000000011E-4</v>
      </c>
      <c r="Y74">
        <f>'SSA avg mort by age'!E50</f>
        <v>2.1610000000000002E-3</v>
      </c>
    </row>
    <row r="75" spans="1:25" x14ac:dyDescent="0.25">
      <c r="A75">
        <v>46</v>
      </c>
      <c r="B75" s="7">
        <f t="shared" si="30"/>
        <v>5.3924937499999995E-3</v>
      </c>
      <c r="C75" s="7">
        <f t="shared" si="30"/>
        <v>4.9701203125000004E-3</v>
      </c>
      <c r="D75" s="7">
        <f t="shared" si="30"/>
        <v>4.5477468749999996E-3</v>
      </c>
      <c r="E75" s="7">
        <f t="shared" si="30"/>
        <v>4.5477468749999996E-3</v>
      </c>
      <c r="F75" s="7">
        <f t="shared" si="30"/>
        <v>4.5477468749999996E-3</v>
      </c>
      <c r="G75" s="7">
        <f t="shared" si="28"/>
        <v>3.7030000000000001E-3</v>
      </c>
      <c r="H75" s="7">
        <f t="shared" si="28"/>
        <v>3.2806265625000002E-3</v>
      </c>
      <c r="I75" s="7">
        <f t="shared" si="28"/>
        <v>2.8582531250000006E-3</v>
      </c>
      <c r="J75" s="7">
        <f t="shared" si="28"/>
        <v>2.4358796874999998E-3</v>
      </c>
      <c r="K75" s="7">
        <f t="shared" si="28"/>
        <v>2.0135062499999998E-3</v>
      </c>
      <c r="L75">
        <f>'SSA avg mort by age'!B51</f>
        <v>3.7030000000000001E-3</v>
      </c>
      <c r="O75" s="7">
        <f t="shared" si="31"/>
        <v>3.7122187500000002E-3</v>
      </c>
      <c r="P75" s="7">
        <f t="shared" si="31"/>
        <v>3.4425749999999998E-3</v>
      </c>
      <c r="Q75" s="7">
        <f t="shared" si="31"/>
        <v>2.9032875000000002E-3</v>
      </c>
      <c r="R75" s="7">
        <f t="shared" si="31"/>
        <v>2.6336437500000007E-3</v>
      </c>
      <c r="S75" s="7">
        <f t="shared" si="31"/>
        <v>2.4988218750000004E-3</v>
      </c>
      <c r="T75" s="7">
        <f t="shared" si="29"/>
        <v>2.3640000000000002E-3</v>
      </c>
      <c r="U75" s="7">
        <f t="shared" si="29"/>
        <v>2.3640000000000002E-3</v>
      </c>
      <c r="V75" s="7">
        <f t="shared" si="29"/>
        <v>2.3640000000000002E-3</v>
      </c>
      <c r="W75" s="7">
        <f t="shared" si="29"/>
        <v>1.8247125000000004E-3</v>
      </c>
      <c r="X75" s="7">
        <f t="shared" si="29"/>
        <v>7.4613750000000019E-4</v>
      </c>
      <c r="Y75">
        <f>'SSA avg mort by age'!E51</f>
        <v>2.3640000000000002E-3</v>
      </c>
    </row>
    <row r="76" spans="1:25" x14ac:dyDescent="0.25">
      <c r="A76">
        <v>47</v>
      </c>
      <c r="B76" s="7">
        <f t="shared" si="30"/>
        <v>5.8739499999999993E-3</v>
      </c>
      <c r="C76" s="7">
        <f t="shared" si="30"/>
        <v>5.4182125000000001E-3</v>
      </c>
      <c r="D76" s="7">
        <f t="shared" si="30"/>
        <v>4.9624749999999992E-3</v>
      </c>
      <c r="E76" s="7">
        <f t="shared" si="30"/>
        <v>4.9624749999999992E-3</v>
      </c>
      <c r="F76" s="7">
        <f t="shared" si="30"/>
        <v>4.9624749999999992E-3</v>
      </c>
      <c r="G76" s="7">
        <f t="shared" si="28"/>
        <v>4.0509999999999999E-3</v>
      </c>
      <c r="H76" s="7">
        <f t="shared" si="28"/>
        <v>3.5952624999999998E-3</v>
      </c>
      <c r="I76" s="7">
        <f t="shared" si="28"/>
        <v>3.1395250000000002E-3</v>
      </c>
      <c r="J76" s="7">
        <f t="shared" si="28"/>
        <v>2.6837874999999997E-3</v>
      </c>
      <c r="K76" s="7">
        <f t="shared" si="28"/>
        <v>2.2280499999999996E-3</v>
      </c>
      <c r="L76">
        <f>'SSA avg mort by age'!B52</f>
        <v>4.0509999999999999E-3</v>
      </c>
      <c r="O76" s="7">
        <f t="shared" si="31"/>
        <v>4.0281249999999996E-3</v>
      </c>
      <c r="P76" s="7">
        <f t="shared" si="31"/>
        <v>3.7380999999999998E-3</v>
      </c>
      <c r="Q76" s="7">
        <f t="shared" si="31"/>
        <v>3.1580499999999995E-3</v>
      </c>
      <c r="R76" s="7">
        <f t="shared" si="31"/>
        <v>2.8680250000000002E-3</v>
      </c>
      <c r="S76" s="7">
        <f t="shared" si="31"/>
        <v>2.7230125000000005E-3</v>
      </c>
      <c r="T76" s="7">
        <f t="shared" si="29"/>
        <v>2.578E-3</v>
      </c>
      <c r="U76" s="7">
        <f t="shared" si="29"/>
        <v>2.578E-3</v>
      </c>
      <c r="V76" s="7">
        <f t="shared" si="29"/>
        <v>2.578E-3</v>
      </c>
      <c r="W76" s="7">
        <f t="shared" si="29"/>
        <v>1.9979500000000001E-3</v>
      </c>
      <c r="X76" s="7">
        <f t="shared" si="29"/>
        <v>8.3785000000000001E-4</v>
      </c>
      <c r="Y76">
        <f>'SSA avg mort by age'!E52</f>
        <v>2.578E-3</v>
      </c>
    </row>
    <row r="77" spans="1:25" x14ac:dyDescent="0.25">
      <c r="A77">
        <v>48</v>
      </c>
      <c r="B77" s="7">
        <f t="shared" si="30"/>
        <v>6.4160249999999997E-3</v>
      </c>
      <c r="C77" s="7">
        <f t="shared" si="30"/>
        <v>5.92301875E-3</v>
      </c>
      <c r="D77" s="7">
        <f t="shared" si="30"/>
        <v>5.4300125000000003E-3</v>
      </c>
      <c r="E77" s="7">
        <f t="shared" si="30"/>
        <v>5.4300125000000003E-3</v>
      </c>
      <c r="F77" s="7">
        <f t="shared" si="30"/>
        <v>5.4300125000000003E-3</v>
      </c>
      <c r="G77" s="7">
        <f t="shared" si="28"/>
        <v>4.444E-3</v>
      </c>
      <c r="H77" s="7">
        <f t="shared" si="28"/>
        <v>3.9509937500000003E-3</v>
      </c>
      <c r="I77" s="7">
        <f t="shared" si="28"/>
        <v>3.4579875000000002E-3</v>
      </c>
      <c r="J77" s="7">
        <f t="shared" si="28"/>
        <v>2.9649812499999996E-3</v>
      </c>
      <c r="K77" s="7">
        <f t="shared" si="28"/>
        <v>2.471975E-3</v>
      </c>
      <c r="L77">
        <f>'SSA avg mort by age'!B53</f>
        <v>4.444E-3</v>
      </c>
      <c r="O77" s="7">
        <f t="shared" si="31"/>
        <v>4.3531250000000002E-3</v>
      </c>
      <c r="P77" s="7">
        <f t="shared" si="31"/>
        <v>4.0424999999999992E-3</v>
      </c>
      <c r="Q77" s="7">
        <f t="shared" si="31"/>
        <v>3.4212500000000002E-3</v>
      </c>
      <c r="R77" s="7">
        <f t="shared" si="31"/>
        <v>3.1106250000000005E-3</v>
      </c>
      <c r="S77" s="7">
        <f t="shared" si="31"/>
        <v>2.9553125E-3</v>
      </c>
      <c r="T77" s="7">
        <f t="shared" si="29"/>
        <v>2.8E-3</v>
      </c>
      <c r="U77" s="7">
        <f t="shared" si="29"/>
        <v>2.8E-3</v>
      </c>
      <c r="V77" s="7">
        <f t="shared" si="29"/>
        <v>2.8E-3</v>
      </c>
      <c r="W77" s="7">
        <f t="shared" si="29"/>
        <v>2.1787500000000001E-3</v>
      </c>
      <c r="X77" s="7">
        <f t="shared" si="29"/>
        <v>9.3625000000000012E-4</v>
      </c>
      <c r="Y77">
        <f>'SSA avg mort by age'!E53</f>
        <v>2.8E-3</v>
      </c>
    </row>
    <row r="78" spans="1:25" x14ac:dyDescent="0.25">
      <c r="A78">
        <v>49</v>
      </c>
      <c r="B78" s="7">
        <f t="shared" si="30"/>
        <v>7.012125000000001E-3</v>
      </c>
      <c r="C78" s="7">
        <f t="shared" si="30"/>
        <v>6.4785937500000008E-3</v>
      </c>
      <c r="D78" s="7">
        <f t="shared" si="30"/>
        <v>5.9450625000000007E-3</v>
      </c>
      <c r="E78" s="7">
        <f t="shared" si="30"/>
        <v>5.9450625000000007E-3</v>
      </c>
      <c r="F78" s="7">
        <f t="shared" si="30"/>
        <v>5.9450625000000007E-3</v>
      </c>
      <c r="G78" s="7">
        <f t="shared" si="28"/>
        <v>4.8780000000000004E-3</v>
      </c>
      <c r="H78" s="7">
        <f t="shared" si="28"/>
        <v>4.3444687500000002E-3</v>
      </c>
      <c r="I78" s="7">
        <f t="shared" si="28"/>
        <v>3.8109375000000001E-3</v>
      </c>
      <c r="J78" s="7">
        <f t="shared" si="28"/>
        <v>3.2774062500000004E-3</v>
      </c>
      <c r="K78" s="7">
        <f t="shared" si="28"/>
        <v>2.7438750000000002E-3</v>
      </c>
      <c r="L78">
        <f>'SSA avg mort by age'!B54</f>
        <v>4.8780000000000004E-3</v>
      </c>
      <c r="O78" s="7">
        <f t="shared" si="31"/>
        <v>4.6901249999999998E-3</v>
      </c>
      <c r="P78" s="7">
        <f t="shared" si="31"/>
        <v>4.3584999999999995E-3</v>
      </c>
      <c r="Q78" s="7">
        <f t="shared" si="31"/>
        <v>3.6952499999999998E-3</v>
      </c>
      <c r="R78" s="7">
        <f t="shared" si="31"/>
        <v>3.3636249999999999E-3</v>
      </c>
      <c r="S78" s="7">
        <f t="shared" si="31"/>
        <v>3.1978125000000001E-3</v>
      </c>
      <c r="T78" s="7">
        <f t="shared" si="29"/>
        <v>3.032E-3</v>
      </c>
      <c r="U78" s="7">
        <f t="shared" si="29"/>
        <v>3.032E-3</v>
      </c>
      <c r="V78" s="7">
        <f t="shared" si="29"/>
        <v>3.032E-3</v>
      </c>
      <c r="W78" s="7">
        <f t="shared" si="29"/>
        <v>2.3687500000000002E-3</v>
      </c>
      <c r="X78" s="7">
        <f t="shared" si="29"/>
        <v>1.04225E-3</v>
      </c>
      <c r="Y78">
        <f>'SSA avg mort by age'!E54</f>
        <v>3.032E-3</v>
      </c>
    </row>
    <row r="79" spans="1:25" x14ac:dyDescent="0.25">
      <c r="A79">
        <v>50</v>
      </c>
      <c r="B79" s="7">
        <f t="shared" si="30"/>
        <v>7.6528937499999996E-3</v>
      </c>
      <c r="C79" s="7">
        <f t="shared" si="30"/>
        <v>7.0764203125000006E-3</v>
      </c>
      <c r="D79" s="7">
        <f t="shared" si="30"/>
        <v>6.4999468749999999E-3</v>
      </c>
      <c r="E79" s="7">
        <f t="shared" si="30"/>
        <v>6.4999468749999999E-3</v>
      </c>
      <c r="F79" s="7">
        <f t="shared" si="30"/>
        <v>6.4999468749999999E-3</v>
      </c>
      <c r="G79" s="7">
        <f t="shared" si="28"/>
        <v>5.3470000000000002E-3</v>
      </c>
      <c r="H79" s="7">
        <f t="shared" si="28"/>
        <v>4.7705265625000003E-3</v>
      </c>
      <c r="I79" s="7">
        <f t="shared" si="28"/>
        <v>4.1940531250000005E-3</v>
      </c>
      <c r="J79" s="7">
        <f t="shared" si="28"/>
        <v>3.6175796874999997E-3</v>
      </c>
      <c r="K79" s="7">
        <f t="shared" si="28"/>
        <v>3.0411062499999999E-3</v>
      </c>
      <c r="L79">
        <f>'SSA avg mort by age'!B55</f>
        <v>5.3470000000000002E-3</v>
      </c>
      <c r="O79" s="7">
        <f t="shared" si="31"/>
        <v>5.0619765624999999E-3</v>
      </c>
      <c r="P79" s="7">
        <f t="shared" si="31"/>
        <v>4.7073812499999991E-3</v>
      </c>
      <c r="Q79" s="7">
        <f t="shared" si="31"/>
        <v>3.9981906249999992E-3</v>
      </c>
      <c r="R79" s="7">
        <f t="shared" si="31"/>
        <v>3.6435953125000002E-3</v>
      </c>
      <c r="S79" s="7">
        <f t="shared" si="31"/>
        <v>3.4662976562499998E-3</v>
      </c>
      <c r="T79" s="7">
        <f t="shared" si="29"/>
        <v>3.2889999999999998E-3</v>
      </c>
      <c r="U79" s="7">
        <f t="shared" si="29"/>
        <v>3.2889999999999998E-3</v>
      </c>
      <c r="V79" s="7">
        <f t="shared" si="29"/>
        <v>3.2889999999999998E-3</v>
      </c>
      <c r="W79" s="7">
        <f t="shared" si="29"/>
        <v>2.579809375E-3</v>
      </c>
      <c r="X79" s="7">
        <f t="shared" si="29"/>
        <v>1.1614281250000001E-3</v>
      </c>
      <c r="Y79">
        <f>'SSA avg mort by age'!E55</f>
        <v>3.2889999999999998E-3</v>
      </c>
    </row>
    <row r="80" spans="1:25" x14ac:dyDescent="0.25">
      <c r="A80">
        <v>51</v>
      </c>
      <c r="B80" s="7">
        <f t="shared" si="30"/>
        <v>8.3191499999999991E-3</v>
      </c>
      <c r="C80" s="7">
        <f t="shared" si="30"/>
        <v>7.6988625000000005E-3</v>
      </c>
      <c r="D80" s="7">
        <f t="shared" si="30"/>
        <v>7.0785750000000001E-3</v>
      </c>
      <c r="E80" s="7">
        <f t="shared" si="30"/>
        <v>7.0785750000000001E-3</v>
      </c>
      <c r="F80" s="7">
        <f t="shared" si="30"/>
        <v>7.0785750000000001E-3</v>
      </c>
      <c r="G80" s="7">
        <f t="shared" si="28"/>
        <v>5.8380000000000003E-3</v>
      </c>
      <c r="H80" s="7">
        <f t="shared" si="28"/>
        <v>5.2177125000000008E-3</v>
      </c>
      <c r="I80" s="7">
        <f t="shared" si="28"/>
        <v>4.5974250000000005E-3</v>
      </c>
      <c r="J80" s="7">
        <f t="shared" si="28"/>
        <v>3.9771375000000001E-3</v>
      </c>
      <c r="K80" s="7">
        <f t="shared" si="28"/>
        <v>3.3568499999999998E-3</v>
      </c>
      <c r="L80">
        <f>'SSA avg mort by age'!B56</f>
        <v>5.8380000000000003E-3</v>
      </c>
      <c r="O80" s="7">
        <f t="shared" si="31"/>
        <v>5.4497187500000006E-3</v>
      </c>
      <c r="P80" s="7">
        <f t="shared" si="31"/>
        <v>5.0715749999999992E-3</v>
      </c>
      <c r="Q80" s="7">
        <f t="shared" si="31"/>
        <v>4.3152874999999999E-3</v>
      </c>
      <c r="R80" s="7">
        <f t="shared" si="31"/>
        <v>3.9371437500000011E-3</v>
      </c>
      <c r="S80" s="7">
        <f t="shared" si="31"/>
        <v>3.7480718750000004E-3</v>
      </c>
      <c r="T80" s="7">
        <f t="shared" si="29"/>
        <v>3.5590000000000001E-3</v>
      </c>
      <c r="U80" s="7">
        <f t="shared" si="29"/>
        <v>3.5590000000000001E-3</v>
      </c>
      <c r="V80" s="7">
        <f t="shared" si="29"/>
        <v>3.5590000000000001E-3</v>
      </c>
      <c r="W80" s="7">
        <f t="shared" si="29"/>
        <v>2.8027125000000003E-3</v>
      </c>
      <c r="X80" s="7">
        <f t="shared" si="29"/>
        <v>1.2901375000000002E-3</v>
      </c>
      <c r="Y80">
        <f>'SSA avg mort by age'!E56</f>
        <v>3.5590000000000001E-3</v>
      </c>
    </row>
    <row r="81" spans="1:25" x14ac:dyDescent="0.25">
      <c r="A81">
        <v>52</v>
      </c>
      <c r="B81" s="7">
        <f t="shared" si="30"/>
        <v>8.9906187500000002E-3</v>
      </c>
      <c r="C81" s="7">
        <f t="shared" si="30"/>
        <v>8.3272140625000012E-3</v>
      </c>
      <c r="D81" s="7">
        <f t="shared" si="30"/>
        <v>7.6638093749999987E-3</v>
      </c>
      <c r="E81" s="7">
        <f t="shared" si="30"/>
        <v>7.6638093749999987E-3</v>
      </c>
      <c r="F81" s="7">
        <f t="shared" si="30"/>
        <v>7.6638093749999987E-3</v>
      </c>
      <c r="G81" s="7">
        <f t="shared" si="28"/>
        <v>6.3369999999999998E-3</v>
      </c>
      <c r="H81" s="7">
        <f t="shared" si="28"/>
        <v>5.6735953124999999E-3</v>
      </c>
      <c r="I81" s="7">
        <f t="shared" si="28"/>
        <v>5.010190625E-3</v>
      </c>
      <c r="J81" s="7">
        <f t="shared" si="28"/>
        <v>4.3467859375000001E-3</v>
      </c>
      <c r="K81" s="7">
        <f t="shared" si="28"/>
        <v>3.6833812499999993E-3</v>
      </c>
      <c r="L81">
        <f>'SSA avg mort by age'!B57</f>
        <v>6.3369999999999998E-3</v>
      </c>
      <c r="O81" s="7">
        <f t="shared" si="31"/>
        <v>5.8180078124999996E-3</v>
      </c>
      <c r="P81" s="7">
        <f t="shared" si="31"/>
        <v>5.4182062499999999E-3</v>
      </c>
      <c r="Q81" s="7">
        <f t="shared" si="31"/>
        <v>4.6186031249999997E-3</v>
      </c>
      <c r="R81" s="7">
        <f t="shared" si="31"/>
        <v>4.2188015625E-3</v>
      </c>
      <c r="S81" s="7">
        <f t="shared" si="31"/>
        <v>4.0189007812500002E-3</v>
      </c>
      <c r="T81" s="7">
        <f t="shared" si="29"/>
        <v>3.8189999999999999E-3</v>
      </c>
      <c r="U81" s="7">
        <f t="shared" si="29"/>
        <v>3.8189999999999999E-3</v>
      </c>
      <c r="V81" s="7">
        <f t="shared" si="29"/>
        <v>3.8189999999999999E-3</v>
      </c>
      <c r="W81" s="7">
        <f t="shared" si="29"/>
        <v>3.0193968750000001E-3</v>
      </c>
      <c r="X81" s="7">
        <f t="shared" si="29"/>
        <v>1.4201906250000001E-3</v>
      </c>
      <c r="Y81">
        <f>'SSA avg mort by age'!E57</f>
        <v>3.8189999999999999E-3</v>
      </c>
    </row>
    <row r="82" spans="1:25" x14ac:dyDescent="0.25">
      <c r="A82">
        <v>53</v>
      </c>
      <c r="B82" s="7">
        <f t="shared" si="30"/>
        <v>9.6572624999999995E-3</v>
      </c>
      <c r="C82" s="7">
        <f t="shared" si="30"/>
        <v>8.9521968750000003E-3</v>
      </c>
      <c r="D82" s="7">
        <f t="shared" si="30"/>
        <v>8.2471312500000012E-3</v>
      </c>
      <c r="E82" s="7">
        <f t="shared" si="30"/>
        <v>8.2471312500000012E-3</v>
      </c>
      <c r="F82" s="7">
        <f t="shared" si="30"/>
        <v>8.2471312500000012E-3</v>
      </c>
      <c r="G82" s="7">
        <f t="shared" si="28"/>
        <v>6.8370000000000002E-3</v>
      </c>
      <c r="H82" s="7">
        <f t="shared" si="28"/>
        <v>6.1319343750000001E-3</v>
      </c>
      <c r="I82" s="7">
        <f t="shared" si="28"/>
        <v>5.426868750000001E-3</v>
      </c>
      <c r="J82" s="7">
        <f t="shared" si="28"/>
        <v>4.721803125E-3</v>
      </c>
      <c r="K82" s="7">
        <f t="shared" si="28"/>
        <v>4.0167375E-3</v>
      </c>
      <c r="L82">
        <f>'SSA avg mort by age'!B58</f>
        <v>6.8370000000000002E-3</v>
      </c>
      <c r="O82" s="7">
        <f t="shared" si="31"/>
        <v>6.1519218749999998E-3</v>
      </c>
      <c r="P82" s="7">
        <f t="shared" si="31"/>
        <v>5.7333374999999995E-3</v>
      </c>
      <c r="Q82" s="7">
        <f t="shared" si="31"/>
        <v>4.8961687500000007E-3</v>
      </c>
      <c r="R82" s="7">
        <f t="shared" si="31"/>
        <v>4.4775843750000004E-3</v>
      </c>
      <c r="S82" s="7">
        <f t="shared" si="31"/>
        <v>4.2682921874999998E-3</v>
      </c>
      <c r="T82" s="7">
        <f t="shared" si="29"/>
        <v>4.0590000000000001E-3</v>
      </c>
      <c r="U82" s="7">
        <f t="shared" si="29"/>
        <v>4.0590000000000001E-3</v>
      </c>
      <c r="V82" s="7">
        <f t="shared" si="29"/>
        <v>4.0590000000000001E-3</v>
      </c>
      <c r="W82" s="7">
        <f t="shared" si="29"/>
        <v>3.2218312500000004E-3</v>
      </c>
      <c r="X82" s="7">
        <f t="shared" si="29"/>
        <v>1.5474937500000001E-3</v>
      </c>
      <c r="Y82">
        <f>'SSA avg mort by age'!E58</f>
        <v>4.0590000000000001E-3</v>
      </c>
    </row>
    <row r="83" spans="1:25" x14ac:dyDescent="0.25">
      <c r="A83">
        <v>54</v>
      </c>
      <c r="B83" s="7">
        <f t="shared" si="30"/>
        <v>1.033171875E-2</v>
      </c>
      <c r="C83" s="7">
        <f t="shared" si="30"/>
        <v>9.5855390625000005E-3</v>
      </c>
      <c r="D83" s="7">
        <f t="shared" si="30"/>
        <v>8.8393593749999996E-3</v>
      </c>
      <c r="E83" s="7">
        <f t="shared" si="30"/>
        <v>8.8393593749999996E-3</v>
      </c>
      <c r="F83" s="7">
        <f t="shared" si="30"/>
        <v>8.8393593749999996E-3</v>
      </c>
      <c r="G83" s="7">
        <f t="shared" si="28"/>
        <v>7.3470000000000002E-3</v>
      </c>
      <c r="H83" s="7">
        <f t="shared" si="28"/>
        <v>6.6008203125000001E-3</v>
      </c>
      <c r="I83" s="7">
        <f t="shared" si="28"/>
        <v>5.854640625E-3</v>
      </c>
      <c r="J83" s="7">
        <f t="shared" si="28"/>
        <v>5.1084609374999999E-3</v>
      </c>
      <c r="K83" s="7">
        <f t="shared" si="28"/>
        <v>4.3622812499999998E-3</v>
      </c>
      <c r="L83">
        <f>'SSA avg mort by age'!B59</f>
        <v>7.3470000000000002E-3</v>
      </c>
      <c r="O83" s="7">
        <f t="shared" si="31"/>
        <v>6.4775625000000007E-3</v>
      </c>
      <c r="P83" s="7">
        <f t="shared" si="31"/>
        <v>6.0412500000000006E-3</v>
      </c>
      <c r="Q83" s="7">
        <f t="shared" si="31"/>
        <v>5.1686250000000005E-3</v>
      </c>
      <c r="R83" s="7">
        <f t="shared" si="31"/>
        <v>4.7323125000000004E-3</v>
      </c>
      <c r="S83" s="7">
        <f t="shared" si="31"/>
        <v>4.5141562499999999E-3</v>
      </c>
      <c r="T83" s="7">
        <f t="shared" si="29"/>
        <v>4.2960000000000003E-3</v>
      </c>
      <c r="U83" s="7">
        <f t="shared" si="29"/>
        <v>4.2960000000000003E-3</v>
      </c>
      <c r="V83" s="7">
        <f t="shared" si="29"/>
        <v>4.2960000000000003E-3</v>
      </c>
      <c r="W83" s="7">
        <f t="shared" si="29"/>
        <v>3.4233750000000002E-3</v>
      </c>
      <c r="X83" s="7">
        <f t="shared" si="29"/>
        <v>1.6781250000000001E-3</v>
      </c>
      <c r="Y83">
        <f>'SSA avg mort by age'!E59</f>
        <v>4.2960000000000003E-3</v>
      </c>
    </row>
    <row r="84" spans="1:25" x14ac:dyDescent="0.25">
      <c r="A84">
        <v>55</v>
      </c>
      <c r="B84" s="31">
        <f t="shared" si="30"/>
        <v>1.1067E-2</v>
      </c>
      <c r="C84" s="7">
        <f t="shared" si="30"/>
        <v>1.0276500000000001E-2</v>
      </c>
      <c r="D84" s="7">
        <f t="shared" si="30"/>
        <v>9.4859999999999996E-3</v>
      </c>
      <c r="E84" s="7">
        <f t="shared" si="30"/>
        <v>9.4859999999999996E-3</v>
      </c>
      <c r="F84" s="7">
        <f t="shared" si="30"/>
        <v>9.4859999999999996E-3</v>
      </c>
      <c r="G84" s="7">
        <f t="shared" si="30"/>
        <v>7.9050000000000006E-3</v>
      </c>
      <c r="H84" s="7">
        <f t="shared" si="30"/>
        <v>7.114500000000001E-3</v>
      </c>
      <c r="I84" s="7">
        <f t="shared" si="30"/>
        <v>6.3240000000000006E-3</v>
      </c>
      <c r="J84" s="7">
        <f t="shared" si="30"/>
        <v>5.5335000000000002E-3</v>
      </c>
      <c r="K84" s="7">
        <f t="shared" si="30"/>
        <v>4.7429999999999998E-3</v>
      </c>
      <c r="L84">
        <f>'SSA avg mort by age'!B60</f>
        <v>7.9050000000000006E-3</v>
      </c>
      <c r="O84" s="7">
        <f t="shared" si="31"/>
        <v>6.8339999999999998E-3</v>
      </c>
      <c r="P84" s="7">
        <f t="shared" si="31"/>
        <v>6.3784000000000002E-3</v>
      </c>
      <c r="Q84" s="7">
        <f t="shared" si="31"/>
        <v>5.4672000000000002E-3</v>
      </c>
      <c r="R84" s="7">
        <f t="shared" si="31"/>
        <v>5.0116000000000006E-3</v>
      </c>
      <c r="S84" s="7">
        <f t="shared" si="31"/>
        <v>4.7838000000000004E-3</v>
      </c>
      <c r="T84" s="7">
        <f t="shared" si="31"/>
        <v>4.5560000000000002E-3</v>
      </c>
      <c r="U84" s="7">
        <f t="shared" si="31"/>
        <v>4.5560000000000002E-3</v>
      </c>
      <c r="V84" s="7">
        <f t="shared" si="31"/>
        <v>4.5560000000000002E-3</v>
      </c>
      <c r="W84" s="7">
        <f t="shared" si="31"/>
        <v>3.6448000000000001E-3</v>
      </c>
      <c r="X84" s="7">
        <f t="shared" si="31"/>
        <v>1.8224000000000001E-3</v>
      </c>
      <c r="Y84">
        <f>'SSA avg mort by age'!E60</f>
        <v>4.5560000000000002E-3</v>
      </c>
    </row>
    <row r="85" spans="1:25" x14ac:dyDescent="0.25">
      <c r="A85">
        <v>56</v>
      </c>
      <c r="B85" s="7">
        <f t="shared" si="30"/>
        <v>1.1858024999999998E-2</v>
      </c>
      <c r="C85" s="7">
        <f t="shared" si="30"/>
        <v>1.1020518750000001E-2</v>
      </c>
      <c r="D85" s="7">
        <f t="shared" si="30"/>
        <v>1.01830125E-2</v>
      </c>
      <c r="E85" s="7">
        <f t="shared" si="30"/>
        <v>1.01830125E-2</v>
      </c>
      <c r="F85" s="7">
        <f t="shared" si="30"/>
        <v>1.01830125E-2</v>
      </c>
      <c r="G85" s="7">
        <f t="shared" si="30"/>
        <v>8.5079999999999999E-3</v>
      </c>
      <c r="H85" s="7">
        <f t="shared" si="30"/>
        <v>7.6704937500000001E-3</v>
      </c>
      <c r="I85" s="7">
        <f t="shared" si="30"/>
        <v>6.832987500000001E-3</v>
      </c>
      <c r="J85" s="7">
        <f t="shared" si="30"/>
        <v>5.9954812499999994E-3</v>
      </c>
      <c r="K85" s="7">
        <f t="shared" si="30"/>
        <v>5.1579749999999995E-3</v>
      </c>
      <c r="L85">
        <f>'SSA avg mort by age'!B61</f>
        <v>8.5079999999999999E-3</v>
      </c>
      <c r="O85" s="7">
        <f t="shared" si="31"/>
        <v>7.2550156249999997E-3</v>
      </c>
      <c r="P85" s="7">
        <f t="shared" si="31"/>
        <v>6.7764124999999988E-3</v>
      </c>
      <c r="Q85" s="7">
        <f t="shared" si="31"/>
        <v>5.8192062499999994E-3</v>
      </c>
      <c r="R85" s="7">
        <f t="shared" si="31"/>
        <v>5.340603125000001E-3</v>
      </c>
      <c r="S85" s="7">
        <f t="shared" si="31"/>
        <v>5.1013015625000005E-3</v>
      </c>
      <c r="T85" s="7">
        <f t="shared" si="31"/>
        <v>4.862E-3</v>
      </c>
      <c r="U85" s="7">
        <f t="shared" si="31"/>
        <v>4.862E-3</v>
      </c>
      <c r="V85" s="7">
        <f t="shared" si="31"/>
        <v>4.862E-3</v>
      </c>
      <c r="W85" s="7">
        <f t="shared" si="31"/>
        <v>3.9047937500000006E-3</v>
      </c>
      <c r="X85" s="7">
        <f t="shared" si="31"/>
        <v>1.9903812500000001E-3</v>
      </c>
      <c r="Y85">
        <f>'SSA avg mort by age'!E61</f>
        <v>4.862E-3</v>
      </c>
    </row>
    <row r="86" spans="1:25" x14ac:dyDescent="0.25">
      <c r="A86">
        <v>57</v>
      </c>
      <c r="B86" s="7">
        <f t="shared" si="30"/>
        <v>1.264845E-2</v>
      </c>
      <c r="C86" s="7">
        <f t="shared" si="30"/>
        <v>1.1765337500000002E-2</v>
      </c>
      <c r="D86" s="7">
        <f t="shared" si="30"/>
        <v>1.0882225000000001E-2</v>
      </c>
      <c r="E86" s="7">
        <f t="shared" si="30"/>
        <v>1.0882225000000001E-2</v>
      </c>
      <c r="F86" s="7">
        <f t="shared" si="30"/>
        <v>1.0882225000000001E-2</v>
      </c>
      <c r="G86" s="7">
        <f t="shared" si="30"/>
        <v>9.1160000000000008E-3</v>
      </c>
      <c r="H86" s="7">
        <f t="shared" si="30"/>
        <v>8.232887500000001E-3</v>
      </c>
      <c r="I86" s="7">
        <f t="shared" si="30"/>
        <v>7.3497750000000011E-3</v>
      </c>
      <c r="J86" s="7">
        <f t="shared" si="30"/>
        <v>6.4666625000000004E-3</v>
      </c>
      <c r="K86" s="7">
        <f t="shared" si="30"/>
        <v>5.5835499999999996E-3</v>
      </c>
      <c r="L86">
        <f>'SSA avg mort by age'!B62</f>
        <v>9.1160000000000008E-3</v>
      </c>
      <c r="O86" s="7">
        <f t="shared" si="31"/>
        <v>7.7514062500000005E-3</v>
      </c>
      <c r="P86" s="7">
        <f t="shared" si="31"/>
        <v>7.2455250000000001E-3</v>
      </c>
      <c r="Q86" s="7">
        <f t="shared" si="31"/>
        <v>6.2337624999999992E-3</v>
      </c>
      <c r="R86" s="7">
        <f t="shared" si="31"/>
        <v>5.7278812500000005E-3</v>
      </c>
      <c r="S86" s="7">
        <f t="shared" si="31"/>
        <v>5.4749406250000007E-3</v>
      </c>
      <c r="T86" s="7">
        <f t="shared" si="31"/>
        <v>5.2220000000000001E-3</v>
      </c>
      <c r="U86" s="7">
        <f t="shared" si="31"/>
        <v>5.2220000000000001E-3</v>
      </c>
      <c r="V86" s="7">
        <f t="shared" si="31"/>
        <v>5.2220000000000001E-3</v>
      </c>
      <c r="W86" s="7">
        <f t="shared" si="31"/>
        <v>4.2102375000000001E-3</v>
      </c>
      <c r="X86" s="7">
        <f t="shared" si="31"/>
        <v>2.1867125000000001E-3</v>
      </c>
      <c r="Y86">
        <f>'SSA avg mort by age'!E62</f>
        <v>5.2220000000000001E-3</v>
      </c>
    </row>
    <row r="87" spans="1:25" x14ac:dyDescent="0.25">
      <c r="A87">
        <v>58</v>
      </c>
      <c r="B87" s="7">
        <f t="shared" si="30"/>
        <v>1.342989375E-2</v>
      </c>
      <c r="C87" s="7">
        <f t="shared" si="30"/>
        <v>1.2503170312500001E-2</v>
      </c>
      <c r="D87" s="7">
        <f t="shared" si="30"/>
        <v>1.1576446875000002E-2</v>
      </c>
      <c r="E87" s="7">
        <f t="shared" si="30"/>
        <v>1.1576446875000002E-2</v>
      </c>
      <c r="F87" s="7">
        <f t="shared" si="30"/>
        <v>1.1576446875000002E-2</v>
      </c>
      <c r="G87" s="7">
        <f t="shared" si="30"/>
        <v>9.7230000000000007E-3</v>
      </c>
      <c r="H87" s="7">
        <f t="shared" si="30"/>
        <v>8.7962765625000001E-3</v>
      </c>
      <c r="I87" s="7">
        <f t="shared" si="30"/>
        <v>7.8695531250000013E-3</v>
      </c>
      <c r="J87" s="7">
        <f t="shared" si="30"/>
        <v>6.9428296874999998E-3</v>
      </c>
      <c r="K87" s="7">
        <f t="shared" si="30"/>
        <v>6.016106250000001E-3</v>
      </c>
      <c r="L87">
        <f>'SSA avg mort by age'!B63</f>
        <v>9.7230000000000007E-3</v>
      </c>
      <c r="O87" s="7">
        <f t="shared" si="31"/>
        <v>8.3366718749999999E-3</v>
      </c>
      <c r="P87" s="7">
        <f t="shared" si="31"/>
        <v>7.7985374999999992E-3</v>
      </c>
      <c r="Q87" s="7">
        <f t="shared" si="31"/>
        <v>6.7222687500000005E-3</v>
      </c>
      <c r="R87" s="7">
        <f t="shared" si="31"/>
        <v>6.1841343750000007E-3</v>
      </c>
      <c r="S87" s="7">
        <f t="shared" si="31"/>
        <v>5.9150671874999994E-3</v>
      </c>
      <c r="T87" s="7">
        <f t="shared" si="31"/>
        <v>5.646E-3</v>
      </c>
      <c r="U87" s="7">
        <f t="shared" si="31"/>
        <v>5.646E-3</v>
      </c>
      <c r="V87" s="7">
        <f t="shared" si="31"/>
        <v>5.646E-3</v>
      </c>
      <c r="W87" s="7">
        <f t="shared" si="31"/>
        <v>4.5697312500000004E-3</v>
      </c>
      <c r="X87" s="7">
        <f t="shared" si="31"/>
        <v>2.4171937500000002E-3</v>
      </c>
      <c r="Y87">
        <f>'SSA avg mort by age'!E63</f>
        <v>5.646E-3</v>
      </c>
    </row>
    <row r="88" spans="1:25" x14ac:dyDescent="0.25">
      <c r="A88">
        <v>59</v>
      </c>
      <c r="B88" s="7">
        <f t="shared" si="30"/>
        <v>1.4236750000000001E-2</v>
      </c>
      <c r="C88" s="7">
        <f t="shared" si="30"/>
        <v>1.32660625E-2</v>
      </c>
      <c r="D88" s="7">
        <f t="shared" si="30"/>
        <v>1.2295375000000001E-2</v>
      </c>
      <c r="E88" s="7">
        <f t="shared" si="30"/>
        <v>1.2295375000000001E-2</v>
      </c>
      <c r="F88" s="7">
        <f t="shared" si="30"/>
        <v>1.2295375000000001E-2</v>
      </c>
      <c r="G88" s="7">
        <f t="shared" si="30"/>
        <v>1.0354E-2</v>
      </c>
      <c r="H88" s="7">
        <f t="shared" si="30"/>
        <v>9.383312500000001E-3</v>
      </c>
      <c r="I88" s="7">
        <f t="shared" si="30"/>
        <v>8.412625E-3</v>
      </c>
      <c r="J88" s="7">
        <f t="shared" si="30"/>
        <v>7.4419375000000006E-3</v>
      </c>
      <c r="K88" s="7">
        <f t="shared" si="30"/>
        <v>6.4712500000000004E-3</v>
      </c>
      <c r="L88">
        <f>'SSA avg mort by age'!B64</f>
        <v>1.0354E-2</v>
      </c>
      <c r="O88" s="7">
        <f t="shared" si="31"/>
        <v>9.0122499999999994E-3</v>
      </c>
      <c r="P88" s="7">
        <f t="shared" si="31"/>
        <v>8.4370000000000001E-3</v>
      </c>
      <c r="Q88" s="7">
        <f t="shared" si="31"/>
        <v>7.2864999999999996E-3</v>
      </c>
      <c r="R88" s="7">
        <f t="shared" si="31"/>
        <v>6.7112500000000002E-3</v>
      </c>
      <c r="S88" s="7">
        <f t="shared" si="31"/>
        <v>6.4236249999999996E-3</v>
      </c>
      <c r="T88" s="7">
        <f t="shared" si="31"/>
        <v>6.136E-3</v>
      </c>
      <c r="U88" s="7">
        <f t="shared" si="31"/>
        <v>6.136E-3</v>
      </c>
      <c r="V88" s="7">
        <f t="shared" si="31"/>
        <v>6.136E-3</v>
      </c>
      <c r="W88" s="7">
        <f t="shared" si="31"/>
        <v>4.9855000000000003E-3</v>
      </c>
      <c r="X88" s="7">
        <f t="shared" si="31"/>
        <v>2.6844999999999998E-3</v>
      </c>
      <c r="Y88">
        <f>'SSA avg mort by age'!E64</f>
        <v>6.136E-3</v>
      </c>
    </row>
    <row r="89" spans="1:25" x14ac:dyDescent="0.25">
      <c r="A89">
        <v>60</v>
      </c>
      <c r="B89" s="7">
        <f t="shared" si="30"/>
        <v>1.51192125E-2</v>
      </c>
      <c r="C89" s="7">
        <f t="shared" si="30"/>
        <v>1.4100909375000002E-2</v>
      </c>
      <c r="D89" s="7">
        <f t="shared" si="30"/>
        <v>1.308260625E-2</v>
      </c>
      <c r="E89" s="7">
        <f t="shared" si="30"/>
        <v>1.308260625E-2</v>
      </c>
      <c r="F89" s="7">
        <f t="shared" si="30"/>
        <v>1.308260625E-2</v>
      </c>
      <c r="G89" s="7">
        <f t="shared" si="30"/>
        <v>1.1046E-2</v>
      </c>
      <c r="H89" s="7">
        <f t="shared" si="30"/>
        <v>1.0027696875E-2</v>
      </c>
      <c r="I89" s="7">
        <f t="shared" si="30"/>
        <v>9.0093937500000006E-3</v>
      </c>
      <c r="J89" s="7">
        <f t="shared" si="30"/>
        <v>7.991090624999999E-3</v>
      </c>
      <c r="K89" s="7">
        <f t="shared" si="30"/>
        <v>6.9727875E-3</v>
      </c>
      <c r="L89">
        <f>'SSA avg mort by age'!B65</f>
        <v>1.1046E-2</v>
      </c>
      <c r="O89" s="7">
        <f t="shared" si="31"/>
        <v>9.7824374999999995E-3</v>
      </c>
      <c r="P89" s="7">
        <f t="shared" si="31"/>
        <v>9.1651499999999986E-3</v>
      </c>
      <c r="Q89" s="7">
        <f t="shared" si="31"/>
        <v>7.9305749999999987E-3</v>
      </c>
      <c r="R89" s="7">
        <f t="shared" si="31"/>
        <v>7.3132875000000005E-3</v>
      </c>
      <c r="S89" s="7">
        <f t="shared" si="31"/>
        <v>7.0046437500000001E-3</v>
      </c>
      <c r="T89" s="7">
        <f t="shared" si="31"/>
        <v>6.6959999999999997E-3</v>
      </c>
      <c r="U89" s="7">
        <f t="shared" si="31"/>
        <v>6.6959999999999997E-3</v>
      </c>
      <c r="V89" s="7">
        <f t="shared" si="31"/>
        <v>6.6959999999999997E-3</v>
      </c>
      <c r="W89" s="7">
        <f t="shared" si="31"/>
        <v>5.4614249999999998E-3</v>
      </c>
      <c r="X89" s="7">
        <f t="shared" si="31"/>
        <v>2.992275E-3</v>
      </c>
      <c r="Y89">
        <f>'SSA avg mort by age'!E65</f>
        <v>6.6959999999999997E-3</v>
      </c>
    </row>
    <row r="90" spans="1:25" x14ac:dyDescent="0.25">
      <c r="A90">
        <v>61</v>
      </c>
      <c r="B90" s="7">
        <f t="shared" si="30"/>
        <v>1.6125187499999999E-2</v>
      </c>
      <c r="C90" s="7">
        <f t="shared" si="30"/>
        <v>1.5052640625E-2</v>
      </c>
      <c r="D90" s="7">
        <f t="shared" si="30"/>
        <v>1.3980093749999999E-2</v>
      </c>
      <c r="E90" s="7">
        <f t="shared" si="30"/>
        <v>1.3980093749999999E-2</v>
      </c>
      <c r="F90" s="7">
        <f t="shared" si="30"/>
        <v>1.3980093749999999E-2</v>
      </c>
      <c r="G90" s="7">
        <f t="shared" si="30"/>
        <v>1.1835E-2</v>
      </c>
      <c r="H90" s="7">
        <f t="shared" si="30"/>
        <v>1.0762453125E-2</v>
      </c>
      <c r="I90" s="7">
        <f t="shared" si="30"/>
        <v>9.6899062500000015E-3</v>
      </c>
      <c r="J90" s="7">
        <f t="shared" si="30"/>
        <v>8.6173593749999996E-3</v>
      </c>
      <c r="K90" s="7">
        <f t="shared" si="30"/>
        <v>7.5448124999999994E-3</v>
      </c>
      <c r="L90">
        <f>'SSA avg mort by age'!B66</f>
        <v>1.1835E-2</v>
      </c>
      <c r="O90" s="7">
        <f t="shared" si="31"/>
        <v>1.0629609375E-2</v>
      </c>
      <c r="P90" s="7">
        <f t="shared" si="31"/>
        <v>9.9666874999999999E-3</v>
      </c>
      <c r="Q90" s="7">
        <f t="shared" si="31"/>
        <v>8.6408437500000001E-3</v>
      </c>
      <c r="R90" s="7">
        <f t="shared" si="31"/>
        <v>7.9779218750000019E-3</v>
      </c>
      <c r="S90" s="7">
        <f t="shared" si="31"/>
        <v>7.6464609375000011E-3</v>
      </c>
      <c r="T90" s="7">
        <f t="shared" si="31"/>
        <v>7.3150000000000003E-3</v>
      </c>
      <c r="U90" s="7">
        <f t="shared" si="31"/>
        <v>7.3150000000000003E-3</v>
      </c>
      <c r="V90" s="7">
        <f t="shared" si="31"/>
        <v>7.3150000000000003E-3</v>
      </c>
      <c r="W90" s="7">
        <f t="shared" si="31"/>
        <v>5.9891562500000006E-3</v>
      </c>
      <c r="X90" s="7">
        <f t="shared" si="31"/>
        <v>3.3374687500000006E-3</v>
      </c>
      <c r="Y90">
        <f>'SSA avg mort by age'!E66</f>
        <v>7.3150000000000003E-3</v>
      </c>
    </row>
    <row r="91" spans="1:25" x14ac:dyDescent="0.25">
      <c r="A91">
        <v>62</v>
      </c>
      <c r="B91" s="7">
        <f t="shared" si="30"/>
        <v>1.7262349999999999E-2</v>
      </c>
      <c r="C91" s="7">
        <f t="shared" si="30"/>
        <v>1.6128762500000001E-2</v>
      </c>
      <c r="D91" s="7">
        <f t="shared" si="30"/>
        <v>1.4995174999999998E-2</v>
      </c>
      <c r="E91" s="7">
        <f t="shared" si="30"/>
        <v>1.4995174999999998E-2</v>
      </c>
      <c r="F91" s="7">
        <f t="shared" si="30"/>
        <v>1.4995174999999998E-2</v>
      </c>
      <c r="G91" s="7">
        <f t="shared" si="30"/>
        <v>1.2728E-2</v>
      </c>
      <c r="H91" s="7">
        <f t="shared" si="30"/>
        <v>1.15944125E-2</v>
      </c>
      <c r="I91" s="7">
        <f t="shared" si="30"/>
        <v>1.0460825E-2</v>
      </c>
      <c r="J91" s="7">
        <f t="shared" si="30"/>
        <v>9.3272375000000001E-3</v>
      </c>
      <c r="K91" s="7">
        <f t="shared" si="30"/>
        <v>8.1936499999999985E-3</v>
      </c>
      <c r="L91">
        <f>'SSA avg mort by age'!B67</f>
        <v>1.2728E-2</v>
      </c>
      <c r="O91" s="7">
        <f t="shared" si="31"/>
        <v>1.15278125E-2</v>
      </c>
      <c r="P91" s="7">
        <f t="shared" si="31"/>
        <v>1.0817450000000001E-2</v>
      </c>
      <c r="Q91" s="7">
        <f t="shared" si="31"/>
        <v>9.3967249999999999E-3</v>
      </c>
      <c r="R91" s="7">
        <f t="shared" si="31"/>
        <v>8.686362500000001E-3</v>
      </c>
      <c r="S91" s="7">
        <f t="shared" si="31"/>
        <v>8.3311812499999999E-3</v>
      </c>
      <c r="T91" s="7">
        <f t="shared" si="31"/>
        <v>7.9760000000000005E-3</v>
      </c>
      <c r="U91" s="7">
        <f t="shared" si="31"/>
        <v>7.9760000000000005E-3</v>
      </c>
      <c r="V91" s="7">
        <f t="shared" si="31"/>
        <v>7.9760000000000005E-3</v>
      </c>
      <c r="W91" s="7">
        <f t="shared" si="31"/>
        <v>6.5552750000000002E-3</v>
      </c>
      <c r="X91" s="7">
        <f t="shared" si="31"/>
        <v>3.7138250000000005E-3</v>
      </c>
      <c r="Y91">
        <f>'SSA avg mort by age'!E67</f>
        <v>7.9760000000000005E-3</v>
      </c>
    </row>
    <row r="92" spans="1:25" x14ac:dyDescent="0.25">
      <c r="A92">
        <v>63</v>
      </c>
      <c r="B92" s="7">
        <f t="shared" si="30"/>
        <v>1.8553049999999998E-2</v>
      </c>
      <c r="C92" s="7">
        <f t="shared" si="30"/>
        <v>1.7350537499999999E-2</v>
      </c>
      <c r="D92" s="7">
        <f t="shared" si="30"/>
        <v>1.6148025E-2</v>
      </c>
      <c r="E92" s="7">
        <f t="shared" si="30"/>
        <v>1.6148025E-2</v>
      </c>
      <c r="F92" s="7">
        <f t="shared" si="30"/>
        <v>1.6148025E-2</v>
      </c>
      <c r="G92" s="7">
        <f t="shared" si="30"/>
        <v>1.3743E-2</v>
      </c>
      <c r="H92" s="7">
        <f t="shared" si="30"/>
        <v>1.2540487499999999E-2</v>
      </c>
      <c r="I92" s="7">
        <f t="shared" si="30"/>
        <v>1.1337975E-2</v>
      </c>
      <c r="J92" s="7">
        <f t="shared" si="30"/>
        <v>1.0135462499999999E-2</v>
      </c>
      <c r="K92" s="7">
        <f t="shared" si="30"/>
        <v>8.9329500000000003E-3</v>
      </c>
      <c r="L92">
        <f>'SSA avg mort by age'!B68</f>
        <v>1.3743E-2</v>
      </c>
      <c r="O92" s="7">
        <f t="shared" si="31"/>
        <v>1.247175E-2</v>
      </c>
      <c r="P92" s="7">
        <f t="shared" si="31"/>
        <v>1.1712599999999998E-2</v>
      </c>
      <c r="Q92" s="7">
        <f t="shared" si="31"/>
        <v>1.01943E-2</v>
      </c>
      <c r="R92" s="7">
        <f t="shared" si="31"/>
        <v>9.4351500000000015E-3</v>
      </c>
      <c r="S92" s="7">
        <f t="shared" si="31"/>
        <v>9.0555750000000015E-3</v>
      </c>
      <c r="T92" s="7">
        <f t="shared" si="31"/>
        <v>8.6759999999999997E-3</v>
      </c>
      <c r="U92" s="7">
        <f t="shared" si="31"/>
        <v>8.6759999999999997E-3</v>
      </c>
      <c r="V92" s="7">
        <f t="shared" si="31"/>
        <v>8.6759999999999997E-3</v>
      </c>
      <c r="W92" s="7">
        <f t="shared" si="31"/>
        <v>7.1577000000000003E-3</v>
      </c>
      <c r="X92" s="7">
        <f t="shared" si="31"/>
        <v>4.1210999999999999E-3</v>
      </c>
      <c r="Y92">
        <f>'SSA avg mort by age'!E68</f>
        <v>8.6759999999999997E-3</v>
      </c>
    </row>
    <row r="93" spans="1:25" x14ac:dyDescent="0.25">
      <c r="A93">
        <v>64</v>
      </c>
      <c r="B93" s="7">
        <f t="shared" si="30"/>
        <v>2.0001718750000001E-2</v>
      </c>
      <c r="C93" s="7">
        <f t="shared" si="30"/>
        <v>1.8722539062500002E-2</v>
      </c>
      <c r="D93" s="7">
        <f t="shared" si="30"/>
        <v>1.7443359375000002E-2</v>
      </c>
      <c r="E93" s="7">
        <f t="shared" si="30"/>
        <v>1.7443359375000002E-2</v>
      </c>
      <c r="F93" s="7">
        <f t="shared" si="30"/>
        <v>1.7443359375000002E-2</v>
      </c>
      <c r="G93" s="7">
        <f t="shared" si="30"/>
        <v>1.4885000000000001E-2</v>
      </c>
      <c r="H93" s="7">
        <f t="shared" si="30"/>
        <v>1.3605820312500001E-2</v>
      </c>
      <c r="I93" s="7">
        <f t="shared" si="30"/>
        <v>1.2326640625000001E-2</v>
      </c>
      <c r="J93" s="7">
        <f t="shared" si="30"/>
        <v>1.10474609375E-2</v>
      </c>
      <c r="K93" s="7">
        <f t="shared" si="30"/>
        <v>9.7682812500000001E-3</v>
      </c>
      <c r="L93">
        <f>'SSA avg mort by age'!B69</f>
        <v>1.4885000000000001E-2</v>
      </c>
      <c r="O93" s="7">
        <f t="shared" si="31"/>
        <v>1.3489101562500001E-2</v>
      </c>
      <c r="P93" s="7">
        <f t="shared" si="31"/>
        <v>1.2678281250000001E-2</v>
      </c>
      <c r="Q93" s="7">
        <f t="shared" si="31"/>
        <v>1.1056640625000001E-2</v>
      </c>
      <c r="R93" s="7">
        <f t="shared" si="31"/>
        <v>1.0245820312500001E-2</v>
      </c>
      <c r="S93" s="7">
        <f t="shared" si="31"/>
        <v>9.8404101562499999E-3</v>
      </c>
      <c r="T93" s="7">
        <f t="shared" si="31"/>
        <v>9.4350000000000007E-3</v>
      </c>
      <c r="U93" s="7">
        <f t="shared" si="31"/>
        <v>9.4350000000000007E-3</v>
      </c>
      <c r="V93" s="7">
        <f t="shared" si="31"/>
        <v>9.4350000000000007E-3</v>
      </c>
      <c r="W93" s="7">
        <f t="shared" si="31"/>
        <v>7.8133593750000004E-3</v>
      </c>
      <c r="X93" s="7">
        <f t="shared" si="31"/>
        <v>4.5700781249999999E-3</v>
      </c>
      <c r="Y93">
        <f>'SSA avg mort by age'!E69</f>
        <v>9.4350000000000007E-3</v>
      </c>
    </row>
    <row r="94" spans="1:25" s="33" customFormat="1" x14ac:dyDescent="0.25">
      <c r="A94" s="33">
        <v>65</v>
      </c>
      <c r="B94" s="33">
        <f t="shared" si="30"/>
        <v>2.1643424999999997E-2</v>
      </c>
      <c r="C94" s="33">
        <f t="shared" si="30"/>
        <v>2.0278068749999999E-2</v>
      </c>
      <c r="D94" s="33">
        <f t="shared" si="30"/>
        <v>1.8912712499999998E-2</v>
      </c>
      <c r="E94" s="33">
        <f t="shared" si="30"/>
        <v>1.8912712499999998E-2</v>
      </c>
      <c r="F94" s="33">
        <f t="shared" si="30"/>
        <v>1.8912712499999998E-2</v>
      </c>
      <c r="G94" s="33">
        <f t="shared" si="30"/>
        <v>1.6181999999999998E-2</v>
      </c>
      <c r="H94" s="33">
        <f t="shared" si="30"/>
        <v>1.4816643749999999E-2</v>
      </c>
      <c r="I94" s="33">
        <f t="shared" si="30"/>
        <v>1.3451287499999999E-2</v>
      </c>
      <c r="J94" s="33">
        <f t="shared" si="30"/>
        <v>1.2085931249999998E-2</v>
      </c>
      <c r="K94" s="33">
        <f t="shared" si="30"/>
        <v>1.0720574999999998E-2</v>
      </c>
      <c r="L94" s="33">
        <f>'SSA avg mort by age'!B70</f>
        <v>1.6181999999999998E-2</v>
      </c>
      <c r="O94" s="33">
        <f t="shared" si="31"/>
        <v>1.464246875E-2</v>
      </c>
      <c r="P94" s="33">
        <f t="shared" si="31"/>
        <v>1.3773575E-2</v>
      </c>
      <c r="Q94" s="33">
        <f t="shared" si="31"/>
        <v>1.2035787499999999E-2</v>
      </c>
      <c r="R94" s="33">
        <f t="shared" si="31"/>
        <v>1.116689375E-2</v>
      </c>
      <c r="S94" s="33">
        <f t="shared" si="31"/>
        <v>1.0732446875000001E-2</v>
      </c>
      <c r="T94" s="33">
        <f t="shared" si="31"/>
        <v>1.0298E-2</v>
      </c>
      <c r="U94" s="33">
        <f t="shared" si="31"/>
        <v>1.0298E-2</v>
      </c>
      <c r="V94" s="33">
        <f t="shared" si="31"/>
        <v>1.0298E-2</v>
      </c>
      <c r="W94" s="33">
        <f t="shared" si="31"/>
        <v>8.5602125000000008E-3</v>
      </c>
      <c r="X94" s="33">
        <f t="shared" si="31"/>
        <v>5.0846375000000001E-3</v>
      </c>
      <c r="Y94" s="33">
        <f>'SSA avg mort by age'!E70</f>
        <v>1.0298E-2</v>
      </c>
    </row>
    <row r="95" spans="1:25" x14ac:dyDescent="0.25">
      <c r="A95">
        <v>66</v>
      </c>
      <c r="B95" s="7">
        <f t="shared" si="30"/>
        <v>2.3445974999999997E-2</v>
      </c>
      <c r="C95" s="7">
        <f t="shared" si="30"/>
        <v>2.198748125E-2</v>
      </c>
      <c r="D95" s="7">
        <f t="shared" si="30"/>
        <v>2.0528987499999998E-2</v>
      </c>
      <c r="E95" s="7">
        <f t="shared" si="30"/>
        <v>2.0528987499999998E-2</v>
      </c>
      <c r="F95" s="7">
        <f t="shared" si="30"/>
        <v>2.0528987499999998E-2</v>
      </c>
      <c r="G95" s="7">
        <f t="shared" si="30"/>
        <v>1.7611999999999999E-2</v>
      </c>
      <c r="H95" s="7">
        <f t="shared" si="30"/>
        <v>1.6153506250000001E-2</v>
      </c>
      <c r="I95" s="7">
        <f t="shared" si="30"/>
        <v>1.46950125E-2</v>
      </c>
      <c r="J95" s="7">
        <f t="shared" si="30"/>
        <v>1.3236518749999997E-2</v>
      </c>
      <c r="K95" s="7">
        <f t="shared" si="30"/>
        <v>1.1778024999999999E-2</v>
      </c>
      <c r="L95">
        <f>'SSA avg mort by age'!B71</f>
        <v>1.7611999999999999E-2</v>
      </c>
      <c r="O95" s="7">
        <f t="shared" si="31"/>
        <v>1.5952039062499999E-2</v>
      </c>
      <c r="P95" s="7">
        <f t="shared" si="31"/>
        <v>1.5017831249999997E-2</v>
      </c>
      <c r="Q95" s="7">
        <f t="shared" si="31"/>
        <v>1.3149415624999999E-2</v>
      </c>
      <c r="R95" s="7">
        <f t="shared" si="31"/>
        <v>1.2215207812500002E-2</v>
      </c>
      <c r="S95" s="7">
        <f t="shared" si="31"/>
        <v>1.174810390625E-2</v>
      </c>
      <c r="T95" s="7">
        <f t="shared" si="31"/>
        <v>1.1280999999999999E-2</v>
      </c>
      <c r="U95" s="7">
        <f t="shared" si="31"/>
        <v>1.1280999999999999E-2</v>
      </c>
      <c r="V95" s="7">
        <f t="shared" si="31"/>
        <v>1.1280999999999999E-2</v>
      </c>
      <c r="W95" s="7">
        <f t="shared" si="31"/>
        <v>9.4125843749999997E-3</v>
      </c>
      <c r="X95" s="7">
        <f t="shared" si="31"/>
        <v>5.6757531250000003E-3</v>
      </c>
      <c r="Y95">
        <f>'SSA avg mort by age'!E71</f>
        <v>1.1280999999999999E-2</v>
      </c>
    </row>
    <row r="96" spans="1:25" x14ac:dyDescent="0.25">
      <c r="A96">
        <v>67</v>
      </c>
      <c r="B96" s="7">
        <f t="shared" si="30"/>
        <v>2.5357849999999998E-2</v>
      </c>
      <c r="C96" s="7">
        <f t="shared" si="30"/>
        <v>2.3802887500000001E-2</v>
      </c>
      <c r="D96" s="7">
        <f t="shared" si="30"/>
        <v>2.2247925000000002E-2</v>
      </c>
      <c r="E96" s="7">
        <f t="shared" si="30"/>
        <v>2.2247925000000002E-2</v>
      </c>
      <c r="F96" s="7">
        <f t="shared" si="30"/>
        <v>2.2247925000000002E-2</v>
      </c>
      <c r="G96" s="7">
        <f t="shared" si="30"/>
        <v>1.9137999999999999E-2</v>
      </c>
      <c r="H96" s="7">
        <f t="shared" si="30"/>
        <v>1.7583037499999999E-2</v>
      </c>
      <c r="I96" s="7">
        <f t="shared" si="30"/>
        <v>1.6028074999999999E-2</v>
      </c>
      <c r="J96" s="7">
        <f t="shared" si="30"/>
        <v>1.4473112499999998E-2</v>
      </c>
      <c r="K96" s="7">
        <f t="shared" si="30"/>
        <v>1.291815E-2</v>
      </c>
      <c r="L96">
        <f>'SSA avg mort by age'!B72</f>
        <v>1.9137999999999999E-2</v>
      </c>
      <c r="O96" s="7">
        <f t="shared" si="31"/>
        <v>1.7395312500000003E-2</v>
      </c>
      <c r="P96" s="7">
        <f t="shared" si="31"/>
        <v>1.6390250000000002E-2</v>
      </c>
      <c r="Q96" s="7">
        <f t="shared" si="31"/>
        <v>1.4380125000000002E-2</v>
      </c>
      <c r="R96" s="7">
        <f t="shared" si="31"/>
        <v>1.3375062500000002E-2</v>
      </c>
      <c r="S96" s="7">
        <f t="shared" si="31"/>
        <v>1.2872531249999999E-2</v>
      </c>
      <c r="T96" s="7">
        <f t="shared" si="31"/>
        <v>1.2370000000000001E-2</v>
      </c>
      <c r="U96" s="7">
        <f t="shared" si="31"/>
        <v>1.2370000000000001E-2</v>
      </c>
      <c r="V96" s="7">
        <f t="shared" si="31"/>
        <v>1.2370000000000001E-2</v>
      </c>
      <c r="W96" s="7">
        <f t="shared" si="31"/>
        <v>1.0359875000000001E-2</v>
      </c>
      <c r="X96" s="7">
        <f t="shared" si="31"/>
        <v>6.3396249999999998E-3</v>
      </c>
      <c r="Y96">
        <f>'SSA avg mort by age'!E72</f>
        <v>1.2370000000000001E-2</v>
      </c>
    </row>
    <row r="97" spans="1:25" x14ac:dyDescent="0.25">
      <c r="A97">
        <v>68</v>
      </c>
      <c r="B97" s="7">
        <f t="shared" si="30"/>
        <v>2.7366699999999997E-2</v>
      </c>
      <c r="C97" s="7">
        <f t="shared" si="30"/>
        <v>2.5713024999999997E-2</v>
      </c>
      <c r="D97" s="7">
        <f t="shared" si="30"/>
        <v>2.4059349999999997E-2</v>
      </c>
      <c r="E97" s="7">
        <f t="shared" si="30"/>
        <v>2.4059349999999997E-2</v>
      </c>
      <c r="F97" s="7">
        <f t="shared" si="30"/>
        <v>2.4059349999999997E-2</v>
      </c>
      <c r="G97" s="7">
        <f t="shared" si="30"/>
        <v>2.0752E-2</v>
      </c>
      <c r="H97" s="7">
        <f t="shared" si="30"/>
        <v>1.9098324999999999E-2</v>
      </c>
      <c r="I97" s="7">
        <f t="shared" si="30"/>
        <v>1.7444650000000003E-2</v>
      </c>
      <c r="J97" s="7">
        <f t="shared" si="30"/>
        <v>1.5790974999999999E-2</v>
      </c>
      <c r="K97" s="7">
        <f t="shared" si="30"/>
        <v>1.4137299999999998E-2</v>
      </c>
      <c r="L97">
        <f>'SSA avg mort by age'!B73</f>
        <v>2.0752E-2</v>
      </c>
      <c r="O97" s="7">
        <f t="shared" si="31"/>
        <v>1.8979593750000003E-2</v>
      </c>
      <c r="P97" s="7">
        <f t="shared" si="31"/>
        <v>1.7898074999999999E-2</v>
      </c>
      <c r="Q97" s="7">
        <f t="shared" si="31"/>
        <v>1.57350375E-2</v>
      </c>
      <c r="R97" s="7">
        <f t="shared" si="31"/>
        <v>1.465351875E-2</v>
      </c>
      <c r="S97" s="7">
        <f t="shared" si="31"/>
        <v>1.4112759375000004E-2</v>
      </c>
      <c r="T97" s="7">
        <f t="shared" si="31"/>
        <v>1.3572000000000001E-2</v>
      </c>
      <c r="U97" s="7">
        <f t="shared" si="31"/>
        <v>1.3572000000000001E-2</v>
      </c>
      <c r="V97" s="7">
        <f t="shared" si="31"/>
        <v>1.3572000000000001E-2</v>
      </c>
      <c r="W97" s="7">
        <f t="shared" si="31"/>
        <v>1.1408962500000001E-2</v>
      </c>
      <c r="X97" s="7">
        <f t="shared" si="31"/>
        <v>7.0828875000000019E-3</v>
      </c>
      <c r="Y97">
        <f>'SSA avg mort by age'!E73</f>
        <v>1.3572000000000001E-2</v>
      </c>
    </row>
    <row r="98" spans="1:25" x14ac:dyDescent="0.25">
      <c r="A98">
        <v>69</v>
      </c>
      <c r="B98" s="7">
        <f t="shared" si="30"/>
        <v>2.95273125E-2</v>
      </c>
      <c r="C98" s="7">
        <f t="shared" si="30"/>
        <v>2.7769734375000001E-2</v>
      </c>
      <c r="D98" s="7">
        <f t="shared" si="30"/>
        <v>2.6012156249999998E-2</v>
      </c>
      <c r="E98" s="7">
        <f t="shared" si="30"/>
        <v>2.6012156249999998E-2</v>
      </c>
      <c r="F98" s="7">
        <f t="shared" si="30"/>
        <v>2.6012156249999998E-2</v>
      </c>
      <c r="G98" s="7">
        <f t="shared" si="30"/>
        <v>2.2497E-2</v>
      </c>
      <c r="H98" s="7">
        <f t="shared" si="30"/>
        <v>2.0739421875E-2</v>
      </c>
      <c r="I98" s="7">
        <f t="shared" si="30"/>
        <v>1.8981843750000001E-2</v>
      </c>
      <c r="J98" s="7">
        <f t="shared" si="30"/>
        <v>1.7224265624999999E-2</v>
      </c>
      <c r="K98" s="7">
        <f t="shared" si="30"/>
        <v>1.54666875E-2</v>
      </c>
      <c r="L98">
        <f>'SSA avg mort by age'!B74</f>
        <v>2.2497E-2</v>
      </c>
      <c r="O98" s="7">
        <f t="shared" si="31"/>
        <v>2.0731437499999998E-2</v>
      </c>
      <c r="P98" s="7">
        <f t="shared" si="31"/>
        <v>1.9566750000000001E-2</v>
      </c>
      <c r="Q98" s="7">
        <f t="shared" si="31"/>
        <v>1.7237374999999999E-2</v>
      </c>
      <c r="R98" s="7">
        <f t="shared" si="31"/>
        <v>1.6072687499999998E-2</v>
      </c>
      <c r="S98" s="7">
        <f t="shared" si="31"/>
        <v>1.549034375E-2</v>
      </c>
      <c r="T98" s="7">
        <f t="shared" si="31"/>
        <v>1.4907999999999999E-2</v>
      </c>
      <c r="U98" s="7">
        <f t="shared" si="31"/>
        <v>1.4907999999999999E-2</v>
      </c>
      <c r="V98" s="7">
        <f t="shared" si="31"/>
        <v>1.4907999999999999E-2</v>
      </c>
      <c r="W98" s="7">
        <f t="shared" si="31"/>
        <v>1.2578625E-2</v>
      </c>
      <c r="X98" s="7">
        <f t="shared" si="31"/>
        <v>7.9198749999999998E-3</v>
      </c>
      <c r="Y98">
        <f>'SSA avg mort by age'!E74</f>
        <v>1.4907999999999999E-2</v>
      </c>
    </row>
    <row r="99" spans="1:25" x14ac:dyDescent="0.25">
      <c r="A99">
        <v>70</v>
      </c>
      <c r="B99" s="7">
        <f t="shared" ref="B99:K114" si="32">(B$15*(119-$A99)/(119-55)+1*($A99-55)/(119-55))*$L99</f>
        <v>3.1987449999999994E-2</v>
      </c>
      <c r="C99" s="7">
        <f t="shared" si="32"/>
        <v>3.0112587499999999E-2</v>
      </c>
      <c r="D99" s="7">
        <f t="shared" si="32"/>
        <v>2.8237724999999998E-2</v>
      </c>
      <c r="E99" s="7">
        <f t="shared" si="32"/>
        <v>2.8237724999999998E-2</v>
      </c>
      <c r="F99" s="7">
        <f t="shared" si="32"/>
        <v>2.8237724999999998E-2</v>
      </c>
      <c r="G99" s="7">
        <f t="shared" si="32"/>
        <v>2.4487999999999999E-2</v>
      </c>
      <c r="H99" s="7">
        <f t="shared" si="32"/>
        <v>2.2613137500000002E-2</v>
      </c>
      <c r="I99" s="7">
        <f t="shared" si="32"/>
        <v>2.0738275E-2</v>
      </c>
      <c r="J99" s="7">
        <f t="shared" si="32"/>
        <v>1.8863412499999999E-2</v>
      </c>
      <c r="K99" s="7">
        <f t="shared" si="32"/>
        <v>1.6988549999999998E-2</v>
      </c>
      <c r="L99">
        <f>'SSA avg mort by age'!B75</f>
        <v>2.4487999999999999E-2</v>
      </c>
      <c r="O99" s="7">
        <f t="shared" ref="O99:X114" si="33">(O$15*(119-$A99)/(119-55)+1*($A99-55)/(119-55))*$Y99</f>
        <v>2.2733437499999998E-2</v>
      </c>
      <c r="P99" s="7">
        <f t="shared" si="33"/>
        <v>2.1474749999999997E-2</v>
      </c>
      <c r="Q99" s="7">
        <f t="shared" si="33"/>
        <v>1.8957374999999999E-2</v>
      </c>
      <c r="R99" s="7">
        <f t="shared" si="33"/>
        <v>1.7698687500000001E-2</v>
      </c>
      <c r="S99" s="7">
        <f t="shared" si="33"/>
        <v>1.706934375E-2</v>
      </c>
      <c r="T99" s="7">
        <f t="shared" si="33"/>
        <v>1.644E-2</v>
      </c>
      <c r="U99" s="7">
        <f t="shared" si="33"/>
        <v>1.644E-2</v>
      </c>
      <c r="V99" s="7">
        <f t="shared" si="33"/>
        <v>1.644E-2</v>
      </c>
      <c r="W99" s="7">
        <f t="shared" si="33"/>
        <v>1.3922625000000001E-2</v>
      </c>
      <c r="X99" s="7">
        <f t="shared" si="33"/>
        <v>8.8878749999999999E-3</v>
      </c>
      <c r="Y99">
        <f>'SSA avg mort by age'!E75</f>
        <v>1.644E-2</v>
      </c>
    </row>
    <row r="100" spans="1:25" x14ac:dyDescent="0.25">
      <c r="A100">
        <v>71</v>
      </c>
      <c r="B100" s="7">
        <f t="shared" si="32"/>
        <v>3.4771099999999992E-2</v>
      </c>
      <c r="C100" s="7">
        <f t="shared" si="32"/>
        <v>3.2765075000000005E-2</v>
      </c>
      <c r="D100" s="7">
        <f t="shared" si="32"/>
        <v>3.0759049999999996E-2</v>
      </c>
      <c r="E100" s="7">
        <f t="shared" si="32"/>
        <v>3.0759049999999996E-2</v>
      </c>
      <c r="F100" s="7">
        <f t="shared" si="32"/>
        <v>3.0759049999999996E-2</v>
      </c>
      <c r="G100" s="7">
        <f t="shared" si="32"/>
        <v>2.6747E-2</v>
      </c>
      <c r="H100" s="7">
        <f t="shared" si="32"/>
        <v>2.4740975000000002E-2</v>
      </c>
      <c r="I100" s="7">
        <f t="shared" si="32"/>
        <v>2.2734950000000004E-2</v>
      </c>
      <c r="J100" s="7">
        <f t="shared" si="32"/>
        <v>2.0728924999999999E-2</v>
      </c>
      <c r="K100" s="7">
        <f t="shared" si="32"/>
        <v>1.8722899999999997E-2</v>
      </c>
      <c r="L100">
        <f>'SSA avg mort by age'!B76</f>
        <v>2.6747E-2</v>
      </c>
      <c r="O100" s="7">
        <f t="shared" si="33"/>
        <v>2.4972750000000002E-2</v>
      </c>
      <c r="P100" s="7">
        <f t="shared" si="33"/>
        <v>2.3610599999999999E-2</v>
      </c>
      <c r="Q100" s="7">
        <f t="shared" si="33"/>
        <v>2.08863E-2</v>
      </c>
      <c r="R100" s="7">
        <f t="shared" si="33"/>
        <v>1.9524150000000004E-2</v>
      </c>
      <c r="S100" s="7">
        <f t="shared" si="33"/>
        <v>1.8843075000000004E-2</v>
      </c>
      <c r="T100" s="7">
        <f t="shared" si="33"/>
        <v>1.8162000000000001E-2</v>
      </c>
      <c r="U100" s="7">
        <f t="shared" si="33"/>
        <v>1.8162000000000001E-2</v>
      </c>
      <c r="V100" s="7">
        <f t="shared" si="33"/>
        <v>1.8162000000000001E-2</v>
      </c>
      <c r="W100" s="7">
        <f t="shared" si="33"/>
        <v>1.5437700000000002E-2</v>
      </c>
      <c r="X100" s="7">
        <f t="shared" si="33"/>
        <v>9.9891000000000008E-3</v>
      </c>
      <c r="Y100">
        <f>'SSA avg mort by age'!E76</f>
        <v>1.8162000000000001E-2</v>
      </c>
    </row>
    <row r="101" spans="1:25" x14ac:dyDescent="0.25">
      <c r="A101">
        <v>72</v>
      </c>
      <c r="B101" s="7">
        <f t="shared" si="32"/>
        <v>3.7793024999999994E-2</v>
      </c>
      <c r="C101" s="7">
        <f t="shared" si="32"/>
        <v>3.5647768749999996E-2</v>
      </c>
      <c r="D101" s="7">
        <f t="shared" si="32"/>
        <v>3.3502512499999998E-2</v>
      </c>
      <c r="E101" s="7">
        <f t="shared" si="32"/>
        <v>3.3502512499999998E-2</v>
      </c>
      <c r="F101" s="7">
        <f t="shared" si="32"/>
        <v>3.3502512499999998E-2</v>
      </c>
      <c r="G101" s="7">
        <f t="shared" si="32"/>
        <v>2.9211999999999998E-2</v>
      </c>
      <c r="H101" s="7">
        <f t="shared" si="32"/>
        <v>2.706674375E-2</v>
      </c>
      <c r="I101" s="7">
        <f t="shared" si="32"/>
        <v>2.4921487499999999E-2</v>
      </c>
      <c r="J101" s="7">
        <f t="shared" si="32"/>
        <v>2.2776231249999997E-2</v>
      </c>
      <c r="K101" s="7">
        <f t="shared" si="32"/>
        <v>2.0630974999999999E-2</v>
      </c>
      <c r="L101">
        <f>'SSA avg mort by age'!B77</f>
        <v>2.9211999999999998E-2</v>
      </c>
      <c r="O101" s="7">
        <f t="shared" si="33"/>
        <v>2.7369726562499998E-2</v>
      </c>
      <c r="P101" s="7">
        <f t="shared" si="33"/>
        <v>2.5899581249999998E-2</v>
      </c>
      <c r="Q101" s="7">
        <f t="shared" si="33"/>
        <v>2.2959290625E-2</v>
      </c>
      <c r="R101" s="7">
        <f t="shared" si="33"/>
        <v>2.1489145312499999E-2</v>
      </c>
      <c r="S101" s="7">
        <f t="shared" si="33"/>
        <v>2.0754072656249997E-2</v>
      </c>
      <c r="T101" s="7">
        <f t="shared" si="33"/>
        <v>2.0018999999999999E-2</v>
      </c>
      <c r="U101" s="7">
        <f t="shared" si="33"/>
        <v>2.0018999999999999E-2</v>
      </c>
      <c r="V101" s="7">
        <f t="shared" si="33"/>
        <v>2.0018999999999999E-2</v>
      </c>
      <c r="W101" s="7">
        <f t="shared" si="33"/>
        <v>1.7078709375000001E-2</v>
      </c>
      <c r="X101" s="7">
        <f t="shared" si="33"/>
        <v>1.1198128124999998E-2</v>
      </c>
      <c r="Y101">
        <f>'SSA avg mort by age'!E77</f>
        <v>2.0018999999999999E-2</v>
      </c>
    </row>
    <row r="102" spans="1:25" x14ac:dyDescent="0.25">
      <c r="A102">
        <v>73</v>
      </c>
      <c r="B102" s="7">
        <f t="shared" si="32"/>
        <v>4.1051937499999989E-2</v>
      </c>
      <c r="C102" s="7">
        <f t="shared" si="32"/>
        <v>3.8760203125000003E-2</v>
      </c>
      <c r="D102" s="7">
        <f t="shared" si="32"/>
        <v>3.646846874999999E-2</v>
      </c>
      <c r="E102" s="7">
        <f t="shared" si="32"/>
        <v>3.646846874999999E-2</v>
      </c>
      <c r="F102" s="7">
        <f t="shared" si="32"/>
        <v>3.646846874999999E-2</v>
      </c>
      <c r="G102" s="7">
        <f t="shared" si="32"/>
        <v>3.1884999999999997E-2</v>
      </c>
      <c r="H102" s="7">
        <f t="shared" si="32"/>
        <v>2.9593265624999997E-2</v>
      </c>
      <c r="I102" s="7">
        <f t="shared" si="32"/>
        <v>2.730153125E-2</v>
      </c>
      <c r="J102" s="7">
        <f t="shared" si="32"/>
        <v>2.5009796874999997E-2</v>
      </c>
      <c r="K102" s="7">
        <f t="shared" si="32"/>
        <v>2.2718062499999993E-2</v>
      </c>
      <c r="L102">
        <f>'SSA avg mort by age'!B78</f>
        <v>3.1884999999999997E-2</v>
      </c>
      <c r="O102" s="7">
        <f t="shared" si="33"/>
        <v>2.9910328125000003E-2</v>
      </c>
      <c r="P102" s="7">
        <f t="shared" si="33"/>
        <v>2.83288625E-2</v>
      </c>
      <c r="Q102" s="7">
        <f t="shared" si="33"/>
        <v>2.5165931249999999E-2</v>
      </c>
      <c r="R102" s="7">
        <f t="shared" si="33"/>
        <v>2.3584465624999999E-2</v>
      </c>
      <c r="S102" s="7">
        <f t="shared" si="33"/>
        <v>2.2793732812500005E-2</v>
      </c>
      <c r="T102" s="7">
        <f t="shared" si="33"/>
        <v>2.2003000000000002E-2</v>
      </c>
      <c r="U102" s="7">
        <f t="shared" si="33"/>
        <v>2.2003000000000002E-2</v>
      </c>
      <c r="V102" s="7">
        <f t="shared" si="33"/>
        <v>2.2003000000000002E-2</v>
      </c>
      <c r="W102" s="7">
        <f t="shared" si="33"/>
        <v>1.8840068750000005E-2</v>
      </c>
      <c r="X102" s="7">
        <f t="shared" si="33"/>
        <v>1.2514206250000003E-2</v>
      </c>
      <c r="Y102">
        <f>'SSA avg mort by age'!E78</f>
        <v>2.2003000000000002E-2</v>
      </c>
    </row>
    <row r="103" spans="1:25" x14ac:dyDescent="0.25">
      <c r="A103">
        <v>74</v>
      </c>
      <c r="B103" s="7">
        <f t="shared" si="32"/>
        <v>4.4628500000000002E-2</v>
      </c>
      <c r="C103" s="7">
        <f t="shared" si="32"/>
        <v>4.2179375000000005E-2</v>
      </c>
      <c r="D103" s="7">
        <f t="shared" si="32"/>
        <v>3.9730250000000002E-2</v>
      </c>
      <c r="E103" s="7">
        <f t="shared" si="32"/>
        <v>3.9730250000000002E-2</v>
      </c>
      <c r="F103" s="7">
        <f t="shared" si="32"/>
        <v>3.9730250000000002E-2</v>
      </c>
      <c r="G103" s="7">
        <f t="shared" si="32"/>
        <v>3.4832000000000002E-2</v>
      </c>
      <c r="H103" s="7">
        <f t="shared" si="32"/>
        <v>3.2382874999999998E-2</v>
      </c>
      <c r="I103" s="7">
        <f t="shared" si="32"/>
        <v>2.9933750000000002E-2</v>
      </c>
      <c r="J103" s="7">
        <f t="shared" si="32"/>
        <v>2.7484625000000002E-2</v>
      </c>
      <c r="K103" s="7">
        <f t="shared" si="32"/>
        <v>2.5035500000000002E-2</v>
      </c>
      <c r="L103">
        <f>'SSA avg mort by age'!B79</f>
        <v>3.4832000000000002E-2</v>
      </c>
      <c r="O103" s="7">
        <f t="shared" si="33"/>
        <v>3.2671320312500002E-2</v>
      </c>
      <c r="P103" s="7">
        <f t="shared" si="33"/>
        <v>3.097165625E-2</v>
      </c>
      <c r="Q103" s="7">
        <f t="shared" si="33"/>
        <v>2.7572328125E-2</v>
      </c>
      <c r="R103" s="7">
        <f t="shared" si="33"/>
        <v>2.5872664062500002E-2</v>
      </c>
      <c r="S103" s="7">
        <f t="shared" si="33"/>
        <v>2.5022832031250001E-2</v>
      </c>
      <c r="T103" s="7">
        <f t="shared" si="33"/>
        <v>2.4173E-2</v>
      </c>
      <c r="U103" s="7">
        <f t="shared" si="33"/>
        <v>2.4173E-2</v>
      </c>
      <c r="V103" s="7">
        <f t="shared" si="33"/>
        <v>2.4173E-2</v>
      </c>
      <c r="W103" s="7">
        <f t="shared" si="33"/>
        <v>2.0773671875E-2</v>
      </c>
      <c r="X103" s="7">
        <f t="shared" si="33"/>
        <v>1.3975015625E-2</v>
      </c>
      <c r="Y103">
        <f>'SSA avg mort by age'!E79</f>
        <v>2.4173E-2</v>
      </c>
    </row>
    <row r="104" spans="1:25" s="33" customFormat="1" x14ac:dyDescent="0.25">
      <c r="A104" s="33">
        <v>75</v>
      </c>
      <c r="B104" s="33">
        <f t="shared" si="32"/>
        <v>4.8726674999999997E-2</v>
      </c>
      <c r="C104" s="33">
        <f t="shared" si="32"/>
        <v>4.6099256250000005E-2</v>
      </c>
      <c r="D104" s="33">
        <f t="shared" si="32"/>
        <v>4.3471837499999999E-2</v>
      </c>
      <c r="E104" s="33">
        <f t="shared" si="32"/>
        <v>4.3471837499999999E-2</v>
      </c>
      <c r="F104" s="33">
        <f t="shared" si="32"/>
        <v>4.3471837499999999E-2</v>
      </c>
      <c r="G104" s="33">
        <f t="shared" si="32"/>
        <v>3.8217000000000001E-2</v>
      </c>
      <c r="H104" s="33">
        <f t="shared" si="32"/>
        <v>3.5589581250000002E-2</v>
      </c>
      <c r="I104" s="33">
        <f t="shared" si="32"/>
        <v>3.2962162500000003E-2</v>
      </c>
      <c r="J104" s="33">
        <f t="shared" si="32"/>
        <v>3.033474375E-2</v>
      </c>
      <c r="K104" s="33">
        <f t="shared" si="32"/>
        <v>2.7707325000000001E-2</v>
      </c>
      <c r="L104" s="33">
        <f>'SSA avg mort by age'!B80</f>
        <v>3.8217000000000001E-2</v>
      </c>
      <c r="O104" s="33">
        <f t="shared" si="33"/>
        <v>3.58861875E-2</v>
      </c>
      <c r="P104" s="33">
        <f t="shared" si="33"/>
        <v>3.4050150000000001E-2</v>
      </c>
      <c r="Q104" s="33">
        <f t="shared" si="33"/>
        <v>3.0378075000000001E-2</v>
      </c>
      <c r="R104" s="33">
        <f t="shared" si="33"/>
        <v>2.8542037500000002E-2</v>
      </c>
      <c r="S104" s="33">
        <f t="shared" si="33"/>
        <v>2.7624018750000003E-2</v>
      </c>
      <c r="T104" s="33">
        <f t="shared" si="33"/>
        <v>2.6706000000000001E-2</v>
      </c>
      <c r="U104" s="33">
        <f t="shared" si="33"/>
        <v>2.6706000000000001E-2</v>
      </c>
      <c r="V104" s="33">
        <f t="shared" si="33"/>
        <v>2.6706000000000001E-2</v>
      </c>
      <c r="W104" s="33">
        <f t="shared" si="33"/>
        <v>2.3033925E-2</v>
      </c>
      <c r="X104" s="33">
        <f t="shared" si="33"/>
        <v>1.5689775E-2</v>
      </c>
      <c r="Y104" s="33">
        <f>'SSA avg mort by age'!E80</f>
        <v>2.6706000000000001E-2</v>
      </c>
    </row>
    <row r="105" spans="1:25" x14ac:dyDescent="0.25">
      <c r="A105">
        <v>76</v>
      </c>
      <c r="B105" s="7">
        <f t="shared" si="32"/>
        <v>5.3362356249999993E-2</v>
      </c>
      <c r="C105" s="7">
        <f t="shared" si="32"/>
        <v>5.0536517187500005E-2</v>
      </c>
      <c r="D105" s="7">
        <f t="shared" si="32"/>
        <v>4.7710678124999996E-2</v>
      </c>
      <c r="E105" s="7">
        <f t="shared" si="32"/>
        <v>4.7710678124999996E-2</v>
      </c>
      <c r="F105" s="7">
        <f t="shared" si="32"/>
        <v>4.7710678124999996E-2</v>
      </c>
      <c r="G105" s="7">
        <f t="shared" si="32"/>
        <v>4.2058999999999999E-2</v>
      </c>
      <c r="H105" s="7">
        <f t="shared" si="32"/>
        <v>3.9233160937500004E-2</v>
      </c>
      <c r="I105" s="7">
        <f t="shared" si="32"/>
        <v>3.6407321874999996E-2</v>
      </c>
      <c r="J105" s="7">
        <f t="shared" si="32"/>
        <v>3.3581482812499994E-2</v>
      </c>
      <c r="K105" s="7">
        <f t="shared" si="32"/>
        <v>3.0755643749999999E-2</v>
      </c>
      <c r="L105">
        <f>'SSA avg mort by age'!B81</f>
        <v>4.2058999999999999E-2</v>
      </c>
      <c r="O105" s="7">
        <f t="shared" si="33"/>
        <v>3.9547757812500001E-2</v>
      </c>
      <c r="P105" s="7">
        <f t="shared" si="33"/>
        <v>3.7558806249999993E-2</v>
      </c>
      <c r="Q105" s="7">
        <f t="shared" si="33"/>
        <v>3.3580903124999999E-2</v>
      </c>
      <c r="R105" s="7">
        <f t="shared" si="33"/>
        <v>3.1591951562500005E-2</v>
      </c>
      <c r="S105" s="7">
        <f t="shared" si="33"/>
        <v>3.0597475781250005E-2</v>
      </c>
      <c r="T105" s="7">
        <f t="shared" si="33"/>
        <v>2.9603000000000001E-2</v>
      </c>
      <c r="U105" s="7">
        <f t="shared" si="33"/>
        <v>2.9603000000000001E-2</v>
      </c>
      <c r="V105" s="7">
        <f t="shared" si="33"/>
        <v>2.9603000000000001E-2</v>
      </c>
      <c r="W105" s="7">
        <f t="shared" si="33"/>
        <v>2.5625096875E-2</v>
      </c>
      <c r="X105" s="7">
        <f t="shared" si="33"/>
        <v>1.7669290625E-2</v>
      </c>
      <c r="Y105">
        <f>'SSA avg mort by age'!E81</f>
        <v>2.9603000000000001E-2</v>
      </c>
    </row>
    <row r="106" spans="1:25" x14ac:dyDescent="0.25">
      <c r="A106">
        <v>77</v>
      </c>
      <c r="B106" s="7">
        <f t="shared" si="32"/>
        <v>5.8404512499999992E-2</v>
      </c>
      <c r="C106" s="7">
        <f t="shared" si="32"/>
        <v>5.5368634374999989E-2</v>
      </c>
      <c r="D106" s="7">
        <f t="shared" si="32"/>
        <v>5.2332756250000001E-2</v>
      </c>
      <c r="E106" s="7">
        <f t="shared" si="32"/>
        <v>5.2332756250000001E-2</v>
      </c>
      <c r="F106" s="7">
        <f t="shared" si="32"/>
        <v>5.2332756250000001E-2</v>
      </c>
      <c r="G106" s="7">
        <f t="shared" si="32"/>
        <v>4.6260999999999997E-2</v>
      </c>
      <c r="H106" s="7">
        <f t="shared" si="32"/>
        <v>4.3225121875000001E-2</v>
      </c>
      <c r="I106" s="7">
        <f t="shared" si="32"/>
        <v>4.0189243749999999E-2</v>
      </c>
      <c r="J106" s="7">
        <f t="shared" si="32"/>
        <v>3.7153365624999997E-2</v>
      </c>
      <c r="K106" s="7">
        <f t="shared" si="32"/>
        <v>3.4117487500000002E-2</v>
      </c>
      <c r="L106">
        <f>'SSA avg mort by age'!B82</f>
        <v>4.6260999999999997E-2</v>
      </c>
      <c r="O106" s="7">
        <f t="shared" si="33"/>
        <v>4.3453593749999998E-2</v>
      </c>
      <c r="P106" s="7">
        <f t="shared" si="33"/>
        <v>4.1306474999999995E-2</v>
      </c>
      <c r="Q106" s="7">
        <f t="shared" si="33"/>
        <v>3.7012237499999996E-2</v>
      </c>
      <c r="R106" s="7">
        <f t="shared" si="33"/>
        <v>3.486511875E-2</v>
      </c>
      <c r="S106" s="7">
        <f t="shared" si="33"/>
        <v>3.3791559374999995E-2</v>
      </c>
      <c r="T106" s="7">
        <f t="shared" si="33"/>
        <v>3.2717999999999997E-2</v>
      </c>
      <c r="U106" s="7">
        <f t="shared" si="33"/>
        <v>3.2717999999999997E-2</v>
      </c>
      <c r="V106" s="7">
        <f t="shared" si="33"/>
        <v>3.2717999999999997E-2</v>
      </c>
      <c r="W106" s="7">
        <f t="shared" si="33"/>
        <v>2.8423762499999998E-2</v>
      </c>
      <c r="X106" s="7">
        <f t="shared" si="33"/>
        <v>1.9835287499999996E-2</v>
      </c>
      <c r="Y106">
        <f>'SSA avg mort by age'!E82</f>
        <v>3.2717999999999997E-2</v>
      </c>
    </row>
    <row r="107" spans="1:25" x14ac:dyDescent="0.25">
      <c r="A107">
        <v>78</v>
      </c>
      <c r="B107" s="7">
        <f t="shared" si="32"/>
        <v>6.3850162500000002E-2</v>
      </c>
      <c r="C107" s="7">
        <f t="shared" si="32"/>
        <v>6.0594121875000011E-2</v>
      </c>
      <c r="D107" s="7">
        <f t="shared" si="32"/>
        <v>5.7338081249999992E-2</v>
      </c>
      <c r="E107" s="7">
        <f t="shared" si="32"/>
        <v>5.7338081249999992E-2</v>
      </c>
      <c r="F107" s="7">
        <f t="shared" si="32"/>
        <v>5.7338081249999992E-2</v>
      </c>
      <c r="G107" s="7">
        <f t="shared" si="32"/>
        <v>5.0826000000000003E-2</v>
      </c>
      <c r="H107" s="7">
        <f t="shared" si="32"/>
        <v>4.7569959375000005E-2</v>
      </c>
      <c r="I107" s="7">
        <f t="shared" si="32"/>
        <v>4.4313918750000007E-2</v>
      </c>
      <c r="J107" s="7">
        <f t="shared" si="32"/>
        <v>4.1057878125000002E-2</v>
      </c>
      <c r="K107" s="7">
        <f t="shared" si="32"/>
        <v>3.7801837499999998E-2</v>
      </c>
      <c r="L107">
        <f>'SSA avg mort by age'!B83</f>
        <v>5.0826000000000003E-2</v>
      </c>
      <c r="O107" s="7">
        <f t="shared" si="33"/>
        <v>4.7576140624999992E-2</v>
      </c>
      <c r="P107" s="7">
        <f t="shared" si="33"/>
        <v>4.5267712500000001E-2</v>
      </c>
      <c r="Q107" s="7">
        <f t="shared" si="33"/>
        <v>4.0650856249999992E-2</v>
      </c>
      <c r="R107" s="7">
        <f t="shared" si="33"/>
        <v>3.8342428124999994E-2</v>
      </c>
      <c r="S107" s="7">
        <f t="shared" si="33"/>
        <v>3.7188214062500002E-2</v>
      </c>
      <c r="T107" s="7">
        <f t="shared" si="33"/>
        <v>3.6033999999999997E-2</v>
      </c>
      <c r="U107" s="7">
        <f t="shared" si="33"/>
        <v>3.6033999999999997E-2</v>
      </c>
      <c r="V107" s="7">
        <f t="shared" si="33"/>
        <v>3.6033999999999997E-2</v>
      </c>
      <c r="W107" s="7">
        <f t="shared" si="33"/>
        <v>3.1417143750000001E-2</v>
      </c>
      <c r="X107" s="7">
        <f t="shared" si="33"/>
        <v>2.218343125E-2</v>
      </c>
      <c r="Y107">
        <f>'SSA avg mort by age'!E83</f>
        <v>3.6033999999999997E-2</v>
      </c>
    </row>
    <row r="108" spans="1:25" x14ac:dyDescent="0.25">
      <c r="A108">
        <v>79</v>
      </c>
      <c r="B108" s="7">
        <f t="shared" si="32"/>
        <v>6.9831249999999997E-2</v>
      </c>
      <c r="C108" s="7">
        <f t="shared" si="32"/>
        <v>6.6339687499999994E-2</v>
      </c>
      <c r="D108" s="7">
        <f t="shared" si="32"/>
        <v>6.2848125000000005E-2</v>
      </c>
      <c r="E108" s="7">
        <f t="shared" si="32"/>
        <v>6.2848125000000005E-2</v>
      </c>
      <c r="F108" s="7">
        <f t="shared" si="32"/>
        <v>6.2848125000000005E-2</v>
      </c>
      <c r="G108" s="7">
        <f t="shared" si="32"/>
        <v>5.5864999999999998E-2</v>
      </c>
      <c r="H108" s="7">
        <f t="shared" si="32"/>
        <v>5.2373437499999995E-2</v>
      </c>
      <c r="I108" s="7">
        <f t="shared" si="32"/>
        <v>4.8881874999999998E-2</v>
      </c>
      <c r="J108" s="7">
        <f t="shared" si="32"/>
        <v>4.5390312500000002E-2</v>
      </c>
      <c r="K108" s="7">
        <f t="shared" si="32"/>
        <v>4.1898749999999998E-2</v>
      </c>
      <c r="L108">
        <f>'SSA avg mort by age'!B84</f>
        <v>5.5864999999999998E-2</v>
      </c>
      <c r="O108" s="7">
        <f t="shared" si="33"/>
        <v>5.2083937500000003E-2</v>
      </c>
      <c r="P108" s="7">
        <f t="shared" si="33"/>
        <v>4.9603750000000002E-2</v>
      </c>
      <c r="Q108" s="7">
        <f t="shared" si="33"/>
        <v>4.4643375000000006E-2</v>
      </c>
      <c r="R108" s="7">
        <f t="shared" si="33"/>
        <v>4.2163187500000004E-2</v>
      </c>
      <c r="S108" s="7">
        <f t="shared" si="33"/>
        <v>4.092309375E-2</v>
      </c>
      <c r="T108" s="7">
        <f t="shared" si="33"/>
        <v>3.9683000000000003E-2</v>
      </c>
      <c r="U108" s="7">
        <f t="shared" si="33"/>
        <v>3.9683000000000003E-2</v>
      </c>
      <c r="V108" s="7">
        <f t="shared" si="33"/>
        <v>3.9683000000000003E-2</v>
      </c>
      <c r="W108" s="7">
        <f t="shared" si="33"/>
        <v>3.4722625E-2</v>
      </c>
      <c r="X108" s="7">
        <f t="shared" si="33"/>
        <v>2.4801875000000001E-2</v>
      </c>
      <c r="Y108">
        <f>'SSA avg mort by age'!E84</f>
        <v>3.9683000000000003E-2</v>
      </c>
    </row>
    <row r="109" spans="1:25" x14ac:dyDescent="0.25">
      <c r="A109">
        <v>80</v>
      </c>
      <c r="B109" s="7">
        <f t="shared" si="32"/>
        <v>7.6639874999999996E-2</v>
      </c>
      <c r="C109" s="7">
        <f t="shared" si="32"/>
        <v>7.2884906250000006E-2</v>
      </c>
      <c r="D109" s="7">
        <f t="shared" si="32"/>
        <v>6.9129937500000002E-2</v>
      </c>
      <c r="E109" s="7">
        <f t="shared" si="32"/>
        <v>6.9129937500000002E-2</v>
      </c>
      <c r="F109" s="7">
        <f t="shared" si="32"/>
        <v>6.9129937500000002E-2</v>
      </c>
      <c r="G109" s="7">
        <f t="shared" si="32"/>
        <v>6.1620000000000001E-2</v>
      </c>
      <c r="H109" s="7">
        <f t="shared" si="32"/>
        <v>5.7865031250000004E-2</v>
      </c>
      <c r="I109" s="7">
        <f t="shared" si="32"/>
        <v>5.4110062500000007E-2</v>
      </c>
      <c r="J109" s="7">
        <f t="shared" si="32"/>
        <v>5.0355093749999996E-2</v>
      </c>
      <c r="K109" s="7">
        <f t="shared" si="32"/>
        <v>4.6600124999999999E-2</v>
      </c>
      <c r="L109">
        <f>'SSA avg mort by age'!B85</f>
        <v>6.1620000000000001E-2</v>
      </c>
      <c r="O109" s="7">
        <f t="shared" si="33"/>
        <v>5.7274476562500003E-2</v>
      </c>
      <c r="P109" s="7">
        <f t="shared" si="33"/>
        <v>5.4599381249999995E-2</v>
      </c>
      <c r="Q109" s="7">
        <f t="shared" si="33"/>
        <v>4.9249190625000001E-2</v>
      </c>
      <c r="R109" s="7">
        <f t="shared" si="33"/>
        <v>4.6574095312500008E-2</v>
      </c>
      <c r="S109" s="7">
        <f t="shared" si="33"/>
        <v>4.5236547656250001E-2</v>
      </c>
      <c r="T109" s="7">
        <f t="shared" si="33"/>
        <v>4.3899000000000001E-2</v>
      </c>
      <c r="U109" s="7">
        <f t="shared" si="33"/>
        <v>4.3899000000000001E-2</v>
      </c>
      <c r="V109" s="7">
        <f t="shared" si="33"/>
        <v>4.3899000000000001E-2</v>
      </c>
      <c r="W109" s="7">
        <f t="shared" si="33"/>
        <v>3.8548809375E-2</v>
      </c>
      <c r="X109" s="7">
        <f t="shared" si="33"/>
        <v>2.7848428125000001E-2</v>
      </c>
      <c r="Y109">
        <f>'SSA avg mort by age'!E85</f>
        <v>4.3899000000000001E-2</v>
      </c>
    </row>
    <row r="110" spans="1:25" x14ac:dyDescent="0.25">
      <c r="A110">
        <v>81</v>
      </c>
      <c r="B110" s="7">
        <f t="shared" si="32"/>
        <v>8.43393375E-2</v>
      </c>
      <c r="C110" s="7">
        <f t="shared" si="32"/>
        <v>8.0292753125000019E-2</v>
      </c>
      <c r="D110" s="7">
        <f t="shared" si="32"/>
        <v>7.6246168749999996E-2</v>
      </c>
      <c r="E110" s="7">
        <f t="shared" si="32"/>
        <v>7.6246168749999996E-2</v>
      </c>
      <c r="F110" s="7">
        <f t="shared" si="32"/>
        <v>7.6246168749999996E-2</v>
      </c>
      <c r="G110" s="7">
        <f t="shared" si="32"/>
        <v>6.8153000000000005E-2</v>
      </c>
      <c r="H110" s="7">
        <f t="shared" si="32"/>
        <v>6.410641562500001E-2</v>
      </c>
      <c r="I110" s="7">
        <f t="shared" si="32"/>
        <v>6.0059831250000008E-2</v>
      </c>
      <c r="J110" s="7">
        <f t="shared" si="32"/>
        <v>5.6013246874999999E-2</v>
      </c>
      <c r="K110" s="7">
        <f t="shared" si="32"/>
        <v>5.1966662500000003E-2</v>
      </c>
      <c r="L110">
        <f>'SSA avg mort by age'!B86</f>
        <v>6.8153000000000005E-2</v>
      </c>
      <c r="O110" s="7">
        <f t="shared" si="33"/>
        <v>6.3296578125000003E-2</v>
      </c>
      <c r="P110" s="7">
        <f t="shared" si="33"/>
        <v>6.0398662499999999E-2</v>
      </c>
      <c r="Q110" s="7">
        <f t="shared" si="33"/>
        <v>5.4602831249999997E-2</v>
      </c>
      <c r="R110" s="7">
        <f t="shared" si="33"/>
        <v>5.1704915625000014E-2</v>
      </c>
      <c r="S110" s="7">
        <f t="shared" si="33"/>
        <v>5.0255957812500009E-2</v>
      </c>
      <c r="T110" s="7">
        <f t="shared" si="33"/>
        <v>4.8807000000000003E-2</v>
      </c>
      <c r="U110" s="7">
        <f t="shared" si="33"/>
        <v>4.8807000000000003E-2</v>
      </c>
      <c r="V110" s="7">
        <f t="shared" si="33"/>
        <v>4.8807000000000003E-2</v>
      </c>
      <c r="W110" s="7">
        <f t="shared" si="33"/>
        <v>4.3011168750000009E-2</v>
      </c>
      <c r="X110" s="7">
        <f t="shared" si="33"/>
        <v>3.1419506250000007E-2</v>
      </c>
      <c r="Y110">
        <f>'SSA avg mort by age'!E86</f>
        <v>4.8807000000000003E-2</v>
      </c>
    </row>
    <row r="111" spans="1:25" x14ac:dyDescent="0.25">
      <c r="A111">
        <v>82</v>
      </c>
      <c r="B111" s="7">
        <f t="shared" si="32"/>
        <v>9.2773456249999997E-2</v>
      </c>
      <c r="C111" s="7">
        <f t="shared" si="32"/>
        <v>8.8417342187499998E-2</v>
      </c>
      <c r="D111" s="7">
        <f t="shared" si="32"/>
        <v>8.4061228125000012E-2</v>
      </c>
      <c r="E111" s="7">
        <f t="shared" si="32"/>
        <v>8.4061228125000012E-2</v>
      </c>
      <c r="F111" s="7">
        <f t="shared" si="32"/>
        <v>8.4061228125000012E-2</v>
      </c>
      <c r="G111" s="7">
        <f t="shared" si="32"/>
        <v>7.5348999999999999E-2</v>
      </c>
      <c r="H111" s="7">
        <f t="shared" si="32"/>
        <v>7.09928859375E-2</v>
      </c>
      <c r="I111" s="7">
        <f t="shared" si="32"/>
        <v>6.6636771875E-2</v>
      </c>
      <c r="J111" s="7">
        <f t="shared" si="32"/>
        <v>6.2280657812500001E-2</v>
      </c>
      <c r="K111" s="7">
        <f t="shared" si="32"/>
        <v>5.7924543750000002E-2</v>
      </c>
      <c r="L111">
        <f>'SSA avg mort by age'!B87</f>
        <v>7.5348999999999999E-2</v>
      </c>
      <c r="O111" s="7">
        <f t="shared" si="33"/>
        <v>7.0091484374999999E-2</v>
      </c>
      <c r="P111" s="7">
        <f t="shared" si="33"/>
        <v>6.69479875E-2</v>
      </c>
      <c r="Q111" s="7">
        <f t="shared" si="33"/>
        <v>6.0660993750000003E-2</v>
      </c>
      <c r="R111" s="7">
        <f t="shared" si="33"/>
        <v>5.7517496875000004E-2</v>
      </c>
      <c r="S111" s="7">
        <f t="shared" si="33"/>
        <v>5.5945748437499991E-2</v>
      </c>
      <c r="T111" s="7">
        <f t="shared" si="33"/>
        <v>5.4373999999999999E-2</v>
      </c>
      <c r="U111" s="7">
        <f t="shared" si="33"/>
        <v>5.4373999999999999E-2</v>
      </c>
      <c r="V111" s="7">
        <f t="shared" si="33"/>
        <v>5.4373999999999999E-2</v>
      </c>
      <c r="W111" s="7">
        <f t="shared" si="33"/>
        <v>4.8087006250000001E-2</v>
      </c>
      <c r="X111" s="7">
        <f t="shared" si="33"/>
        <v>3.551301875E-2</v>
      </c>
      <c r="Y111">
        <f>'SSA avg mort by age'!E87</f>
        <v>5.4373999999999999E-2</v>
      </c>
    </row>
    <row r="112" spans="1:25" x14ac:dyDescent="0.25">
      <c r="A112">
        <v>83</v>
      </c>
      <c r="B112" s="7">
        <f t="shared" si="32"/>
        <v>0.10195675</v>
      </c>
      <c r="C112" s="7">
        <f t="shared" si="32"/>
        <v>9.7275062500000009E-2</v>
      </c>
      <c r="D112" s="7">
        <f t="shared" si="32"/>
        <v>9.2593374999999978E-2</v>
      </c>
      <c r="E112" s="7">
        <f t="shared" si="32"/>
        <v>9.2593374999999978E-2</v>
      </c>
      <c r="F112" s="7">
        <f t="shared" si="32"/>
        <v>9.2593374999999978E-2</v>
      </c>
      <c r="G112" s="7">
        <f t="shared" si="32"/>
        <v>8.3229999999999998E-2</v>
      </c>
      <c r="H112" s="7">
        <f t="shared" si="32"/>
        <v>7.8548312499999995E-2</v>
      </c>
      <c r="I112" s="7">
        <f t="shared" si="32"/>
        <v>7.3866624999999991E-2</v>
      </c>
      <c r="J112" s="7">
        <f t="shared" si="32"/>
        <v>6.9184937500000002E-2</v>
      </c>
      <c r="K112" s="7">
        <f t="shared" si="32"/>
        <v>6.4503249999999998E-2</v>
      </c>
      <c r="L112">
        <f>'SSA avg mort by age'!B88</f>
        <v>8.3229999999999998E-2</v>
      </c>
      <c r="O112" s="7">
        <f t="shared" si="33"/>
        <v>7.772190625E-2</v>
      </c>
      <c r="P112" s="7">
        <f t="shared" si="33"/>
        <v>7.4309725000000007E-2</v>
      </c>
      <c r="Q112" s="7">
        <f t="shared" si="33"/>
        <v>6.7485362499999993E-2</v>
      </c>
      <c r="R112" s="7">
        <f t="shared" si="33"/>
        <v>6.407318125E-2</v>
      </c>
      <c r="S112" s="7">
        <f t="shared" si="33"/>
        <v>6.236709062500001E-2</v>
      </c>
      <c r="T112" s="7">
        <f t="shared" si="33"/>
        <v>6.0661E-2</v>
      </c>
      <c r="U112" s="7">
        <f t="shared" si="33"/>
        <v>6.0661E-2</v>
      </c>
      <c r="V112" s="7">
        <f t="shared" si="33"/>
        <v>6.0661E-2</v>
      </c>
      <c r="W112" s="7">
        <f t="shared" si="33"/>
        <v>5.3836637499999999E-2</v>
      </c>
      <c r="X112" s="7">
        <f t="shared" si="33"/>
        <v>4.0187912499999999E-2</v>
      </c>
      <c r="Y112">
        <f>'SSA avg mort by age'!E88</f>
        <v>6.0661E-2</v>
      </c>
    </row>
    <row r="113" spans="1:25" x14ac:dyDescent="0.25">
      <c r="A113">
        <v>84</v>
      </c>
      <c r="B113" s="7">
        <f t="shared" si="32"/>
        <v>0.11204334375</v>
      </c>
      <c r="C113" s="7">
        <f t="shared" si="32"/>
        <v>0.1070157578125</v>
      </c>
      <c r="D113" s="7">
        <f t="shared" si="32"/>
        <v>0.10198817187500001</v>
      </c>
      <c r="E113" s="7">
        <f t="shared" si="32"/>
        <v>0.10198817187500001</v>
      </c>
      <c r="F113" s="7">
        <f t="shared" si="32"/>
        <v>0.10198817187500001</v>
      </c>
      <c r="G113" s="7">
        <f t="shared" si="32"/>
        <v>9.1933000000000001E-2</v>
      </c>
      <c r="H113" s="7">
        <f t="shared" si="32"/>
        <v>8.6905414062500005E-2</v>
      </c>
      <c r="I113" s="7">
        <f t="shared" si="32"/>
        <v>8.1877828124999996E-2</v>
      </c>
      <c r="J113" s="7">
        <f t="shared" si="32"/>
        <v>7.6850242187500001E-2</v>
      </c>
      <c r="K113" s="7">
        <f t="shared" si="32"/>
        <v>7.1822656250000005E-2</v>
      </c>
      <c r="L113">
        <f>'SSA avg mort by age'!B89</f>
        <v>9.1933000000000001E-2</v>
      </c>
      <c r="O113" s="7">
        <f t="shared" si="33"/>
        <v>8.6276664062500008E-2</v>
      </c>
      <c r="P113" s="7">
        <f t="shared" si="33"/>
        <v>8.257153125000001E-2</v>
      </c>
      <c r="Q113" s="7">
        <f t="shared" si="33"/>
        <v>7.5161265625000001E-2</v>
      </c>
      <c r="R113" s="7">
        <f t="shared" si="33"/>
        <v>7.1456132812500003E-2</v>
      </c>
      <c r="S113" s="7">
        <f t="shared" si="33"/>
        <v>6.9603566406250011E-2</v>
      </c>
      <c r="T113" s="7">
        <f t="shared" si="33"/>
        <v>6.7751000000000006E-2</v>
      </c>
      <c r="U113" s="7">
        <f t="shared" si="33"/>
        <v>6.7751000000000006E-2</v>
      </c>
      <c r="V113" s="7">
        <f t="shared" si="33"/>
        <v>6.7751000000000006E-2</v>
      </c>
      <c r="W113" s="7">
        <f t="shared" si="33"/>
        <v>6.0340734375000003E-2</v>
      </c>
      <c r="X113" s="7">
        <f t="shared" si="33"/>
        <v>4.5520203125000006E-2</v>
      </c>
      <c r="Y113">
        <f>'SSA avg mort by age'!E89</f>
        <v>6.7751000000000006E-2</v>
      </c>
    </row>
    <row r="114" spans="1:25" s="33" customFormat="1" x14ac:dyDescent="0.25">
      <c r="A114" s="33">
        <v>85</v>
      </c>
      <c r="B114" s="33">
        <f t="shared" si="32"/>
        <v>0.12322031249999998</v>
      </c>
      <c r="C114" s="33">
        <f t="shared" si="32"/>
        <v>0.11782148437499999</v>
      </c>
      <c r="D114" s="33">
        <f t="shared" si="32"/>
        <v>0.11242265624999999</v>
      </c>
      <c r="E114" s="33">
        <f t="shared" si="32"/>
        <v>0.11242265624999999</v>
      </c>
      <c r="F114" s="33">
        <f t="shared" si="32"/>
        <v>0.11242265624999999</v>
      </c>
      <c r="G114" s="33">
        <f t="shared" si="32"/>
        <v>0.10162499999999999</v>
      </c>
      <c r="H114" s="33">
        <f t="shared" si="32"/>
        <v>9.6226171875000002E-2</v>
      </c>
      <c r="I114" s="33">
        <f t="shared" si="32"/>
        <v>9.0827343749999997E-2</v>
      </c>
      <c r="J114" s="33">
        <f t="shared" si="32"/>
        <v>8.5428515624999993E-2</v>
      </c>
      <c r="K114" s="33">
        <f t="shared" si="32"/>
        <v>8.0029687499999988E-2</v>
      </c>
      <c r="L114" s="33">
        <f>'SSA avg mort by age'!B90</f>
        <v>0.10162499999999999</v>
      </c>
      <c r="O114" s="33">
        <f t="shared" si="33"/>
        <v>9.5844515625000001E-2</v>
      </c>
      <c r="P114" s="33">
        <f t="shared" si="33"/>
        <v>9.1821412500000005E-2</v>
      </c>
      <c r="Q114" s="33">
        <f t="shared" si="33"/>
        <v>8.3775206249999998E-2</v>
      </c>
      <c r="R114" s="33">
        <f t="shared" si="33"/>
        <v>7.9752103125000015E-2</v>
      </c>
      <c r="S114" s="33">
        <f t="shared" si="33"/>
        <v>7.774055156250001E-2</v>
      </c>
      <c r="T114" s="33">
        <f t="shared" si="33"/>
        <v>7.5729000000000005E-2</v>
      </c>
      <c r="U114" s="33">
        <f t="shared" si="33"/>
        <v>7.5729000000000005E-2</v>
      </c>
      <c r="V114" s="33">
        <f t="shared" si="33"/>
        <v>7.5729000000000005E-2</v>
      </c>
      <c r="W114" s="33">
        <f t="shared" si="33"/>
        <v>6.7682793750000012E-2</v>
      </c>
      <c r="X114" s="33">
        <f t="shared" si="33"/>
        <v>5.1590381250000004E-2</v>
      </c>
      <c r="Y114" s="33">
        <f>'SSA avg mort by age'!E90</f>
        <v>7.5729000000000005E-2</v>
      </c>
    </row>
    <row r="115" spans="1:25" x14ac:dyDescent="0.25">
      <c r="A115">
        <v>86</v>
      </c>
      <c r="B115" s="7">
        <f t="shared" ref="B115:K130" si="34">(B$15*(119-$A115)/(119-55)+1*($A115-55)/(119-55))*$L115</f>
        <v>0.13564039999999999</v>
      </c>
      <c r="C115" s="7">
        <f t="shared" si="34"/>
        <v>0.12984230000000002</v>
      </c>
      <c r="D115" s="7">
        <f t="shared" si="34"/>
        <v>0.12404419999999999</v>
      </c>
      <c r="E115" s="7">
        <f t="shared" si="34"/>
        <v>0.12404419999999999</v>
      </c>
      <c r="F115" s="7">
        <f t="shared" si="34"/>
        <v>0.12404419999999999</v>
      </c>
      <c r="G115" s="7">
        <f t="shared" si="34"/>
        <v>0.11244800000000001</v>
      </c>
      <c r="H115" s="7">
        <f t="shared" si="34"/>
        <v>0.10664990000000001</v>
      </c>
      <c r="I115" s="7">
        <f t="shared" si="34"/>
        <v>0.10085180000000002</v>
      </c>
      <c r="J115" s="7">
        <f t="shared" si="34"/>
        <v>9.5053699999999991E-2</v>
      </c>
      <c r="K115" s="7">
        <f t="shared" si="34"/>
        <v>8.9255600000000004E-2</v>
      </c>
      <c r="L115">
        <f>'SSA avg mort by age'!B91</f>
        <v>0.11244800000000001</v>
      </c>
      <c r="O115" s="7">
        <f t="shared" ref="O115:X130" si="35">(O$15*(119-$A115)/(119-55)+1*($A115-55)/(119-55))*$Y115</f>
        <v>0.1065027578125</v>
      </c>
      <c r="P115" s="7">
        <f t="shared" si="35"/>
        <v>0.10213680624999999</v>
      </c>
      <c r="Q115" s="7">
        <f t="shared" si="35"/>
        <v>9.3404903124999994E-2</v>
      </c>
      <c r="R115" s="7">
        <f t="shared" si="35"/>
        <v>8.903895156250001E-2</v>
      </c>
      <c r="S115" s="7">
        <f t="shared" si="35"/>
        <v>8.6855975781250011E-2</v>
      </c>
      <c r="T115" s="7">
        <f t="shared" si="35"/>
        <v>8.4672999999999998E-2</v>
      </c>
      <c r="U115" s="7">
        <f t="shared" si="35"/>
        <v>8.4672999999999998E-2</v>
      </c>
      <c r="V115" s="7">
        <f t="shared" si="35"/>
        <v>8.4672999999999998E-2</v>
      </c>
      <c r="W115" s="7">
        <f t="shared" si="35"/>
        <v>7.5941096875000003E-2</v>
      </c>
      <c r="X115" s="7">
        <f t="shared" si="35"/>
        <v>5.8477290625000004E-2</v>
      </c>
      <c r="Y115">
        <f>'SSA avg mort by age'!E91</f>
        <v>8.4672999999999998E-2</v>
      </c>
    </row>
    <row r="116" spans="1:25" x14ac:dyDescent="0.25">
      <c r="A116">
        <v>87</v>
      </c>
      <c r="B116" s="7">
        <f t="shared" si="34"/>
        <v>0.14940239999999999</v>
      </c>
      <c r="C116" s="7">
        <f t="shared" si="34"/>
        <v>0.14317729999999998</v>
      </c>
      <c r="D116" s="7">
        <f t="shared" si="34"/>
        <v>0.13695220000000002</v>
      </c>
      <c r="E116" s="7">
        <f t="shared" si="34"/>
        <v>0.13695220000000002</v>
      </c>
      <c r="F116" s="7">
        <f t="shared" si="34"/>
        <v>0.13695220000000002</v>
      </c>
      <c r="G116" s="7">
        <f t="shared" si="34"/>
        <v>0.124502</v>
      </c>
      <c r="H116" s="7">
        <f t="shared" si="34"/>
        <v>0.11827689999999999</v>
      </c>
      <c r="I116" s="7">
        <f t="shared" si="34"/>
        <v>0.11205180000000001</v>
      </c>
      <c r="J116" s="7">
        <f t="shared" si="34"/>
        <v>0.1058267</v>
      </c>
      <c r="K116" s="7">
        <f t="shared" si="34"/>
        <v>9.9601600000000012E-2</v>
      </c>
      <c r="L116">
        <f>'SSA avg mort by age'!B92</f>
        <v>0.124502</v>
      </c>
      <c r="O116" s="7">
        <f t="shared" si="35"/>
        <v>0.11830625</v>
      </c>
      <c r="P116" s="7">
        <f t="shared" si="35"/>
        <v>0.11357400000000001</v>
      </c>
      <c r="Q116" s="7">
        <f t="shared" si="35"/>
        <v>0.10410950000000002</v>
      </c>
      <c r="R116" s="7">
        <f t="shared" si="35"/>
        <v>9.9377250000000014E-2</v>
      </c>
      <c r="S116" s="7">
        <f t="shared" si="35"/>
        <v>9.7011125000000004E-2</v>
      </c>
      <c r="T116" s="7">
        <f t="shared" si="35"/>
        <v>9.4645000000000007E-2</v>
      </c>
      <c r="U116" s="7">
        <f t="shared" si="35"/>
        <v>9.4645000000000007E-2</v>
      </c>
      <c r="V116" s="7">
        <f t="shared" si="35"/>
        <v>9.4645000000000007E-2</v>
      </c>
      <c r="W116" s="7">
        <f t="shared" si="35"/>
        <v>8.5180500000000006E-2</v>
      </c>
      <c r="X116" s="7">
        <f t="shared" si="35"/>
        <v>6.6251500000000005E-2</v>
      </c>
      <c r="Y116">
        <f>'SSA avg mort by age'!E92</f>
        <v>9.4645000000000007E-2</v>
      </c>
    </row>
    <row r="117" spans="1:25" x14ac:dyDescent="0.25">
      <c r="A117">
        <v>88</v>
      </c>
      <c r="B117" s="7">
        <f t="shared" si="34"/>
        <v>0.16454291874999999</v>
      </c>
      <c r="C117" s="7">
        <f t="shared" si="34"/>
        <v>0.1578664390625</v>
      </c>
      <c r="D117" s="7">
        <f t="shared" si="34"/>
        <v>0.15118995937499996</v>
      </c>
      <c r="E117" s="7">
        <f t="shared" si="34"/>
        <v>0.15118995937499996</v>
      </c>
      <c r="F117" s="7">
        <f t="shared" si="34"/>
        <v>0.15118995937499996</v>
      </c>
      <c r="G117" s="7">
        <f t="shared" si="34"/>
        <v>0.13783699999999999</v>
      </c>
      <c r="H117" s="7">
        <f t="shared" si="34"/>
        <v>0.1311605203125</v>
      </c>
      <c r="I117" s="7">
        <f t="shared" si="34"/>
        <v>0.12448404062499999</v>
      </c>
      <c r="J117" s="7">
        <f t="shared" si="34"/>
        <v>0.1178075609375</v>
      </c>
      <c r="K117" s="7">
        <f t="shared" si="34"/>
        <v>0.11113108124999997</v>
      </c>
      <c r="L117">
        <f>'SSA avg mort by age'!B93</f>
        <v>0.13783699999999999</v>
      </c>
      <c r="O117" s="7">
        <f t="shared" si="35"/>
        <v>0.131291765625</v>
      </c>
      <c r="P117" s="7">
        <f t="shared" si="35"/>
        <v>0.12617221249999999</v>
      </c>
      <c r="Q117" s="7">
        <f t="shared" si="35"/>
        <v>0.11593310624999997</v>
      </c>
      <c r="R117" s="7">
        <f t="shared" si="35"/>
        <v>0.11081355312499999</v>
      </c>
      <c r="S117" s="7">
        <f t="shared" si="35"/>
        <v>0.10825377656250001</v>
      </c>
      <c r="T117" s="7">
        <f t="shared" si="35"/>
        <v>0.105694</v>
      </c>
      <c r="U117" s="7">
        <f t="shared" si="35"/>
        <v>0.105694</v>
      </c>
      <c r="V117" s="7">
        <f t="shared" si="35"/>
        <v>0.105694</v>
      </c>
      <c r="W117" s="7">
        <f t="shared" si="35"/>
        <v>9.5454893749999992E-2</v>
      </c>
      <c r="X117" s="7">
        <f t="shared" si="35"/>
        <v>7.4976681249999996E-2</v>
      </c>
      <c r="Y117">
        <f>'SSA avg mort by age'!E93</f>
        <v>0.105694</v>
      </c>
    </row>
    <row r="118" spans="1:25" x14ac:dyDescent="0.25">
      <c r="A118">
        <v>89</v>
      </c>
      <c r="B118" s="7">
        <f t="shared" si="34"/>
        <v>0.18104387500000002</v>
      </c>
      <c r="C118" s="7">
        <f t="shared" si="34"/>
        <v>0.17389740625000003</v>
      </c>
      <c r="D118" s="7">
        <f t="shared" si="34"/>
        <v>0.1667509375</v>
      </c>
      <c r="E118" s="7">
        <f t="shared" si="34"/>
        <v>0.1667509375</v>
      </c>
      <c r="F118" s="7">
        <f t="shared" si="34"/>
        <v>0.1667509375</v>
      </c>
      <c r="G118" s="7">
        <f t="shared" si="34"/>
        <v>0.15245800000000001</v>
      </c>
      <c r="H118" s="7">
        <f t="shared" si="34"/>
        <v>0.14531153125000001</v>
      </c>
      <c r="I118" s="7">
        <f t="shared" si="34"/>
        <v>0.13816506250000002</v>
      </c>
      <c r="J118" s="7">
        <f t="shared" si="34"/>
        <v>0.13101859375</v>
      </c>
      <c r="K118" s="7">
        <f t="shared" si="34"/>
        <v>0.12387212500000001</v>
      </c>
      <c r="L118">
        <f>'SSA avg mort by age'!B94</f>
        <v>0.15245800000000001</v>
      </c>
      <c r="O118" s="7">
        <f t="shared" si="35"/>
        <v>0.14547479687500001</v>
      </c>
      <c r="P118" s="7">
        <f t="shared" si="35"/>
        <v>0.1399504375</v>
      </c>
      <c r="Q118" s="7">
        <f t="shared" si="35"/>
        <v>0.12890171875000001</v>
      </c>
      <c r="R118" s="7">
        <f t="shared" si="35"/>
        <v>0.123377359375</v>
      </c>
      <c r="S118" s="7">
        <f t="shared" si="35"/>
        <v>0.1206151796875</v>
      </c>
      <c r="T118" s="7">
        <f t="shared" si="35"/>
        <v>0.117853</v>
      </c>
      <c r="U118" s="7">
        <f t="shared" si="35"/>
        <v>0.117853</v>
      </c>
      <c r="V118" s="7">
        <f t="shared" si="35"/>
        <v>0.117853</v>
      </c>
      <c r="W118" s="7">
        <f t="shared" si="35"/>
        <v>0.10680428124999999</v>
      </c>
      <c r="X118" s="7">
        <f t="shared" si="35"/>
        <v>8.4706843749999997E-2</v>
      </c>
      <c r="Y118">
        <f>'SSA avg mort by age'!E94</f>
        <v>0.117853</v>
      </c>
    </row>
    <row r="119" spans="1:25" x14ac:dyDescent="0.25">
      <c r="A119">
        <v>90</v>
      </c>
      <c r="B119" s="7">
        <f t="shared" si="34"/>
        <v>0.19886579999999998</v>
      </c>
      <c r="C119" s="7">
        <f t="shared" si="34"/>
        <v>0.19123735</v>
      </c>
      <c r="D119" s="7">
        <f t="shared" si="34"/>
        <v>0.18360889999999999</v>
      </c>
      <c r="E119" s="7">
        <f t="shared" si="34"/>
        <v>0.18360889999999999</v>
      </c>
      <c r="F119" s="7">
        <f t="shared" si="34"/>
        <v>0.18360889999999999</v>
      </c>
      <c r="G119" s="7">
        <f t="shared" si="34"/>
        <v>0.168352</v>
      </c>
      <c r="H119" s="7">
        <f t="shared" si="34"/>
        <v>0.16072354999999999</v>
      </c>
      <c r="I119" s="7">
        <f t="shared" si="34"/>
        <v>0.15309510000000001</v>
      </c>
      <c r="J119" s="7">
        <f t="shared" si="34"/>
        <v>0.14546665</v>
      </c>
      <c r="K119" s="7">
        <f t="shared" si="34"/>
        <v>0.13783819999999999</v>
      </c>
      <c r="L119">
        <f>'SSA avg mort by age'!B95</f>
        <v>0.168352</v>
      </c>
      <c r="O119" s="7">
        <f t="shared" si="35"/>
        <v>0.16085876562500001</v>
      </c>
      <c r="P119" s="7">
        <f t="shared" si="35"/>
        <v>0.15491621250000001</v>
      </c>
      <c r="Q119" s="7">
        <f t="shared" si="35"/>
        <v>0.14303110625000001</v>
      </c>
      <c r="R119" s="7">
        <f t="shared" si="35"/>
        <v>0.13708855312500001</v>
      </c>
      <c r="S119" s="7">
        <f t="shared" si="35"/>
        <v>0.13411727656250003</v>
      </c>
      <c r="T119" s="7">
        <f t="shared" si="35"/>
        <v>0.13114600000000001</v>
      </c>
      <c r="U119" s="7">
        <f t="shared" si="35"/>
        <v>0.13114600000000001</v>
      </c>
      <c r="V119" s="7">
        <f t="shared" si="35"/>
        <v>0.13114600000000001</v>
      </c>
      <c r="W119" s="7">
        <f t="shared" si="35"/>
        <v>0.11926089375000001</v>
      </c>
      <c r="X119" s="7">
        <f t="shared" si="35"/>
        <v>9.5490681250000015E-2</v>
      </c>
      <c r="Y119">
        <f>'SSA avg mort by age'!E95</f>
        <v>0.13114600000000001</v>
      </c>
    </row>
    <row r="120" spans="1:25" x14ac:dyDescent="0.25">
      <c r="A120">
        <v>91</v>
      </c>
      <c r="B120" s="7">
        <f t="shared" si="34"/>
        <v>0.21794604999999997</v>
      </c>
      <c r="C120" s="7">
        <f t="shared" si="34"/>
        <v>0.20983103750000004</v>
      </c>
      <c r="D120" s="7">
        <f t="shared" si="34"/>
        <v>0.20171602499999999</v>
      </c>
      <c r="E120" s="7">
        <f t="shared" si="34"/>
        <v>0.20171602499999999</v>
      </c>
      <c r="F120" s="7">
        <f t="shared" si="34"/>
        <v>0.20171602499999999</v>
      </c>
      <c r="G120" s="7">
        <f t="shared" si="34"/>
        <v>0.18548600000000001</v>
      </c>
      <c r="H120" s="7">
        <f t="shared" si="34"/>
        <v>0.17737098750000002</v>
      </c>
      <c r="I120" s="7">
        <f t="shared" si="34"/>
        <v>0.16925597500000003</v>
      </c>
      <c r="J120" s="7">
        <f t="shared" si="34"/>
        <v>0.16114096249999998</v>
      </c>
      <c r="K120" s="7">
        <f t="shared" si="34"/>
        <v>0.15302594999999999</v>
      </c>
      <c r="L120">
        <f>'SSA avg mort by age'!B96</f>
        <v>0.18548600000000001</v>
      </c>
      <c r="O120" s="7">
        <f t="shared" si="35"/>
        <v>0.17743171874999999</v>
      </c>
      <c r="P120" s="7">
        <f t="shared" si="35"/>
        <v>0.17106237499999996</v>
      </c>
      <c r="Q120" s="7">
        <f t="shared" si="35"/>
        <v>0.15832368749999998</v>
      </c>
      <c r="R120" s="7">
        <f t="shared" si="35"/>
        <v>0.15195434375000003</v>
      </c>
      <c r="S120" s="7">
        <f t="shared" si="35"/>
        <v>0.14876967187500001</v>
      </c>
      <c r="T120" s="7">
        <f t="shared" si="35"/>
        <v>0.14558499999999999</v>
      </c>
      <c r="U120" s="7">
        <f t="shared" si="35"/>
        <v>0.14558499999999999</v>
      </c>
      <c r="V120" s="7">
        <f t="shared" si="35"/>
        <v>0.14558499999999999</v>
      </c>
      <c r="W120" s="7">
        <f t="shared" si="35"/>
        <v>0.13284631250000001</v>
      </c>
      <c r="X120" s="7">
        <f t="shared" si="35"/>
        <v>0.1073689375</v>
      </c>
      <c r="Y120">
        <f>'SSA avg mort by age'!E96</f>
        <v>0.14558499999999999</v>
      </c>
    </row>
    <row r="121" spans="1:25" x14ac:dyDescent="0.25">
      <c r="A121">
        <v>92</v>
      </c>
      <c r="B121" s="7">
        <f t="shared" si="34"/>
        <v>0.23821111874999998</v>
      </c>
      <c r="C121" s="7">
        <f t="shared" si="34"/>
        <v>0.22961258906249998</v>
      </c>
      <c r="D121" s="7">
        <f t="shared" si="34"/>
        <v>0.22101405937500002</v>
      </c>
      <c r="E121" s="7">
        <f t="shared" si="34"/>
        <v>0.22101405937500002</v>
      </c>
      <c r="F121" s="7">
        <f t="shared" si="34"/>
        <v>0.22101405937500002</v>
      </c>
      <c r="G121" s="7">
        <f t="shared" si="34"/>
        <v>0.203817</v>
      </c>
      <c r="H121" s="7">
        <f t="shared" si="34"/>
        <v>0.19521847031249998</v>
      </c>
      <c r="I121" s="7">
        <f t="shared" si="34"/>
        <v>0.18661994062500001</v>
      </c>
      <c r="J121" s="7">
        <f t="shared" si="34"/>
        <v>0.17802141093749999</v>
      </c>
      <c r="K121" s="7">
        <f t="shared" si="34"/>
        <v>0.16942288125000002</v>
      </c>
      <c r="L121">
        <f>'SSA avg mort by age'!B97</f>
        <v>0.203817</v>
      </c>
      <c r="O121" s="7">
        <f t="shared" si="35"/>
        <v>0.19517285156250003</v>
      </c>
      <c r="P121" s="7">
        <f t="shared" si="35"/>
        <v>0.18837328125</v>
      </c>
      <c r="Q121" s="7">
        <f t="shared" si="35"/>
        <v>0.17477414062500002</v>
      </c>
      <c r="R121" s="7">
        <f t="shared" si="35"/>
        <v>0.16797457031250002</v>
      </c>
      <c r="S121" s="7">
        <f t="shared" si="35"/>
        <v>0.16457478515624999</v>
      </c>
      <c r="T121" s="7">
        <f t="shared" si="35"/>
        <v>0.16117500000000001</v>
      </c>
      <c r="U121" s="7">
        <f t="shared" si="35"/>
        <v>0.16117500000000001</v>
      </c>
      <c r="V121" s="7">
        <f t="shared" si="35"/>
        <v>0.16117500000000001</v>
      </c>
      <c r="W121" s="7">
        <f t="shared" si="35"/>
        <v>0.14757585937500001</v>
      </c>
      <c r="X121" s="7">
        <f t="shared" si="35"/>
        <v>0.120377578125</v>
      </c>
      <c r="Y121">
        <f>'SSA avg mort by age'!E97</f>
        <v>0.16117500000000001</v>
      </c>
    </row>
    <row r="122" spans="1:25" x14ac:dyDescent="0.25">
      <c r="A122">
        <v>93</v>
      </c>
      <c r="B122" s="7">
        <f t="shared" si="34"/>
        <v>0.25958392499999999</v>
      </c>
      <c r="C122" s="7">
        <f t="shared" si="34"/>
        <v>0.25051244375000004</v>
      </c>
      <c r="D122" s="7">
        <f t="shared" si="34"/>
        <v>0.24144096249999999</v>
      </c>
      <c r="E122" s="7">
        <f t="shared" si="34"/>
        <v>0.24144096249999999</v>
      </c>
      <c r="F122" s="7">
        <f t="shared" si="34"/>
        <v>0.24144096249999999</v>
      </c>
      <c r="G122" s="7">
        <f t="shared" si="34"/>
        <v>0.223298</v>
      </c>
      <c r="H122" s="7">
        <f t="shared" si="34"/>
        <v>0.21422651875000001</v>
      </c>
      <c r="I122" s="7">
        <f t="shared" si="34"/>
        <v>0.2051550375</v>
      </c>
      <c r="J122" s="7">
        <f t="shared" si="34"/>
        <v>0.19608355625000001</v>
      </c>
      <c r="K122" s="7">
        <f t="shared" si="34"/>
        <v>0.187012075</v>
      </c>
      <c r="L122">
        <f>'SSA avg mort by age'!B98</f>
        <v>0.223298</v>
      </c>
      <c r="O122" s="7">
        <f t="shared" si="35"/>
        <v>0.21404796875000001</v>
      </c>
      <c r="P122" s="7">
        <f t="shared" si="35"/>
        <v>0.20682037500000003</v>
      </c>
      <c r="Q122" s="7">
        <f t="shared" si="35"/>
        <v>0.19236518750000003</v>
      </c>
      <c r="R122" s="7">
        <f t="shared" si="35"/>
        <v>0.18513759375</v>
      </c>
      <c r="S122" s="7">
        <f t="shared" si="35"/>
        <v>0.181523796875</v>
      </c>
      <c r="T122" s="7">
        <f t="shared" si="35"/>
        <v>0.17791000000000001</v>
      </c>
      <c r="U122" s="7">
        <f t="shared" si="35"/>
        <v>0.17791000000000001</v>
      </c>
      <c r="V122" s="7">
        <f t="shared" si="35"/>
        <v>0.17791000000000001</v>
      </c>
      <c r="W122" s="7">
        <f t="shared" si="35"/>
        <v>0.16345481249999999</v>
      </c>
      <c r="X122" s="7">
        <f t="shared" si="35"/>
        <v>0.1345444375</v>
      </c>
      <c r="Y122">
        <f>'SSA avg mort by age'!E98</f>
        <v>0.17791000000000001</v>
      </c>
    </row>
    <row r="123" spans="1:25" x14ac:dyDescent="0.25">
      <c r="A123">
        <v>94</v>
      </c>
      <c r="B123" s="7">
        <f t="shared" si="34"/>
        <v>0.28197121874999997</v>
      </c>
      <c r="C123" s="7">
        <f t="shared" si="34"/>
        <v>0.27244516406250002</v>
      </c>
      <c r="D123" s="7">
        <f t="shared" si="34"/>
        <v>0.26291910937500002</v>
      </c>
      <c r="E123" s="7">
        <f t="shared" si="34"/>
        <v>0.26291910937500002</v>
      </c>
      <c r="F123" s="7">
        <f t="shared" si="34"/>
        <v>0.26291910937500002</v>
      </c>
      <c r="G123" s="7">
        <f t="shared" si="34"/>
        <v>0.243867</v>
      </c>
      <c r="H123" s="7">
        <f t="shared" si="34"/>
        <v>0.23434094531249999</v>
      </c>
      <c r="I123" s="7">
        <f t="shared" si="34"/>
        <v>0.22481489062500001</v>
      </c>
      <c r="J123" s="7">
        <f t="shared" si="34"/>
        <v>0.21528883593750001</v>
      </c>
      <c r="K123" s="7">
        <f t="shared" si="34"/>
        <v>0.20576278125</v>
      </c>
      <c r="L123">
        <f>'SSA avg mort by age'!B99</f>
        <v>0.243867</v>
      </c>
      <c r="O123" s="7">
        <f t="shared" si="35"/>
        <v>0.234011109375</v>
      </c>
      <c r="P123" s="7">
        <f t="shared" si="35"/>
        <v>0.22636368749999999</v>
      </c>
      <c r="Q123" s="7">
        <f t="shared" si="35"/>
        <v>0.21106884375000001</v>
      </c>
      <c r="R123" s="7">
        <f t="shared" si="35"/>
        <v>0.20342142187500001</v>
      </c>
      <c r="S123" s="7">
        <f t="shared" si="35"/>
        <v>0.19959771093750001</v>
      </c>
      <c r="T123" s="7">
        <f t="shared" si="35"/>
        <v>0.195774</v>
      </c>
      <c r="U123" s="7">
        <f t="shared" si="35"/>
        <v>0.195774</v>
      </c>
      <c r="V123" s="7">
        <f t="shared" si="35"/>
        <v>0.195774</v>
      </c>
      <c r="W123" s="7">
        <f t="shared" si="35"/>
        <v>0.18047915624999999</v>
      </c>
      <c r="X123" s="7">
        <f t="shared" si="35"/>
        <v>0.14988946875</v>
      </c>
      <c r="Y123">
        <f>'SSA avg mort by age'!E99</f>
        <v>0.195774</v>
      </c>
    </row>
    <row r="124" spans="1:25" s="33" customFormat="1" x14ac:dyDescent="0.25">
      <c r="A124" s="33">
        <v>95</v>
      </c>
      <c r="B124" s="33">
        <f t="shared" si="34"/>
        <v>0.30391854999999995</v>
      </c>
      <c r="C124" s="33">
        <f t="shared" si="34"/>
        <v>0.2940081625</v>
      </c>
      <c r="D124" s="33">
        <f t="shared" si="34"/>
        <v>0.284097775</v>
      </c>
      <c r="E124" s="33">
        <f t="shared" si="34"/>
        <v>0.284097775</v>
      </c>
      <c r="F124" s="33">
        <f t="shared" si="34"/>
        <v>0.284097775</v>
      </c>
      <c r="G124" s="33">
        <f t="shared" si="34"/>
        <v>0.26427699999999998</v>
      </c>
      <c r="H124" s="33">
        <f t="shared" si="34"/>
        <v>0.25436661249999998</v>
      </c>
      <c r="I124" s="33">
        <f t="shared" si="34"/>
        <v>0.244456225</v>
      </c>
      <c r="J124" s="33">
        <f t="shared" si="34"/>
        <v>0.23454583749999997</v>
      </c>
      <c r="K124" s="33">
        <f t="shared" si="34"/>
        <v>0.22463544999999999</v>
      </c>
      <c r="L124" s="33">
        <f>'SSA avg mort by age'!B100</f>
        <v>0.26427699999999998</v>
      </c>
      <c r="O124" s="33">
        <f t="shared" si="35"/>
        <v>0.25394568750000002</v>
      </c>
      <c r="P124" s="33">
        <f t="shared" si="35"/>
        <v>0.24592634999999999</v>
      </c>
      <c r="Q124" s="33">
        <f t="shared" si="35"/>
        <v>0.22988767500000001</v>
      </c>
      <c r="R124" s="33">
        <f t="shared" si="35"/>
        <v>0.22186833750000004</v>
      </c>
      <c r="S124" s="33">
        <f t="shared" si="35"/>
        <v>0.21785866875000001</v>
      </c>
      <c r="T124" s="33">
        <f t="shared" si="35"/>
        <v>0.21384900000000001</v>
      </c>
      <c r="U124" s="33">
        <f t="shared" si="35"/>
        <v>0.21384900000000001</v>
      </c>
      <c r="V124" s="33">
        <f t="shared" si="35"/>
        <v>0.21384900000000001</v>
      </c>
      <c r="W124" s="33">
        <f t="shared" si="35"/>
        <v>0.19781032500000001</v>
      </c>
      <c r="X124" s="33">
        <f t="shared" si="35"/>
        <v>0.165732975</v>
      </c>
      <c r="Y124" s="33">
        <f>'SSA avg mort by age'!E100</f>
        <v>0.21384900000000001</v>
      </c>
    </row>
    <row r="125" spans="1:25" x14ac:dyDescent="0.25">
      <c r="A125">
        <v>96</v>
      </c>
      <c r="B125" s="7">
        <f t="shared" si="34"/>
        <v>0.32501714999999992</v>
      </c>
      <c r="C125" s="7">
        <f t="shared" si="34"/>
        <v>0.3148048625</v>
      </c>
      <c r="D125" s="7">
        <f t="shared" si="34"/>
        <v>0.30459257499999998</v>
      </c>
      <c r="E125" s="7">
        <f t="shared" si="34"/>
        <v>0.30459257499999998</v>
      </c>
      <c r="F125" s="7">
        <f t="shared" si="34"/>
        <v>0.30459257499999998</v>
      </c>
      <c r="G125" s="7">
        <f t="shared" si="34"/>
        <v>0.28416799999999998</v>
      </c>
      <c r="H125" s="7">
        <f t="shared" si="34"/>
        <v>0.2739557125</v>
      </c>
      <c r="I125" s="7">
        <f t="shared" si="34"/>
        <v>0.26374342499999998</v>
      </c>
      <c r="J125" s="7">
        <f t="shared" si="34"/>
        <v>0.25353113749999995</v>
      </c>
      <c r="K125" s="7">
        <f t="shared" si="34"/>
        <v>0.24331884999999998</v>
      </c>
      <c r="L125">
        <f>'SSA avg mort by age'!B101</f>
        <v>0.28416799999999998</v>
      </c>
      <c r="O125" s="7">
        <f t="shared" si="35"/>
        <v>0.27352824218749999</v>
      </c>
      <c r="P125" s="7">
        <f t="shared" si="35"/>
        <v>0.26519559374999996</v>
      </c>
      <c r="Q125" s="7">
        <f t="shared" si="35"/>
        <v>0.24853029687499997</v>
      </c>
      <c r="R125" s="7">
        <f t="shared" si="35"/>
        <v>0.24019764843749997</v>
      </c>
      <c r="S125" s="7">
        <f t="shared" si="35"/>
        <v>0.23603132421875</v>
      </c>
      <c r="T125" s="7">
        <f t="shared" si="35"/>
        <v>0.23186499999999999</v>
      </c>
      <c r="U125" s="7">
        <f t="shared" si="35"/>
        <v>0.23186499999999999</v>
      </c>
      <c r="V125" s="7">
        <f t="shared" si="35"/>
        <v>0.23186499999999999</v>
      </c>
      <c r="W125" s="7">
        <f t="shared" si="35"/>
        <v>0.215199703125</v>
      </c>
      <c r="X125" s="7">
        <f t="shared" si="35"/>
        <v>0.181869109375</v>
      </c>
      <c r="Y125">
        <f>'SSA avg mort by age'!E101</f>
        <v>0.23186499999999999</v>
      </c>
    </row>
    <row r="126" spans="1:25" x14ac:dyDescent="0.25">
      <c r="A126">
        <v>97</v>
      </c>
      <c r="B126" s="7">
        <f t="shared" si="34"/>
        <v>0.34484904999999999</v>
      </c>
      <c r="C126" s="7">
        <f t="shared" si="34"/>
        <v>0.33442778749999996</v>
      </c>
      <c r="D126" s="7">
        <f t="shared" si="34"/>
        <v>0.32400652499999999</v>
      </c>
      <c r="E126" s="7">
        <f t="shared" si="34"/>
        <v>0.32400652499999999</v>
      </c>
      <c r="F126" s="7">
        <f t="shared" si="34"/>
        <v>0.32400652499999999</v>
      </c>
      <c r="G126" s="7">
        <f t="shared" si="34"/>
        <v>0.30316399999999999</v>
      </c>
      <c r="H126" s="7">
        <f t="shared" si="34"/>
        <v>0.29274273749999996</v>
      </c>
      <c r="I126" s="7">
        <f t="shared" si="34"/>
        <v>0.28232147499999999</v>
      </c>
      <c r="J126" s="7">
        <f t="shared" si="34"/>
        <v>0.27190021249999996</v>
      </c>
      <c r="K126" s="7">
        <f t="shared" si="34"/>
        <v>0.26147894999999999</v>
      </c>
      <c r="L126">
        <f>'SSA avg mort by age'!B102</f>
        <v>0.30316399999999999</v>
      </c>
      <c r="O126" s="7">
        <f t="shared" si="35"/>
        <v>0.29241210937500001</v>
      </c>
      <c r="P126" s="7">
        <f t="shared" si="35"/>
        <v>0.28383468749999996</v>
      </c>
      <c r="Q126" s="7">
        <f t="shared" si="35"/>
        <v>0.26667984375000003</v>
      </c>
      <c r="R126" s="7">
        <f t="shared" si="35"/>
        <v>0.25810242187499999</v>
      </c>
      <c r="S126" s="7">
        <f t="shared" si="35"/>
        <v>0.25381371093749999</v>
      </c>
      <c r="T126" s="7">
        <f t="shared" si="35"/>
        <v>0.249525</v>
      </c>
      <c r="U126" s="7">
        <f t="shared" si="35"/>
        <v>0.249525</v>
      </c>
      <c r="V126" s="7">
        <f t="shared" si="35"/>
        <v>0.249525</v>
      </c>
      <c r="W126" s="7">
        <f t="shared" si="35"/>
        <v>0.23237015625000002</v>
      </c>
      <c r="X126" s="7">
        <f t="shared" si="35"/>
        <v>0.19806046875</v>
      </c>
      <c r="Y126">
        <f>'SSA avg mort by age'!E102</f>
        <v>0.249525</v>
      </c>
    </row>
    <row r="127" spans="1:25" x14ac:dyDescent="0.25">
      <c r="A127">
        <v>98</v>
      </c>
      <c r="B127" s="7">
        <f t="shared" si="34"/>
        <v>0.36299097500000005</v>
      </c>
      <c r="C127" s="7">
        <f t="shared" si="34"/>
        <v>0.35246223124999998</v>
      </c>
      <c r="D127" s="7">
        <f t="shared" si="34"/>
        <v>0.34193348750000002</v>
      </c>
      <c r="E127" s="7">
        <f t="shared" si="34"/>
        <v>0.34193348750000002</v>
      </c>
      <c r="F127" s="7">
        <f t="shared" si="34"/>
        <v>0.34193348750000002</v>
      </c>
      <c r="G127" s="7">
        <f t="shared" si="34"/>
        <v>0.32087599999999999</v>
      </c>
      <c r="H127" s="7">
        <f t="shared" si="34"/>
        <v>0.31034725625000004</v>
      </c>
      <c r="I127" s="7">
        <f t="shared" si="34"/>
        <v>0.29981851249999997</v>
      </c>
      <c r="J127" s="7">
        <f t="shared" si="34"/>
        <v>0.28928976875000001</v>
      </c>
      <c r="K127" s="7">
        <f t="shared" si="34"/>
        <v>0.278761025</v>
      </c>
      <c r="L127">
        <f>'SSA avg mort by age'!B103</f>
        <v>0.32087599999999999</v>
      </c>
      <c r="O127" s="7">
        <f t="shared" si="35"/>
        <v>0.31023895312499999</v>
      </c>
      <c r="P127" s="7">
        <f t="shared" si="35"/>
        <v>0.30149396249999999</v>
      </c>
      <c r="Q127" s="7">
        <f t="shared" si="35"/>
        <v>0.28400398124999998</v>
      </c>
      <c r="R127" s="7">
        <f t="shared" si="35"/>
        <v>0.27525899062499992</v>
      </c>
      <c r="S127" s="7">
        <f t="shared" si="35"/>
        <v>0.27088649531249998</v>
      </c>
      <c r="T127" s="7">
        <f t="shared" si="35"/>
        <v>0.26651399999999997</v>
      </c>
      <c r="U127" s="7">
        <f t="shared" si="35"/>
        <v>0.26651399999999997</v>
      </c>
      <c r="V127" s="7">
        <f t="shared" si="35"/>
        <v>0.26651399999999997</v>
      </c>
      <c r="W127" s="7">
        <f t="shared" si="35"/>
        <v>0.24902401874999996</v>
      </c>
      <c r="X127" s="7">
        <f t="shared" si="35"/>
        <v>0.21404405624999998</v>
      </c>
      <c r="Y127">
        <f>'SSA avg mort by age'!E103</f>
        <v>0.26651399999999997</v>
      </c>
    </row>
    <row r="128" spans="1:25" x14ac:dyDescent="0.25">
      <c r="A128">
        <v>99</v>
      </c>
      <c r="B128" s="7">
        <f t="shared" si="34"/>
        <v>0.37903387500000002</v>
      </c>
      <c r="C128" s="7">
        <f t="shared" si="34"/>
        <v>0.36850515625000002</v>
      </c>
      <c r="D128" s="7">
        <f t="shared" si="34"/>
        <v>0.35797643750000002</v>
      </c>
      <c r="E128" s="7">
        <f t="shared" si="34"/>
        <v>0.35797643750000002</v>
      </c>
      <c r="F128" s="7">
        <f t="shared" si="34"/>
        <v>0.35797643750000002</v>
      </c>
      <c r="G128" s="7">
        <f t="shared" si="34"/>
        <v>0.33691900000000002</v>
      </c>
      <c r="H128" s="7">
        <f t="shared" si="34"/>
        <v>0.32639028125000003</v>
      </c>
      <c r="I128" s="7">
        <f t="shared" si="34"/>
        <v>0.31586156250000003</v>
      </c>
      <c r="J128" s="7">
        <f t="shared" si="34"/>
        <v>0.30533284375000003</v>
      </c>
      <c r="K128" s="7">
        <f t="shared" si="34"/>
        <v>0.29480412500000003</v>
      </c>
      <c r="L128">
        <f>'SSA avg mort by age'!B104</f>
        <v>0.33691900000000002</v>
      </c>
      <c r="O128" s="7">
        <f t="shared" si="35"/>
        <v>0.32664525</v>
      </c>
      <c r="P128" s="7">
        <f t="shared" si="35"/>
        <v>0.31781699999999996</v>
      </c>
      <c r="Q128" s="7">
        <f t="shared" si="35"/>
        <v>0.3001605</v>
      </c>
      <c r="R128" s="7">
        <f t="shared" si="35"/>
        <v>0.29133224999999996</v>
      </c>
      <c r="S128" s="7">
        <f t="shared" si="35"/>
        <v>0.28691812499999997</v>
      </c>
      <c r="T128" s="7">
        <f t="shared" si="35"/>
        <v>0.28250399999999998</v>
      </c>
      <c r="U128" s="7">
        <f t="shared" si="35"/>
        <v>0.28250399999999998</v>
      </c>
      <c r="V128" s="7">
        <f t="shared" si="35"/>
        <v>0.28250399999999998</v>
      </c>
      <c r="W128" s="7">
        <f t="shared" si="35"/>
        <v>0.26484749999999996</v>
      </c>
      <c r="X128" s="7">
        <f t="shared" si="35"/>
        <v>0.22953449999999997</v>
      </c>
      <c r="Y128">
        <f>'SSA avg mort by age'!E104</f>
        <v>0.28250399999999998</v>
      </c>
    </row>
    <row r="129" spans="1:25" x14ac:dyDescent="0.25">
      <c r="A129">
        <v>100</v>
      </c>
      <c r="B129" s="7">
        <f t="shared" si="34"/>
        <v>0.39577459374999996</v>
      </c>
      <c r="C129" s="7">
        <f t="shared" si="34"/>
        <v>0.38527219531250001</v>
      </c>
      <c r="D129" s="7">
        <f t="shared" si="34"/>
        <v>0.37476979687500001</v>
      </c>
      <c r="E129" s="7">
        <f t="shared" si="34"/>
        <v>0.37476979687500001</v>
      </c>
      <c r="F129" s="7">
        <f t="shared" si="34"/>
        <v>0.37476979687500001</v>
      </c>
      <c r="G129" s="7">
        <f t="shared" si="34"/>
        <v>0.353765</v>
      </c>
      <c r="H129" s="7">
        <f t="shared" si="34"/>
        <v>0.34326260156249999</v>
      </c>
      <c r="I129" s="7">
        <f t="shared" si="34"/>
        <v>0.33276020312499999</v>
      </c>
      <c r="J129" s="7">
        <f t="shared" si="34"/>
        <v>0.32225780468749998</v>
      </c>
      <c r="K129" s="7">
        <f t="shared" si="34"/>
        <v>0.31175540624999998</v>
      </c>
      <c r="L129">
        <f>'SSA avg mort by age'!B105</f>
        <v>0.353765</v>
      </c>
      <c r="O129" s="7">
        <f t="shared" si="35"/>
        <v>0.34390535156250002</v>
      </c>
      <c r="P129" s="7">
        <f t="shared" si="35"/>
        <v>0.33501528125000002</v>
      </c>
      <c r="Q129" s="7">
        <f t="shared" si="35"/>
        <v>0.31723514062500002</v>
      </c>
      <c r="R129" s="7">
        <f t="shared" si="35"/>
        <v>0.30834507031250008</v>
      </c>
      <c r="S129" s="7">
        <f t="shared" si="35"/>
        <v>0.30390003515625003</v>
      </c>
      <c r="T129" s="7">
        <f t="shared" si="35"/>
        <v>0.29945500000000003</v>
      </c>
      <c r="U129" s="7">
        <f t="shared" si="35"/>
        <v>0.29945500000000003</v>
      </c>
      <c r="V129" s="7">
        <f t="shared" si="35"/>
        <v>0.29945500000000003</v>
      </c>
      <c r="W129" s="7">
        <f t="shared" si="35"/>
        <v>0.28167485937500003</v>
      </c>
      <c r="X129" s="7">
        <f t="shared" si="35"/>
        <v>0.24611457812500004</v>
      </c>
      <c r="Y129">
        <f>'SSA avg mort by age'!E105</f>
        <v>0.29945500000000003</v>
      </c>
    </row>
    <row r="130" spans="1:25" x14ac:dyDescent="0.25">
      <c r="A130">
        <v>101</v>
      </c>
      <c r="B130" s="7">
        <f t="shared" si="34"/>
        <v>0.413242575</v>
      </c>
      <c r="C130" s="7">
        <f t="shared" si="34"/>
        <v>0.40279543125000006</v>
      </c>
      <c r="D130" s="7">
        <f t="shared" si="34"/>
        <v>0.39234828749999995</v>
      </c>
      <c r="E130" s="7">
        <f t="shared" si="34"/>
        <v>0.39234828749999995</v>
      </c>
      <c r="F130" s="7">
        <f t="shared" si="34"/>
        <v>0.39234828749999995</v>
      </c>
      <c r="G130" s="7">
        <f t="shared" si="34"/>
        <v>0.37145400000000001</v>
      </c>
      <c r="H130" s="7">
        <f t="shared" si="34"/>
        <v>0.36100685625000001</v>
      </c>
      <c r="I130" s="7">
        <f t="shared" si="34"/>
        <v>0.35055971250000001</v>
      </c>
      <c r="J130" s="7">
        <f t="shared" si="34"/>
        <v>0.34011256875000001</v>
      </c>
      <c r="K130" s="7">
        <f t="shared" si="34"/>
        <v>0.32966542500000001</v>
      </c>
      <c r="L130">
        <f>'SSA avg mort by age'!B106</f>
        <v>0.37145400000000001</v>
      </c>
      <c r="O130" s="7">
        <f t="shared" si="35"/>
        <v>0.36205946875</v>
      </c>
      <c r="P130" s="7">
        <f t="shared" si="35"/>
        <v>0.35313197499999999</v>
      </c>
      <c r="Q130" s="7">
        <f t="shared" si="35"/>
        <v>0.33527698749999996</v>
      </c>
      <c r="R130" s="7">
        <f t="shared" si="35"/>
        <v>0.32634949374999994</v>
      </c>
      <c r="S130" s="7">
        <f t="shared" si="35"/>
        <v>0.32188574687499999</v>
      </c>
      <c r="T130" s="7">
        <f t="shared" si="35"/>
        <v>0.31742199999999998</v>
      </c>
      <c r="U130" s="7">
        <f t="shared" si="35"/>
        <v>0.31742199999999998</v>
      </c>
      <c r="V130" s="7">
        <f t="shared" si="35"/>
        <v>0.31742199999999998</v>
      </c>
      <c r="W130" s="7">
        <f t="shared" si="35"/>
        <v>0.29956701249999995</v>
      </c>
      <c r="X130" s="7">
        <f t="shared" si="35"/>
        <v>0.2638570375</v>
      </c>
      <c r="Y130">
        <f>'SSA avg mort by age'!E106</f>
        <v>0.31742199999999998</v>
      </c>
    </row>
    <row r="131" spans="1:25" x14ac:dyDescent="0.25">
      <c r="A131">
        <v>102</v>
      </c>
      <c r="B131" s="7">
        <f t="shared" ref="B131:K146" si="36">(B$15*(119-$A131)/(119-55)+1*($A131-55)/(119-55))*$L131</f>
        <v>0.43146626249999998</v>
      </c>
      <c r="C131" s="7">
        <f t="shared" si="36"/>
        <v>0.42110619687499995</v>
      </c>
      <c r="D131" s="7">
        <f t="shared" si="36"/>
        <v>0.41074613125000003</v>
      </c>
      <c r="E131" s="7">
        <f t="shared" si="36"/>
        <v>0.41074613125000003</v>
      </c>
      <c r="F131" s="7">
        <f t="shared" si="36"/>
        <v>0.41074613125000003</v>
      </c>
      <c r="G131" s="7">
        <f t="shared" si="36"/>
        <v>0.39002599999999998</v>
      </c>
      <c r="H131" s="7">
        <f t="shared" si="36"/>
        <v>0.37966593437499996</v>
      </c>
      <c r="I131" s="7">
        <f t="shared" si="36"/>
        <v>0.36930586874999999</v>
      </c>
      <c r="J131" s="7">
        <f t="shared" si="36"/>
        <v>0.35894580312499996</v>
      </c>
      <c r="K131" s="7">
        <f t="shared" si="36"/>
        <v>0.34858573749999999</v>
      </c>
      <c r="L131">
        <f>'SSA avg mort by age'!B107</f>
        <v>0.39002599999999998</v>
      </c>
      <c r="O131" s="7">
        <f t="shared" ref="O131:X146" si="37">(O$15*(119-$A131)/(119-55)+1*($A131-55)/(119-55))*$Y131</f>
        <v>0.38115402343750004</v>
      </c>
      <c r="P131" s="7">
        <f t="shared" si="37"/>
        <v>0.37221661875000001</v>
      </c>
      <c r="Q131" s="7">
        <f t="shared" si="37"/>
        <v>0.35434180937500004</v>
      </c>
      <c r="R131" s="7">
        <f t="shared" si="37"/>
        <v>0.34540440468750006</v>
      </c>
      <c r="S131" s="7">
        <f t="shared" si="37"/>
        <v>0.34093570234374998</v>
      </c>
      <c r="T131" s="7">
        <f t="shared" si="37"/>
        <v>0.33646700000000002</v>
      </c>
      <c r="U131" s="7">
        <f t="shared" si="37"/>
        <v>0.33646700000000002</v>
      </c>
      <c r="V131" s="7">
        <f t="shared" si="37"/>
        <v>0.33646700000000002</v>
      </c>
      <c r="W131" s="7">
        <f t="shared" si="37"/>
        <v>0.31859219062500005</v>
      </c>
      <c r="X131" s="7">
        <f t="shared" si="37"/>
        <v>0.282842571875</v>
      </c>
      <c r="Y131">
        <f>'SSA avg mort by age'!E107</f>
        <v>0.33646700000000002</v>
      </c>
    </row>
    <row r="132" spans="1:25" x14ac:dyDescent="0.25">
      <c r="A132">
        <v>103</v>
      </c>
      <c r="B132" s="7">
        <f t="shared" si="36"/>
        <v>0.45048080000000001</v>
      </c>
      <c r="C132" s="7">
        <f t="shared" si="36"/>
        <v>0.44024259999999998</v>
      </c>
      <c r="D132" s="7">
        <f t="shared" si="36"/>
        <v>0.43000440000000001</v>
      </c>
      <c r="E132" s="7">
        <f t="shared" si="36"/>
        <v>0.43000440000000001</v>
      </c>
      <c r="F132" s="7">
        <f t="shared" si="36"/>
        <v>0.43000440000000001</v>
      </c>
      <c r="G132" s="7">
        <f t="shared" si="36"/>
        <v>0.409528</v>
      </c>
      <c r="H132" s="7">
        <f t="shared" si="36"/>
        <v>0.39928979999999997</v>
      </c>
      <c r="I132" s="7">
        <f t="shared" si="36"/>
        <v>0.3890516</v>
      </c>
      <c r="J132" s="7">
        <f t="shared" si="36"/>
        <v>0.37881340000000002</v>
      </c>
      <c r="K132" s="7">
        <f t="shared" si="36"/>
        <v>0.36857519999999999</v>
      </c>
      <c r="L132">
        <f>'SSA avg mort by age'!B108</f>
        <v>0.409528</v>
      </c>
      <c r="O132" s="7">
        <f t="shared" si="37"/>
        <v>0.40123687499999999</v>
      </c>
      <c r="P132" s="7">
        <f t="shared" si="37"/>
        <v>0.39232050000000002</v>
      </c>
      <c r="Q132" s="7">
        <f t="shared" si="37"/>
        <v>0.37448775000000001</v>
      </c>
      <c r="R132" s="7">
        <f t="shared" si="37"/>
        <v>0.36557137499999998</v>
      </c>
      <c r="S132" s="7">
        <f t="shared" si="37"/>
        <v>0.36111318749999999</v>
      </c>
      <c r="T132" s="7">
        <f t="shared" si="37"/>
        <v>0.356655</v>
      </c>
      <c r="U132" s="7">
        <f t="shared" si="37"/>
        <v>0.356655</v>
      </c>
      <c r="V132" s="7">
        <f t="shared" si="37"/>
        <v>0.356655</v>
      </c>
      <c r="W132" s="7">
        <f t="shared" si="37"/>
        <v>0.33882224999999999</v>
      </c>
      <c r="X132" s="7">
        <f t="shared" si="37"/>
        <v>0.30315674999999997</v>
      </c>
      <c r="Y132">
        <f>'SSA avg mort by age'!E108</f>
        <v>0.356655</v>
      </c>
    </row>
    <row r="133" spans="1:25" x14ac:dyDescent="0.25">
      <c r="A133">
        <v>104</v>
      </c>
      <c r="B133" s="7">
        <f t="shared" si="36"/>
        <v>0.47031687500000002</v>
      </c>
      <c r="C133" s="7">
        <f t="shared" si="36"/>
        <v>0.46023865624999999</v>
      </c>
      <c r="D133" s="7">
        <f t="shared" si="36"/>
        <v>0.45016043750000001</v>
      </c>
      <c r="E133" s="7">
        <f t="shared" si="36"/>
        <v>0.45016043750000001</v>
      </c>
      <c r="F133" s="7">
        <f t="shared" si="36"/>
        <v>0.45016043750000001</v>
      </c>
      <c r="G133" s="7">
        <f t="shared" si="36"/>
        <v>0.430004</v>
      </c>
      <c r="H133" s="7">
        <f t="shared" si="36"/>
        <v>0.41992578125000002</v>
      </c>
      <c r="I133" s="7">
        <f t="shared" si="36"/>
        <v>0.40984756249999998</v>
      </c>
      <c r="J133" s="7">
        <f t="shared" si="36"/>
        <v>0.39976934375000001</v>
      </c>
      <c r="K133" s="7">
        <f t="shared" si="36"/>
        <v>0.38969112499999997</v>
      </c>
      <c r="L133">
        <f>'SSA avg mort by age'!B109</f>
        <v>0.430004</v>
      </c>
      <c r="O133" s="7">
        <f t="shared" si="37"/>
        <v>0.42235832031249998</v>
      </c>
      <c r="P133" s="7">
        <f t="shared" si="37"/>
        <v>0.41349765624999996</v>
      </c>
      <c r="Q133" s="7">
        <f t="shared" si="37"/>
        <v>0.39577632812499997</v>
      </c>
      <c r="R133" s="7">
        <f t="shared" si="37"/>
        <v>0.3869156640625</v>
      </c>
      <c r="S133" s="7">
        <f t="shared" si="37"/>
        <v>0.38248533203124996</v>
      </c>
      <c r="T133" s="7">
        <f t="shared" si="37"/>
        <v>0.37805499999999997</v>
      </c>
      <c r="U133" s="7">
        <f t="shared" si="37"/>
        <v>0.37805499999999997</v>
      </c>
      <c r="V133" s="7">
        <f t="shared" si="37"/>
        <v>0.37805499999999997</v>
      </c>
      <c r="W133" s="7">
        <f t="shared" si="37"/>
        <v>0.36033367187499998</v>
      </c>
      <c r="X133" s="7">
        <f t="shared" si="37"/>
        <v>0.324891015625</v>
      </c>
      <c r="Y133">
        <f>'SSA avg mort by age'!E109</f>
        <v>0.37805499999999997</v>
      </c>
    </row>
    <row r="134" spans="1:25" x14ac:dyDescent="0.25">
      <c r="A134">
        <v>105</v>
      </c>
      <c r="B134" s="7">
        <f t="shared" si="36"/>
        <v>0.49101059999999996</v>
      </c>
      <c r="C134" s="7">
        <f t="shared" si="36"/>
        <v>0.48113395000000003</v>
      </c>
      <c r="D134" s="7">
        <f t="shared" si="36"/>
        <v>0.47125729999999999</v>
      </c>
      <c r="E134" s="7">
        <f t="shared" si="36"/>
        <v>0.47125729999999999</v>
      </c>
      <c r="F134" s="7">
        <f t="shared" si="36"/>
        <v>0.47125729999999999</v>
      </c>
      <c r="G134" s="7">
        <f t="shared" si="36"/>
        <v>0.45150400000000002</v>
      </c>
      <c r="H134" s="7">
        <f t="shared" si="36"/>
        <v>0.44162735000000003</v>
      </c>
      <c r="I134" s="7">
        <f t="shared" si="36"/>
        <v>0.43175070000000004</v>
      </c>
      <c r="J134" s="7">
        <f t="shared" si="36"/>
        <v>0.42187405</v>
      </c>
      <c r="K134" s="7">
        <f t="shared" si="36"/>
        <v>0.41199740000000001</v>
      </c>
      <c r="L134">
        <f>'SSA avg mort by age'!B110</f>
        <v>0.45150400000000002</v>
      </c>
      <c r="O134" s="7">
        <f t="shared" si="37"/>
        <v>0.44456871874999998</v>
      </c>
      <c r="P134" s="7">
        <f t="shared" si="37"/>
        <v>0.43580257499999997</v>
      </c>
      <c r="Q134" s="7">
        <f t="shared" si="37"/>
        <v>0.41827028749999995</v>
      </c>
      <c r="R134" s="7">
        <f t="shared" si="37"/>
        <v>0.40950414374999999</v>
      </c>
      <c r="S134" s="7">
        <f t="shared" si="37"/>
        <v>0.40512107187500002</v>
      </c>
      <c r="T134" s="7">
        <f t="shared" si="37"/>
        <v>0.40073799999999998</v>
      </c>
      <c r="U134" s="7">
        <f t="shared" si="37"/>
        <v>0.40073799999999998</v>
      </c>
      <c r="V134" s="7">
        <f t="shared" si="37"/>
        <v>0.40073799999999998</v>
      </c>
      <c r="W134" s="7">
        <f t="shared" si="37"/>
        <v>0.38320571250000002</v>
      </c>
      <c r="X134" s="7">
        <f t="shared" si="37"/>
        <v>0.34814113749999998</v>
      </c>
      <c r="Y134">
        <f>'SSA avg mort by age'!E110</f>
        <v>0.40073799999999998</v>
      </c>
    </row>
    <row r="135" spans="1:25" x14ac:dyDescent="0.25">
      <c r="A135">
        <v>106</v>
      </c>
      <c r="B135" s="7">
        <f t="shared" si="36"/>
        <v>0.51259791874999994</v>
      </c>
      <c r="C135" s="7">
        <f t="shared" si="36"/>
        <v>0.50296818906249996</v>
      </c>
      <c r="D135" s="7">
        <f t="shared" si="36"/>
        <v>0.49333845937499993</v>
      </c>
      <c r="E135" s="7">
        <f t="shared" si="36"/>
        <v>0.49333845937499993</v>
      </c>
      <c r="F135" s="7">
        <f t="shared" si="36"/>
        <v>0.49333845937499993</v>
      </c>
      <c r="G135" s="7">
        <f t="shared" si="36"/>
        <v>0.47407899999999997</v>
      </c>
      <c r="H135" s="7">
        <f t="shared" si="36"/>
        <v>0.4644492703125</v>
      </c>
      <c r="I135" s="7">
        <f t="shared" si="36"/>
        <v>0.45481954062499996</v>
      </c>
      <c r="J135" s="7">
        <f t="shared" si="36"/>
        <v>0.44518981093749999</v>
      </c>
      <c r="K135" s="7">
        <f t="shared" si="36"/>
        <v>0.43556008124999995</v>
      </c>
      <c r="L135">
        <f>'SSA avg mort by age'!B111</f>
        <v>0.47407899999999997</v>
      </c>
      <c r="O135" s="7">
        <f t="shared" si="37"/>
        <v>0.46792392187499998</v>
      </c>
      <c r="P135" s="7">
        <f t="shared" si="37"/>
        <v>0.45929553750000002</v>
      </c>
      <c r="Q135" s="7">
        <f t="shared" si="37"/>
        <v>0.44203876874999998</v>
      </c>
      <c r="R135" s="7">
        <f t="shared" si="37"/>
        <v>0.43341038437499996</v>
      </c>
      <c r="S135" s="7">
        <f t="shared" si="37"/>
        <v>0.4290961921875</v>
      </c>
      <c r="T135" s="7">
        <f t="shared" si="37"/>
        <v>0.42478199999999999</v>
      </c>
      <c r="U135" s="7">
        <f t="shared" si="37"/>
        <v>0.42478199999999999</v>
      </c>
      <c r="V135" s="7">
        <f t="shared" si="37"/>
        <v>0.42478199999999999</v>
      </c>
      <c r="W135" s="7">
        <f t="shared" si="37"/>
        <v>0.40752523125000001</v>
      </c>
      <c r="X135" s="7">
        <f t="shared" si="37"/>
        <v>0.37301169375000004</v>
      </c>
      <c r="Y135">
        <f>'SSA avg mort by age'!E111</f>
        <v>0.42478199999999999</v>
      </c>
    </row>
    <row r="136" spans="1:25" x14ac:dyDescent="0.25">
      <c r="A136">
        <v>107</v>
      </c>
      <c r="B136" s="7">
        <f t="shared" si="36"/>
        <v>0.53511672499999996</v>
      </c>
      <c r="C136" s="7">
        <f t="shared" si="36"/>
        <v>0.52578329374999988</v>
      </c>
      <c r="D136" s="7">
        <f t="shared" si="36"/>
        <v>0.51644986250000002</v>
      </c>
      <c r="E136" s="7">
        <f t="shared" si="36"/>
        <v>0.51644986250000002</v>
      </c>
      <c r="F136" s="7">
        <f t="shared" si="36"/>
        <v>0.51644986250000002</v>
      </c>
      <c r="G136" s="7">
        <f t="shared" si="36"/>
        <v>0.49778299999999998</v>
      </c>
      <c r="H136" s="7">
        <f t="shared" si="36"/>
        <v>0.48844956874999995</v>
      </c>
      <c r="I136" s="7">
        <f t="shared" si="36"/>
        <v>0.47911613749999998</v>
      </c>
      <c r="J136" s="7">
        <f t="shared" si="36"/>
        <v>0.46978270624999996</v>
      </c>
      <c r="K136" s="7">
        <f t="shared" si="36"/>
        <v>0.46044927499999999</v>
      </c>
      <c r="L136">
        <f>'SSA avg mort by age'!B112</f>
        <v>0.49778299999999998</v>
      </c>
      <c r="O136" s="7">
        <f t="shared" si="37"/>
        <v>0.49248171874999996</v>
      </c>
      <c r="P136" s="7">
        <f t="shared" si="37"/>
        <v>0.48403917499999993</v>
      </c>
      <c r="Q136" s="7">
        <f t="shared" si="37"/>
        <v>0.46715408750000004</v>
      </c>
      <c r="R136" s="7">
        <f t="shared" si="37"/>
        <v>0.45871154375000001</v>
      </c>
      <c r="S136" s="7">
        <f t="shared" si="37"/>
        <v>0.45449027187499991</v>
      </c>
      <c r="T136" s="7">
        <f t="shared" si="37"/>
        <v>0.45026899999999997</v>
      </c>
      <c r="U136" s="7">
        <f t="shared" si="37"/>
        <v>0.45026899999999997</v>
      </c>
      <c r="V136" s="7">
        <f t="shared" si="37"/>
        <v>0.45026899999999997</v>
      </c>
      <c r="W136" s="7">
        <f t="shared" si="37"/>
        <v>0.43338391249999997</v>
      </c>
      <c r="X136" s="7">
        <f t="shared" si="37"/>
        <v>0.39961373749999995</v>
      </c>
      <c r="Y136">
        <f>'SSA avg mort by age'!E112</f>
        <v>0.45026899999999997</v>
      </c>
    </row>
    <row r="137" spans="1:25" x14ac:dyDescent="0.25">
      <c r="A137">
        <v>108</v>
      </c>
      <c r="B137" s="7">
        <f t="shared" si="36"/>
        <v>0.55860676875000015</v>
      </c>
      <c r="C137" s="7">
        <f t="shared" si="36"/>
        <v>0.54962332656250001</v>
      </c>
      <c r="D137" s="7">
        <f t="shared" si="36"/>
        <v>0.5406398843750001</v>
      </c>
      <c r="E137" s="7">
        <f t="shared" si="36"/>
        <v>0.5406398843750001</v>
      </c>
      <c r="F137" s="7">
        <f t="shared" si="36"/>
        <v>0.5406398843750001</v>
      </c>
      <c r="G137" s="7">
        <f t="shared" si="36"/>
        <v>0.52267300000000005</v>
      </c>
      <c r="H137" s="7">
        <f t="shared" si="36"/>
        <v>0.51368955781250003</v>
      </c>
      <c r="I137" s="7">
        <f t="shared" si="36"/>
        <v>0.50470611562500001</v>
      </c>
      <c r="J137" s="7">
        <f t="shared" si="36"/>
        <v>0.49572267343750009</v>
      </c>
      <c r="K137" s="7">
        <f t="shared" si="36"/>
        <v>0.48673923125000007</v>
      </c>
      <c r="L137">
        <f>'SSA avg mort by age'!B113</f>
        <v>0.52267300000000005</v>
      </c>
      <c r="O137" s="7">
        <f t="shared" si="37"/>
        <v>0.51830167968749996</v>
      </c>
      <c r="P137" s="7">
        <f t="shared" si="37"/>
        <v>0.51009834375000007</v>
      </c>
      <c r="Q137" s="7">
        <f t="shared" si="37"/>
        <v>0.49369167187500002</v>
      </c>
      <c r="R137" s="7">
        <f t="shared" si="37"/>
        <v>0.48548833593749996</v>
      </c>
      <c r="S137" s="7">
        <f t="shared" si="37"/>
        <v>0.48138666796875001</v>
      </c>
      <c r="T137" s="7">
        <f t="shared" si="37"/>
        <v>0.47728500000000001</v>
      </c>
      <c r="U137" s="7">
        <f t="shared" si="37"/>
        <v>0.47728500000000001</v>
      </c>
      <c r="V137" s="7">
        <f t="shared" si="37"/>
        <v>0.47728500000000001</v>
      </c>
      <c r="W137" s="7">
        <f t="shared" si="37"/>
        <v>0.46087832812500001</v>
      </c>
      <c r="X137" s="7">
        <f t="shared" si="37"/>
        <v>0.42806498437500001</v>
      </c>
      <c r="Y137">
        <f>'SSA avg mort by age'!E113</f>
        <v>0.47728500000000001</v>
      </c>
    </row>
    <row r="138" spans="1:25" x14ac:dyDescent="0.25">
      <c r="A138">
        <v>109</v>
      </c>
      <c r="B138" s="7">
        <f t="shared" si="36"/>
        <v>0.58310637500000007</v>
      </c>
      <c r="C138" s="7">
        <f t="shared" si="36"/>
        <v>0.57453128124999997</v>
      </c>
      <c r="D138" s="7">
        <f t="shared" si="36"/>
        <v>0.56595618749999999</v>
      </c>
      <c r="E138" s="7">
        <f t="shared" si="36"/>
        <v>0.56595618749999999</v>
      </c>
      <c r="F138" s="7">
        <f t="shared" si="36"/>
        <v>0.56595618749999999</v>
      </c>
      <c r="G138" s="7">
        <f t="shared" si="36"/>
        <v>0.54880600000000002</v>
      </c>
      <c r="H138" s="7">
        <f t="shared" si="36"/>
        <v>0.54023090625000003</v>
      </c>
      <c r="I138" s="7">
        <f t="shared" si="36"/>
        <v>0.53165581250000005</v>
      </c>
      <c r="J138" s="7">
        <f t="shared" si="36"/>
        <v>0.52308071875000006</v>
      </c>
      <c r="K138" s="7">
        <f t="shared" si="36"/>
        <v>0.51450562499999997</v>
      </c>
      <c r="L138">
        <f>'SSA avg mort by age'!B114</f>
        <v>0.54880600000000002</v>
      </c>
      <c r="O138" s="7">
        <f t="shared" si="37"/>
        <v>0.54544715624999995</v>
      </c>
      <c r="P138" s="7">
        <f t="shared" si="37"/>
        <v>0.53754212499999998</v>
      </c>
      <c r="Q138" s="7">
        <f t="shared" si="37"/>
        <v>0.52173206249999993</v>
      </c>
      <c r="R138" s="7">
        <f t="shared" si="37"/>
        <v>0.51382703124999995</v>
      </c>
      <c r="S138" s="7">
        <f t="shared" si="37"/>
        <v>0.50987451562499997</v>
      </c>
      <c r="T138" s="7">
        <f t="shared" si="37"/>
        <v>0.50592199999999998</v>
      </c>
      <c r="U138" s="7">
        <f t="shared" si="37"/>
        <v>0.50592199999999998</v>
      </c>
      <c r="V138" s="7">
        <f t="shared" si="37"/>
        <v>0.50592199999999998</v>
      </c>
      <c r="W138" s="7">
        <f t="shared" si="37"/>
        <v>0.49011193749999998</v>
      </c>
      <c r="X138" s="7">
        <f t="shared" si="37"/>
        <v>0.45849181249999998</v>
      </c>
      <c r="Y138">
        <f>'SSA avg mort by age'!E114</f>
        <v>0.50592199999999998</v>
      </c>
    </row>
    <row r="139" spans="1:25" x14ac:dyDescent="0.25">
      <c r="A139">
        <v>110</v>
      </c>
      <c r="B139" s="7">
        <f t="shared" si="36"/>
        <v>0.60865983749999997</v>
      </c>
      <c r="C139" s="7">
        <f t="shared" si="36"/>
        <v>0.60055637812500007</v>
      </c>
      <c r="D139" s="7">
        <f t="shared" si="36"/>
        <v>0.59245291875000006</v>
      </c>
      <c r="E139" s="7">
        <f t="shared" si="36"/>
        <v>0.59245291875000006</v>
      </c>
      <c r="F139" s="7">
        <f t="shared" si="36"/>
        <v>0.59245291875000006</v>
      </c>
      <c r="G139" s="7">
        <f t="shared" si="36"/>
        <v>0.57624600000000004</v>
      </c>
      <c r="H139" s="7">
        <f t="shared" si="36"/>
        <v>0.56814254062500003</v>
      </c>
      <c r="I139" s="7">
        <f t="shared" si="36"/>
        <v>0.56003908125000001</v>
      </c>
      <c r="J139" s="7">
        <f t="shared" si="36"/>
        <v>0.551935621875</v>
      </c>
      <c r="K139" s="7">
        <f t="shared" si="36"/>
        <v>0.54383216249999999</v>
      </c>
      <c r="L139">
        <f>'SSA avg mort by age'!B115</f>
        <v>0.57624600000000004</v>
      </c>
      <c r="O139" s="7">
        <f t="shared" si="37"/>
        <v>0.57398504687500007</v>
      </c>
      <c r="P139" s="7">
        <f t="shared" si="37"/>
        <v>0.56644363750000004</v>
      </c>
      <c r="Q139" s="7">
        <f t="shared" si="37"/>
        <v>0.55136081874999998</v>
      </c>
      <c r="R139" s="7">
        <f t="shared" si="37"/>
        <v>0.54381940937500006</v>
      </c>
      <c r="S139" s="7">
        <f t="shared" si="37"/>
        <v>0.5400487046875001</v>
      </c>
      <c r="T139" s="7">
        <f t="shared" si="37"/>
        <v>0.53627800000000003</v>
      </c>
      <c r="U139" s="7">
        <f t="shared" si="37"/>
        <v>0.53627800000000003</v>
      </c>
      <c r="V139" s="7">
        <f t="shared" si="37"/>
        <v>0.53627800000000003</v>
      </c>
      <c r="W139" s="7">
        <f t="shared" si="37"/>
        <v>0.52119518125000008</v>
      </c>
      <c r="X139" s="7">
        <f t="shared" si="37"/>
        <v>0.49102954375000002</v>
      </c>
      <c r="Y139">
        <f>'SSA avg mort by age'!E115</f>
        <v>0.53627800000000003</v>
      </c>
    </row>
    <row r="140" spans="1:25" x14ac:dyDescent="0.25">
      <c r="A140">
        <v>111</v>
      </c>
      <c r="B140" s="7">
        <f t="shared" si="36"/>
        <v>0.63531195000000007</v>
      </c>
      <c r="C140" s="7">
        <f t="shared" si="36"/>
        <v>0.62774871250000008</v>
      </c>
      <c r="D140" s="7">
        <f t="shared" si="36"/>
        <v>0.62018547499999999</v>
      </c>
      <c r="E140" s="7">
        <f t="shared" si="36"/>
        <v>0.62018547499999999</v>
      </c>
      <c r="F140" s="7">
        <f t="shared" si="36"/>
        <v>0.62018547499999999</v>
      </c>
      <c r="G140" s="7">
        <f t="shared" si="36"/>
        <v>0.60505900000000001</v>
      </c>
      <c r="H140" s="7">
        <f t="shared" si="36"/>
        <v>0.59749576250000003</v>
      </c>
      <c r="I140" s="7">
        <f t="shared" si="36"/>
        <v>0.58993252500000004</v>
      </c>
      <c r="J140" s="7">
        <f t="shared" si="36"/>
        <v>0.58236928750000005</v>
      </c>
      <c r="K140" s="7">
        <f t="shared" si="36"/>
        <v>0.57480604999999996</v>
      </c>
      <c r="L140">
        <f>'SSA avg mort by age'!B116</f>
        <v>0.60505900000000001</v>
      </c>
      <c r="O140" s="7">
        <f t="shared" si="37"/>
        <v>0.60398237499999996</v>
      </c>
      <c r="P140" s="7">
        <f t="shared" si="37"/>
        <v>0.59687670000000004</v>
      </c>
      <c r="Q140" s="7">
        <f t="shared" si="37"/>
        <v>0.58266534999999997</v>
      </c>
      <c r="R140" s="7">
        <f t="shared" si="37"/>
        <v>0.57555967499999994</v>
      </c>
      <c r="S140" s="7">
        <f t="shared" si="37"/>
        <v>0.57200683750000003</v>
      </c>
      <c r="T140" s="7">
        <f t="shared" si="37"/>
        <v>0.56845400000000001</v>
      </c>
      <c r="U140" s="7">
        <f t="shared" si="37"/>
        <v>0.56845400000000001</v>
      </c>
      <c r="V140" s="7">
        <f t="shared" si="37"/>
        <v>0.56845400000000001</v>
      </c>
      <c r="W140" s="7">
        <f t="shared" si="37"/>
        <v>0.55424264999999995</v>
      </c>
      <c r="X140" s="7">
        <f t="shared" si="37"/>
        <v>0.52581995000000004</v>
      </c>
      <c r="Y140">
        <f>'SSA avg mort by age'!E116</f>
        <v>0.56845400000000001</v>
      </c>
    </row>
    <row r="141" spans="1:25" x14ac:dyDescent="0.25">
      <c r="A141">
        <v>112</v>
      </c>
      <c r="B141" s="7">
        <f t="shared" si="36"/>
        <v>0.66310689999999994</v>
      </c>
      <c r="C141" s="7">
        <f t="shared" si="36"/>
        <v>0.65615817499999995</v>
      </c>
      <c r="D141" s="7">
        <f t="shared" si="36"/>
        <v>0.64920945000000008</v>
      </c>
      <c r="E141" s="7">
        <f t="shared" si="36"/>
        <v>0.64920945000000008</v>
      </c>
      <c r="F141" s="7">
        <f t="shared" si="36"/>
        <v>0.64920945000000008</v>
      </c>
      <c r="G141" s="7">
        <f t="shared" si="36"/>
        <v>0.63531199999999999</v>
      </c>
      <c r="H141" s="7">
        <f t="shared" si="36"/>
        <v>0.628363275</v>
      </c>
      <c r="I141" s="7">
        <f t="shared" si="36"/>
        <v>0.62141455000000001</v>
      </c>
      <c r="J141" s="7">
        <f t="shared" si="36"/>
        <v>0.61446582500000002</v>
      </c>
      <c r="K141" s="7">
        <f t="shared" si="36"/>
        <v>0.60751710000000003</v>
      </c>
      <c r="L141">
        <f>'SSA avg mort by age'!B117</f>
        <v>0.63531199999999999</v>
      </c>
      <c r="O141" s="7">
        <f t="shared" si="37"/>
        <v>0.63551355468750004</v>
      </c>
      <c r="P141" s="7">
        <f t="shared" si="37"/>
        <v>0.62892304374999997</v>
      </c>
      <c r="Q141" s="7">
        <f t="shared" si="37"/>
        <v>0.61574202187500005</v>
      </c>
      <c r="R141" s="7">
        <f t="shared" si="37"/>
        <v>0.60915151093750008</v>
      </c>
      <c r="S141" s="7">
        <f t="shared" si="37"/>
        <v>0.60585625546874999</v>
      </c>
      <c r="T141" s="7">
        <f t="shared" si="37"/>
        <v>0.60256100000000001</v>
      </c>
      <c r="U141" s="7">
        <f t="shared" si="37"/>
        <v>0.60256100000000001</v>
      </c>
      <c r="V141" s="7">
        <f t="shared" si="37"/>
        <v>0.60256100000000001</v>
      </c>
      <c r="W141" s="7">
        <f t="shared" si="37"/>
        <v>0.58937997812499998</v>
      </c>
      <c r="X141" s="7">
        <f t="shared" si="37"/>
        <v>0.56301793437500003</v>
      </c>
      <c r="Y141">
        <f>'SSA avg mort by age'!E117</f>
        <v>0.60256100000000001</v>
      </c>
    </row>
    <row r="142" spans="1:25" x14ac:dyDescent="0.25">
      <c r="A142">
        <v>113</v>
      </c>
      <c r="B142" s="7">
        <f t="shared" si="36"/>
        <v>0.69209238750000013</v>
      </c>
      <c r="C142" s="7">
        <f t="shared" si="36"/>
        <v>0.68583854062500005</v>
      </c>
      <c r="D142" s="7">
        <f t="shared" si="36"/>
        <v>0.67958469375000008</v>
      </c>
      <c r="E142" s="7">
        <f t="shared" si="36"/>
        <v>0.67958469375000008</v>
      </c>
      <c r="F142" s="7">
        <f t="shared" si="36"/>
        <v>0.67958469375000008</v>
      </c>
      <c r="G142" s="7">
        <f t="shared" si="36"/>
        <v>0.66707700000000003</v>
      </c>
      <c r="H142" s="7">
        <f t="shared" si="36"/>
        <v>0.66082315312500006</v>
      </c>
      <c r="I142" s="7">
        <f t="shared" si="36"/>
        <v>0.65456930624999998</v>
      </c>
      <c r="J142" s="7">
        <f t="shared" si="36"/>
        <v>0.64831545937500001</v>
      </c>
      <c r="K142" s="7">
        <f t="shared" si="36"/>
        <v>0.64206161250000005</v>
      </c>
      <c r="L142">
        <f>'SSA avg mort by age'!B118</f>
        <v>0.66707700000000003</v>
      </c>
      <c r="O142" s="7">
        <f t="shared" si="37"/>
        <v>0.66865476562500004</v>
      </c>
      <c r="P142" s="7">
        <f t="shared" si="37"/>
        <v>0.66266681250000004</v>
      </c>
      <c r="Q142" s="7">
        <f t="shared" si="37"/>
        <v>0.65069090625000003</v>
      </c>
      <c r="R142" s="7">
        <f t="shared" si="37"/>
        <v>0.64470295312499992</v>
      </c>
      <c r="S142" s="7">
        <f t="shared" si="37"/>
        <v>0.64170897656250003</v>
      </c>
      <c r="T142" s="7">
        <f t="shared" si="37"/>
        <v>0.63871500000000003</v>
      </c>
      <c r="U142" s="7">
        <f t="shared" si="37"/>
        <v>0.63871500000000003</v>
      </c>
      <c r="V142" s="7">
        <f t="shared" si="37"/>
        <v>0.63871500000000003</v>
      </c>
      <c r="W142" s="7">
        <f t="shared" si="37"/>
        <v>0.62673909375000003</v>
      </c>
      <c r="X142" s="7">
        <f t="shared" si="37"/>
        <v>0.60278728125000003</v>
      </c>
      <c r="Y142">
        <f>'SSA avg mort by age'!E118</f>
        <v>0.63871500000000003</v>
      </c>
    </row>
    <row r="143" spans="1:25" x14ac:dyDescent="0.25">
      <c r="A143">
        <v>114</v>
      </c>
      <c r="B143" s="7">
        <f t="shared" si="36"/>
        <v>0.72231946875000008</v>
      </c>
      <c r="C143" s="7">
        <f t="shared" si="36"/>
        <v>0.71684735156250001</v>
      </c>
      <c r="D143" s="7">
        <f t="shared" si="36"/>
        <v>0.71137523437500005</v>
      </c>
      <c r="E143" s="7">
        <f t="shared" si="36"/>
        <v>0.71137523437500005</v>
      </c>
      <c r="F143" s="7">
        <f t="shared" si="36"/>
        <v>0.71137523437500005</v>
      </c>
      <c r="G143" s="7">
        <f t="shared" si="36"/>
        <v>0.70043100000000003</v>
      </c>
      <c r="H143" s="7">
        <f t="shared" si="36"/>
        <v>0.69495888281250007</v>
      </c>
      <c r="I143" s="7">
        <f t="shared" si="36"/>
        <v>0.689486765625</v>
      </c>
      <c r="J143" s="7">
        <f t="shared" si="36"/>
        <v>0.68401464843750004</v>
      </c>
      <c r="K143" s="7">
        <f t="shared" si="36"/>
        <v>0.67854253124999997</v>
      </c>
      <c r="L143">
        <f>'SSA avg mort by age'!B119</f>
        <v>0.70043100000000003</v>
      </c>
      <c r="O143" s="7">
        <f t="shared" si="37"/>
        <v>0.70348479687499998</v>
      </c>
      <c r="P143" s="7">
        <f t="shared" si="37"/>
        <v>0.69819543750000002</v>
      </c>
      <c r="Q143" s="7">
        <f t="shared" si="37"/>
        <v>0.68761671875000008</v>
      </c>
      <c r="R143" s="7">
        <f t="shared" si="37"/>
        <v>0.682327359375</v>
      </c>
      <c r="S143" s="7">
        <f t="shared" si="37"/>
        <v>0.67968267968750007</v>
      </c>
      <c r="T143" s="7">
        <f t="shared" si="37"/>
        <v>0.67703800000000003</v>
      </c>
      <c r="U143" s="7">
        <f t="shared" si="37"/>
        <v>0.67703800000000003</v>
      </c>
      <c r="V143" s="7">
        <f t="shared" si="37"/>
        <v>0.67703800000000003</v>
      </c>
      <c r="W143" s="7">
        <f t="shared" si="37"/>
        <v>0.66645928124999998</v>
      </c>
      <c r="X143" s="7">
        <f t="shared" si="37"/>
        <v>0.64530184374999999</v>
      </c>
      <c r="Y143">
        <f>'SSA avg mort by age'!E119</f>
        <v>0.67703800000000003</v>
      </c>
    </row>
    <row r="144" spans="1:25" x14ac:dyDescent="0.25">
      <c r="A144">
        <v>115</v>
      </c>
      <c r="B144" s="7">
        <f t="shared" si="36"/>
        <v>0.75383932499999995</v>
      </c>
      <c r="C144" s="7">
        <f t="shared" si="36"/>
        <v>0.74924274375000011</v>
      </c>
      <c r="D144" s="7">
        <f t="shared" si="36"/>
        <v>0.74464616250000004</v>
      </c>
      <c r="E144" s="7">
        <f t="shared" si="36"/>
        <v>0.74464616250000004</v>
      </c>
      <c r="F144" s="7">
        <f t="shared" si="36"/>
        <v>0.74464616250000004</v>
      </c>
      <c r="G144" s="7">
        <f t="shared" si="36"/>
        <v>0.73545300000000002</v>
      </c>
      <c r="H144" s="7">
        <f t="shared" si="36"/>
        <v>0.73085641875000007</v>
      </c>
      <c r="I144" s="7">
        <f t="shared" si="36"/>
        <v>0.72625983750000001</v>
      </c>
      <c r="J144" s="7">
        <f t="shared" si="36"/>
        <v>0.72166325624999994</v>
      </c>
      <c r="K144" s="7">
        <f t="shared" si="36"/>
        <v>0.71706667499999999</v>
      </c>
      <c r="L144">
        <f>'SSA avg mort by age'!B120</f>
        <v>0.73545300000000002</v>
      </c>
      <c r="O144" s="7">
        <f t="shared" si="37"/>
        <v>0.74008687499999992</v>
      </c>
      <c r="P144" s="7">
        <f t="shared" si="37"/>
        <v>0.73560149999999991</v>
      </c>
      <c r="Q144" s="7">
        <f t="shared" si="37"/>
        <v>0.72663074999999988</v>
      </c>
      <c r="R144" s="7">
        <f t="shared" si="37"/>
        <v>0.72214537499999998</v>
      </c>
      <c r="S144" s="7">
        <f t="shared" si="37"/>
        <v>0.71990268749999997</v>
      </c>
      <c r="T144" s="7">
        <f t="shared" si="37"/>
        <v>0.71765999999999996</v>
      </c>
      <c r="U144" s="7">
        <f t="shared" si="37"/>
        <v>0.71765999999999996</v>
      </c>
      <c r="V144" s="7">
        <f t="shared" si="37"/>
        <v>0.71765999999999996</v>
      </c>
      <c r="W144" s="7">
        <f t="shared" si="37"/>
        <v>0.70868925000000005</v>
      </c>
      <c r="X144" s="7">
        <f t="shared" si="37"/>
        <v>0.69074774999999999</v>
      </c>
      <c r="Y144">
        <f>'SSA avg mort by age'!E120</f>
        <v>0.71765999999999996</v>
      </c>
    </row>
    <row r="145" spans="1:25" x14ac:dyDescent="0.25">
      <c r="A145">
        <v>116</v>
      </c>
      <c r="B145" s="7">
        <f t="shared" si="36"/>
        <v>0.78670421875000007</v>
      </c>
      <c r="C145" s="7">
        <f t="shared" si="36"/>
        <v>0.78308441406250007</v>
      </c>
      <c r="D145" s="7">
        <f t="shared" si="36"/>
        <v>0.77946460937499995</v>
      </c>
      <c r="E145" s="7">
        <f t="shared" si="36"/>
        <v>0.77946460937499995</v>
      </c>
      <c r="F145" s="7">
        <f t="shared" si="36"/>
        <v>0.77946460937499995</v>
      </c>
      <c r="G145" s="7">
        <f t="shared" si="36"/>
        <v>0.77222500000000005</v>
      </c>
      <c r="H145" s="7">
        <f t="shared" si="36"/>
        <v>0.76860519531250004</v>
      </c>
      <c r="I145" s="7">
        <f t="shared" si="36"/>
        <v>0.76498539062500004</v>
      </c>
      <c r="J145" s="7">
        <f t="shared" si="36"/>
        <v>0.76136558593750003</v>
      </c>
      <c r="K145" s="7">
        <f t="shared" si="36"/>
        <v>0.75774578125000003</v>
      </c>
      <c r="L145">
        <f>'SSA avg mort by age'!B121</f>
        <v>0.77222500000000005</v>
      </c>
      <c r="O145" s="7">
        <f t="shared" si="37"/>
        <v>0.77854937499999999</v>
      </c>
      <c r="P145" s="7">
        <f t="shared" si="37"/>
        <v>0.77498349999999994</v>
      </c>
      <c r="Q145" s="7">
        <f t="shared" si="37"/>
        <v>0.76785174999999983</v>
      </c>
      <c r="R145" s="7">
        <f t="shared" si="37"/>
        <v>0.76428587499999989</v>
      </c>
      <c r="S145" s="7">
        <f t="shared" si="37"/>
        <v>0.76250293749999998</v>
      </c>
      <c r="T145" s="7">
        <f t="shared" si="37"/>
        <v>0.76071999999999995</v>
      </c>
      <c r="U145" s="7">
        <f t="shared" si="37"/>
        <v>0.76071999999999995</v>
      </c>
      <c r="V145" s="7">
        <f t="shared" si="37"/>
        <v>0.76071999999999995</v>
      </c>
      <c r="W145" s="7">
        <f t="shared" si="37"/>
        <v>0.75358824999999996</v>
      </c>
      <c r="X145" s="7">
        <f t="shared" si="37"/>
        <v>0.73932474999999998</v>
      </c>
      <c r="Y145">
        <f>'SSA avg mort by age'!E121</f>
        <v>0.76071999999999995</v>
      </c>
    </row>
    <row r="146" spans="1:25" x14ac:dyDescent="0.25">
      <c r="A146">
        <v>117</v>
      </c>
      <c r="B146" s="7">
        <f t="shared" si="36"/>
        <v>0.8209724625</v>
      </c>
      <c r="C146" s="7">
        <f t="shared" si="36"/>
        <v>0.81843859687499998</v>
      </c>
      <c r="D146" s="7">
        <f t="shared" si="36"/>
        <v>0.81590473125000007</v>
      </c>
      <c r="E146" s="7">
        <f t="shared" si="36"/>
        <v>0.81590473125000007</v>
      </c>
      <c r="F146" s="7">
        <f t="shared" si="36"/>
        <v>0.81590473125000007</v>
      </c>
      <c r="G146" s="7">
        <f t="shared" si="36"/>
        <v>0.81083700000000003</v>
      </c>
      <c r="H146" s="7">
        <f t="shared" si="36"/>
        <v>0.80830313437500001</v>
      </c>
      <c r="I146" s="7">
        <f t="shared" si="36"/>
        <v>0.8057692687500001</v>
      </c>
      <c r="J146" s="7">
        <f t="shared" si="36"/>
        <v>0.80323540312499997</v>
      </c>
      <c r="K146" s="7">
        <f t="shared" si="36"/>
        <v>0.80070153750000006</v>
      </c>
      <c r="L146">
        <f>'SSA avg mort by age'!B122</f>
        <v>0.81083700000000003</v>
      </c>
      <c r="O146" s="7">
        <f t="shared" si="37"/>
        <v>0.81896242187500001</v>
      </c>
      <c r="P146" s="7">
        <f t="shared" si="37"/>
        <v>0.81644253750000007</v>
      </c>
      <c r="Q146" s="7">
        <f t="shared" si="37"/>
        <v>0.81140276875000017</v>
      </c>
      <c r="R146" s="7">
        <f t="shared" si="37"/>
        <v>0.80888288437500011</v>
      </c>
      <c r="S146" s="7">
        <f t="shared" si="37"/>
        <v>0.80762294218749997</v>
      </c>
      <c r="T146" s="7">
        <f t="shared" si="37"/>
        <v>0.80636300000000005</v>
      </c>
      <c r="U146" s="7">
        <f t="shared" si="37"/>
        <v>0.80636300000000005</v>
      </c>
      <c r="V146" s="7">
        <f t="shared" si="37"/>
        <v>0.80636300000000005</v>
      </c>
      <c r="W146" s="7">
        <f t="shared" si="37"/>
        <v>0.80132323125000005</v>
      </c>
      <c r="X146" s="7">
        <f t="shared" si="37"/>
        <v>0.79124369375000003</v>
      </c>
      <c r="Y146">
        <f>'SSA avg mort by age'!E122</f>
        <v>0.80636300000000005</v>
      </c>
    </row>
    <row r="147" spans="1:25" x14ac:dyDescent="0.25">
      <c r="A147">
        <v>118</v>
      </c>
      <c r="B147" s="7">
        <f t="shared" ref="B147:K148" si="38">(B$15*(119-$A147)/(119-55)+1*($A147-55)/(119-55))*$L147</f>
        <v>0.85669911250000008</v>
      </c>
      <c r="C147" s="7">
        <f t="shared" si="38"/>
        <v>0.85536883437499989</v>
      </c>
      <c r="D147" s="7">
        <f t="shared" si="38"/>
        <v>0.85403855625000002</v>
      </c>
      <c r="E147" s="7">
        <f t="shared" si="38"/>
        <v>0.85403855625000002</v>
      </c>
      <c r="F147" s="7">
        <f t="shared" si="38"/>
        <v>0.85403855625000002</v>
      </c>
      <c r="G147" s="7">
        <f t="shared" si="38"/>
        <v>0.85137799999999997</v>
      </c>
      <c r="H147" s="7">
        <f t="shared" si="38"/>
        <v>0.850047721875</v>
      </c>
      <c r="I147" s="7">
        <f t="shared" si="38"/>
        <v>0.84871744374999991</v>
      </c>
      <c r="J147" s="7">
        <f t="shared" si="38"/>
        <v>0.84738716562500005</v>
      </c>
      <c r="K147" s="7">
        <f t="shared" si="38"/>
        <v>0.84605688749999997</v>
      </c>
      <c r="L147">
        <f>'SSA avg mort by age'!B123</f>
        <v>0.85137799999999997</v>
      </c>
      <c r="O147" s="7">
        <f t="shared" ref="O147:X148" si="39">(O$15*(119-$A147)/(119-55)+1*($A147-55)/(119-55))*$Y147</f>
        <v>0.85802939062499994</v>
      </c>
      <c r="P147" s="7">
        <f t="shared" si="39"/>
        <v>0.85669911250000008</v>
      </c>
      <c r="Q147" s="7">
        <f t="shared" si="39"/>
        <v>0.85403855625000002</v>
      </c>
      <c r="R147" s="7">
        <f t="shared" si="39"/>
        <v>0.85270827812499994</v>
      </c>
      <c r="S147" s="7">
        <f t="shared" si="39"/>
        <v>0.85204313906249995</v>
      </c>
      <c r="T147" s="7">
        <f t="shared" si="39"/>
        <v>0.85137799999999997</v>
      </c>
      <c r="U147" s="7">
        <f t="shared" si="39"/>
        <v>0.85137799999999997</v>
      </c>
      <c r="V147" s="7">
        <f t="shared" si="39"/>
        <v>0.85137799999999997</v>
      </c>
      <c r="W147" s="7">
        <f t="shared" si="39"/>
        <v>0.84871744374999991</v>
      </c>
      <c r="X147" s="7">
        <f t="shared" si="39"/>
        <v>0.84339633124999991</v>
      </c>
      <c r="Y147">
        <f>'SSA avg mort by age'!E123</f>
        <v>0.85137799999999997</v>
      </c>
    </row>
    <row r="148" spans="1:25" x14ac:dyDescent="0.25">
      <c r="A148">
        <v>119</v>
      </c>
      <c r="B148" s="7">
        <f t="shared" si="38"/>
        <v>0.89394700000000005</v>
      </c>
      <c r="C148" s="7">
        <f t="shared" si="38"/>
        <v>0.89394700000000005</v>
      </c>
      <c r="D148" s="7">
        <f t="shared" si="38"/>
        <v>0.89394700000000005</v>
      </c>
      <c r="E148" s="7">
        <f t="shared" si="38"/>
        <v>0.89394700000000005</v>
      </c>
      <c r="F148" s="7">
        <f t="shared" si="38"/>
        <v>0.89394700000000005</v>
      </c>
      <c r="G148" s="7">
        <f t="shared" si="38"/>
        <v>0.89394700000000005</v>
      </c>
      <c r="H148" s="7">
        <f t="shared" si="38"/>
        <v>0.89394700000000005</v>
      </c>
      <c r="I148" s="7">
        <f t="shared" si="38"/>
        <v>0.89394700000000005</v>
      </c>
      <c r="J148" s="7">
        <f t="shared" si="38"/>
        <v>0.89394700000000005</v>
      </c>
      <c r="K148" s="7">
        <f t="shared" si="38"/>
        <v>0.89394700000000005</v>
      </c>
      <c r="L148">
        <f>'SSA avg mort by age'!B124</f>
        <v>0.89394700000000005</v>
      </c>
      <c r="O148" s="7">
        <f t="shared" si="39"/>
        <v>0.89394700000000005</v>
      </c>
      <c r="P148" s="7">
        <f t="shared" si="39"/>
        <v>0.89394700000000005</v>
      </c>
      <c r="Q148" s="7">
        <f t="shared" si="39"/>
        <v>0.89394700000000005</v>
      </c>
      <c r="R148" s="7">
        <f t="shared" si="39"/>
        <v>0.89394700000000005</v>
      </c>
      <c r="S148" s="7">
        <f t="shared" si="39"/>
        <v>0.89394700000000005</v>
      </c>
      <c r="T148" s="7">
        <f t="shared" si="39"/>
        <v>0.89394700000000005</v>
      </c>
      <c r="U148" s="7">
        <f t="shared" si="39"/>
        <v>0.89394700000000005</v>
      </c>
      <c r="V148" s="7">
        <f t="shared" si="39"/>
        <v>0.89394700000000005</v>
      </c>
      <c r="W148" s="7">
        <f t="shared" si="39"/>
        <v>0.89394700000000005</v>
      </c>
      <c r="X148" s="7">
        <f t="shared" si="39"/>
        <v>0.89394700000000005</v>
      </c>
      <c r="Y148">
        <f>'SSA avg mort by age'!E124</f>
        <v>0.89394700000000005</v>
      </c>
    </row>
    <row r="149" spans="1:25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O149" s="7"/>
      <c r="P149" s="7"/>
      <c r="Q149" s="7"/>
      <c r="R149" s="7"/>
      <c r="S149" s="7"/>
      <c r="T149" s="7"/>
      <c r="U149" s="7"/>
      <c r="V149" s="7"/>
      <c r="W149" s="7"/>
      <c r="X149" s="7"/>
    </row>
    <row r="151" spans="1:25" x14ac:dyDescent="0.25">
      <c r="B151" t="str">
        <f>B27</f>
        <v>Earnings decile</v>
      </c>
      <c r="O151" t="str">
        <f>O27</f>
        <v>Earnings decile</v>
      </c>
    </row>
    <row r="152" spans="1:25" x14ac:dyDescent="0.25">
      <c r="A152" t="s">
        <v>64</v>
      </c>
      <c r="B152">
        <f>B28</f>
        <v>1</v>
      </c>
      <c r="C152">
        <f t="shared" ref="C152:K152" si="40">C28</f>
        <v>2</v>
      </c>
      <c r="D152">
        <f t="shared" si="40"/>
        <v>3</v>
      </c>
      <c r="E152">
        <f t="shared" si="40"/>
        <v>4</v>
      </c>
      <c r="F152">
        <f t="shared" si="40"/>
        <v>5</v>
      </c>
      <c r="G152">
        <f t="shared" si="40"/>
        <v>6</v>
      </c>
      <c r="H152">
        <f t="shared" si="40"/>
        <v>7</v>
      </c>
      <c r="I152">
        <f t="shared" si="40"/>
        <v>8</v>
      </c>
      <c r="J152">
        <f t="shared" si="40"/>
        <v>9</v>
      </c>
      <c r="K152">
        <f t="shared" si="40"/>
        <v>10</v>
      </c>
      <c r="N152" t="s">
        <v>55</v>
      </c>
      <c r="O152">
        <f>O28</f>
        <v>1</v>
      </c>
      <c r="P152">
        <f t="shared" ref="P152:X152" si="41">P28</f>
        <v>2</v>
      </c>
      <c r="Q152">
        <f t="shared" si="41"/>
        <v>3</v>
      </c>
      <c r="R152">
        <f t="shared" si="41"/>
        <v>4</v>
      </c>
      <c r="S152">
        <f t="shared" si="41"/>
        <v>5</v>
      </c>
      <c r="T152">
        <f t="shared" si="41"/>
        <v>6</v>
      </c>
      <c r="U152">
        <f t="shared" si="41"/>
        <v>7</v>
      </c>
      <c r="V152">
        <f t="shared" si="41"/>
        <v>8</v>
      </c>
      <c r="W152">
        <f t="shared" si="41"/>
        <v>9</v>
      </c>
      <c r="X152">
        <f t="shared" si="41"/>
        <v>10</v>
      </c>
    </row>
    <row r="153" spans="1:25" x14ac:dyDescent="0.25">
      <c r="A153">
        <v>0</v>
      </c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  <c r="K153">
        <v>1</v>
      </c>
      <c r="L153" s="1">
        <v>100000</v>
      </c>
      <c r="M153" s="1"/>
      <c r="N153">
        <f>'SSA avg mort by age'!I5</f>
        <v>100000</v>
      </c>
      <c r="O153">
        <v>1</v>
      </c>
      <c r="P153">
        <v>1</v>
      </c>
      <c r="Q153">
        <v>1</v>
      </c>
      <c r="R153">
        <v>1</v>
      </c>
      <c r="S153">
        <v>1</v>
      </c>
      <c r="T153">
        <v>1</v>
      </c>
      <c r="U153">
        <v>1</v>
      </c>
      <c r="V153">
        <v>1</v>
      </c>
      <c r="W153">
        <v>1</v>
      </c>
      <c r="X153">
        <v>1</v>
      </c>
      <c r="Y153">
        <v>1</v>
      </c>
    </row>
    <row r="154" spans="1:25" x14ac:dyDescent="0.25">
      <c r="A154">
        <v>1</v>
      </c>
      <c r="B154" s="9">
        <f t="shared" ref="B154:K154" si="42">(1-B29)</f>
        <v>0.98781118749999997</v>
      </c>
      <c r="C154" s="9">
        <f t="shared" si="42"/>
        <v>0.98911089062500002</v>
      </c>
      <c r="D154" s="9">
        <f t="shared" si="42"/>
        <v>0.99041059374999996</v>
      </c>
      <c r="E154" s="9">
        <f t="shared" si="42"/>
        <v>0.99041059374999996</v>
      </c>
      <c r="F154" s="9">
        <f t="shared" si="42"/>
        <v>0.99041059374999996</v>
      </c>
      <c r="G154" s="9">
        <f t="shared" si="42"/>
        <v>0.99300999999999995</v>
      </c>
      <c r="H154" s="9">
        <f t="shared" si="42"/>
        <v>0.994309703125</v>
      </c>
      <c r="I154" s="9">
        <f t="shared" si="42"/>
        <v>0.99560940625000005</v>
      </c>
      <c r="J154" s="9">
        <f t="shared" si="42"/>
        <v>0.99690910937499999</v>
      </c>
      <c r="K154" s="9">
        <f t="shared" si="42"/>
        <v>0.99820881250000004</v>
      </c>
      <c r="L154" s="1">
        <f t="shared" ref="L154:L209" si="43">L153*(1-L29)</f>
        <v>99301</v>
      </c>
      <c r="M154" s="1"/>
      <c r="N154" s="1">
        <f>'SSA avg mort by age'!I6</f>
        <v>99301</v>
      </c>
      <c r="O154" s="9">
        <f t="shared" ref="O154:Y154" si="44">(1-O29)</f>
        <v>0.98894674999999999</v>
      </c>
      <c r="P154" s="9">
        <f t="shared" si="44"/>
        <v>0.9900118</v>
      </c>
      <c r="Q154" s="9">
        <f t="shared" si="44"/>
        <v>0.99214190000000002</v>
      </c>
      <c r="R154" s="9">
        <f t="shared" si="44"/>
        <v>0.99320695000000003</v>
      </c>
      <c r="S154" s="9">
        <f t="shared" si="44"/>
        <v>0.99373947500000004</v>
      </c>
      <c r="T154" s="9">
        <f t="shared" si="44"/>
        <v>0.99427200000000004</v>
      </c>
      <c r="U154" s="9">
        <f t="shared" si="44"/>
        <v>0.99427200000000004</v>
      </c>
      <c r="V154" s="9">
        <f t="shared" si="44"/>
        <v>0.99427200000000004</v>
      </c>
      <c r="W154" s="9">
        <f t="shared" si="44"/>
        <v>0.99640209999999996</v>
      </c>
      <c r="X154" s="9">
        <f t="shared" si="44"/>
        <v>1.0006622999999999</v>
      </c>
      <c r="Y154" s="9">
        <f t="shared" si="44"/>
        <v>0.99427200000000004</v>
      </c>
    </row>
    <row r="155" spans="1:25" x14ac:dyDescent="0.25">
      <c r="A155">
        <v>2</v>
      </c>
      <c r="B155" s="9">
        <f t="shared" ref="B155:K170" si="45">B154*(1-B30)</f>
        <v>0.98704399159358824</v>
      </c>
      <c r="C155" s="9">
        <f t="shared" si="45"/>
        <v>0.98842420348015514</v>
      </c>
      <c r="D155" s="9">
        <f t="shared" si="45"/>
        <v>0.98980462959841264</v>
      </c>
      <c r="E155" s="9">
        <f t="shared" si="45"/>
        <v>0.98980462959841264</v>
      </c>
      <c r="F155" s="9">
        <f t="shared" si="45"/>
        <v>0.98980462959841264</v>
      </c>
      <c r="G155" s="9">
        <f t="shared" si="45"/>
        <v>0.99256612452999993</v>
      </c>
      <c r="H155" s="9">
        <f t="shared" si="45"/>
        <v>0.9939471933433297</v>
      </c>
      <c r="I155" s="9">
        <f t="shared" si="45"/>
        <v>0.99532847638835031</v>
      </c>
      <c r="J155" s="9">
        <f t="shared" si="45"/>
        <v>0.99670997366506142</v>
      </c>
      <c r="K155" s="9">
        <f t="shared" si="45"/>
        <v>0.99809168517346336</v>
      </c>
      <c r="L155" s="1">
        <f t="shared" si="43"/>
        <v>99256.612453000009</v>
      </c>
      <c r="M155" s="1"/>
      <c r="N155" s="1">
        <f>'SSA avg mort by age'!I7</f>
        <v>99256.612453000009</v>
      </c>
      <c r="O155" s="9">
        <f t="shared" ref="O155:Y170" si="46">O154*(1-O30)</f>
        <v>0.98823781425088675</v>
      </c>
      <c r="P155" s="9">
        <f t="shared" si="46"/>
        <v>0.98937018572756752</v>
      </c>
      <c r="Q155" s="9">
        <f t="shared" si="46"/>
        <v>0.9916353681538419</v>
      </c>
      <c r="R155" s="9">
        <f t="shared" si="46"/>
        <v>0.9927681791034354</v>
      </c>
      <c r="S155" s="9">
        <f t="shared" si="46"/>
        <v>0.99333463951234635</v>
      </c>
      <c r="T155" s="9">
        <f t="shared" si="46"/>
        <v>0.99390113654400014</v>
      </c>
      <c r="U155" s="9">
        <f t="shared" si="46"/>
        <v>0.99390113654400014</v>
      </c>
      <c r="V155" s="9">
        <f t="shared" si="46"/>
        <v>0.99390113654400014</v>
      </c>
      <c r="W155" s="9">
        <f t="shared" si="46"/>
        <v>0.9961674908980418</v>
      </c>
      <c r="X155" s="9">
        <f t="shared" si="46"/>
        <v>1.0007019574977767</v>
      </c>
      <c r="Y155" s="9">
        <f t="shared" si="46"/>
        <v>0.99390113654400014</v>
      </c>
    </row>
    <row r="156" spans="1:25" x14ac:dyDescent="0.25">
      <c r="A156">
        <v>3</v>
      </c>
      <c r="B156" s="9">
        <f t="shared" si="45"/>
        <v>0.98652963680054384</v>
      </c>
      <c r="C156" s="9">
        <f t="shared" si="45"/>
        <v>0.98796351903627966</v>
      </c>
      <c r="D156" s="9">
        <f t="shared" si="45"/>
        <v>0.9893977673122768</v>
      </c>
      <c r="E156" s="9">
        <f t="shared" si="45"/>
        <v>0.9893977673122768</v>
      </c>
      <c r="F156" s="9">
        <f t="shared" si="45"/>
        <v>0.9893977673122768</v>
      </c>
      <c r="G156" s="9">
        <f t="shared" si="45"/>
        <v>0.99226736212651645</v>
      </c>
      <c r="H156" s="9">
        <f t="shared" si="45"/>
        <v>0.9937027087354896</v>
      </c>
      <c r="I156" s="9">
        <f t="shared" si="45"/>
        <v>0.99513842152618548</v>
      </c>
      <c r="J156" s="9">
        <f t="shared" si="45"/>
        <v>0.99657450053396901</v>
      </c>
      <c r="K156" s="9">
        <f t="shared" si="45"/>
        <v>0.99801094579420591</v>
      </c>
      <c r="L156" s="1">
        <f t="shared" si="43"/>
        <v>99226.736212651653</v>
      </c>
      <c r="M156" s="1"/>
      <c r="N156" s="1">
        <f>'SSA avg mort by age'!I8</f>
        <v>99226.736212651653</v>
      </c>
      <c r="O156" s="9">
        <f t="shared" si="46"/>
        <v>0.98778195095602395</v>
      </c>
      <c r="P156" s="9">
        <f t="shared" si="46"/>
        <v>0.98895738956826362</v>
      </c>
      <c r="Q156" s="9">
        <f t="shared" si="46"/>
        <v>0.99130900545987977</v>
      </c>
      <c r="R156" s="9">
        <f t="shared" si="46"/>
        <v>0.99248518277798059</v>
      </c>
      <c r="S156" s="9">
        <f t="shared" si="46"/>
        <v>0.99307336378857525</v>
      </c>
      <c r="T156" s="9">
        <f t="shared" si="46"/>
        <v>0.99366160637009304</v>
      </c>
      <c r="U156" s="9">
        <f t="shared" si="46"/>
        <v>0.99366160637009304</v>
      </c>
      <c r="V156" s="9">
        <f t="shared" si="46"/>
        <v>0.99366160637009304</v>
      </c>
      <c r="W156" s="9">
        <f t="shared" si="46"/>
        <v>0.99601519245380044</v>
      </c>
      <c r="X156" s="9">
        <f t="shared" si="46"/>
        <v>1.0007253207612905</v>
      </c>
      <c r="Y156" s="9">
        <f t="shared" si="46"/>
        <v>0.99366160637009304</v>
      </c>
    </row>
    <row r="157" spans="1:25" x14ac:dyDescent="0.25">
      <c r="A157">
        <v>4</v>
      </c>
      <c r="B157" s="9">
        <f t="shared" si="45"/>
        <v>0.98613312587627278</v>
      </c>
      <c r="C157" s="9">
        <f t="shared" si="45"/>
        <v>0.98760815473325425</v>
      </c>
      <c r="D157" s="9">
        <f t="shared" si="45"/>
        <v>0.9890836706235715</v>
      </c>
      <c r="E157" s="9">
        <f t="shared" si="45"/>
        <v>0.9890836706235715</v>
      </c>
      <c r="F157" s="9">
        <f t="shared" si="45"/>
        <v>0.9890836706235715</v>
      </c>
      <c r="G157" s="9">
        <f t="shared" si="45"/>
        <v>0.9920361638311409</v>
      </c>
      <c r="H157" s="9">
        <f t="shared" si="45"/>
        <v>0.99351314131187252</v>
      </c>
      <c r="I157" s="9">
        <f t="shared" si="45"/>
        <v>0.99499060615289803</v>
      </c>
      <c r="J157" s="9">
        <f t="shared" si="45"/>
        <v>0.99646855843597171</v>
      </c>
      <c r="K157" s="9">
        <f t="shared" si="45"/>
        <v>0.99794699824285404</v>
      </c>
      <c r="L157" s="1">
        <f t="shared" si="43"/>
        <v>99203.616383114102</v>
      </c>
      <c r="M157" s="1"/>
      <c r="N157" s="1">
        <f>'SSA avg mort by age'!I9</f>
        <v>99203.616383114102</v>
      </c>
      <c r="O157" s="9">
        <f t="shared" si="46"/>
        <v>0.98743172051803807</v>
      </c>
      <c r="P157" s="9">
        <f t="shared" si="46"/>
        <v>0.98864008258982061</v>
      </c>
      <c r="Q157" s="9">
        <f t="shared" si="46"/>
        <v>0.99105778297517111</v>
      </c>
      <c r="R157" s="9">
        <f t="shared" si="46"/>
        <v>0.99226712137725948</v>
      </c>
      <c r="S157" s="9">
        <f t="shared" si="46"/>
        <v>0.99287191265002217</v>
      </c>
      <c r="T157" s="9">
        <f t="shared" si="46"/>
        <v>0.99347678531130823</v>
      </c>
      <c r="U157" s="9">
        <f t="shared" si="46"/>
        <v>0.99347678531130823</v>
      </c>
      <c r="V157" s="9">
        <f t="shared" si="46"/>
        <v>0.99347678531130823</v>
      </c>
      <c r="W157" s="9">
        <f t="shared" si="46"/>
        <v>0.99589708995235526</v>
      </c>
      <c r="X157" s="9">
        <f t="shared" si="46"/>
        <v>1.0007416075658857</v>
      </c>
      <c r="Y157" s="9">
        <f t="shared" si="46"/>
        <v>0.99347678531130823</v>
      </c>
    </row>
    <row r="158" spans="1:25" x14ac:dyDescent="0.25">
      <c r="A158">
        <v>5</v>
      </c>
      <c r="B158" s="9">
        <f t="shared" si="45"/>
        <v>0.98583312568938508</v>
      </c>
      <c r="C158" s="9">
        <f t="shared" si="45"/>
        <v>0.98733911638366523</v>
      </c>
      <c r="D158" s="9">
        <f t="shared" si="45"/>
        <v>0.98884568781976001</v>
      </c>
      <c r="E158" s="9">
        <f t="shared" si="45"/>
        <v>0.98884568781976001</v>
      </c>
      <c r="F158" s="9">
        <f t="shared" si="45"/>
        <v>0.98884568781976001</v>
      </c>
      <c r="G158" s="9">
        <f t="shared" si="45"/>
        <v>0.99186057343014278</v>
      </c>
      <c r="H158" s="9">
        <f t="shared" si="45"/>
        <v>0.99336888786084687</v>
      </c>
      <c r="I158" s="9">
        <f t="shared" si="45"/>
        <v>0.99487778354619716</v>
      </c>
      <c r="J158" s="9">
        <f t="shared" si="45"/>
        <v>0.99638726061444249</v>
      </c>
      <c r="K158" s="9">
        <f t="shared" si="45"/>
        <v>0.99789731919384772</v>
      </c>
      <c r="L158" s="1">
        <f t="shared" si="43"/>
        <v>99186.057343014298</v>
      </c>
      <c r="M158" s="1"/>
      <c r="N158" s="1">
        <f>'SSA avg mort by age'!I10</f>
        <v>99186.057343014298</v>
      </c>
      <c r="O158" s="9">
        <f t="shared" si="46"/>
        <v>0.98715053390699992</v>
      </c>
      <c r="P158" s="9">
        <f t="shared" si="46"/>
        <v>0.98838519881852793</v>
      </c>
      <c r="Q158" s="9">
        <f t="shared" si="46"/>
        <v>0.99085570009911128</v>
      </c>
      <c r="R158" s="9">
        <f t="shared" si="46"/>
        <v>0.99209153660929705</v>
      </c>
      <c r="S158" s="9">
        <f t="shared" si="46"/>
        <v>0.99270960136273934</v>
      </c>
      <c r="T158" s="9">
        <f t="shared" si="46"/>
        <v>0.99332776379351151</v>
      </c>
      <c r="U158" s="9">
        <f t="shared" si="46"/>
        <v>0.99332776379351151</v>
      </c>
      <c r="V158" s="9">
        <f t="shared" si="46"/>
        <v>0.99332776379351151</v>
      </c>
      <c r="W158" s="9">
        <f t="shared" si="46"/>
        <v>0.99580139046636773</v>
      </c>
      <c r="X158" s="9">
        <f t="shared" si="46"/>
        <v>1.0007533350065994</v>
      </c>
      <c r="Y158" s="9">
        <f t="shared" si="46"/>
        <v>0.99332776379351151</v>
      </c>
    </row>
    <row r="159" spans="1:25" x14ac:dyDescent="0.25">
      <c r="A159">
        <v>6</v>
      </c>
      <c r="B159" s="9">
        <f t="shared" si="45"/>
        <v>0.98556131917371848</v>
      </c>
      <c r="C159" s="9">
        <f t="shared" si="45"/>
        <v>0.98709520968213638</v>
      </c>
      <c r="D159" s="9">
        <f t="shared" si="45"/>
        <v>0.98862976718353901</v>
      </c>
      <c r="E159" s="9">
        <f t="shared" si="45"/>
        <v>0.98862976718353901</v>
      </c>
      <c r="F159" s="9">
        <f t="shared" si="45"/>
        <v>0.98862976718353901</v>
      </c>
      <c r="G159" s="9">
        <f t="shared" si="45"/>
        <v>0.99170088387782052</v>
      </c>
      <c r="H159" s="9">
        <f t="shared" si="45"/>
        <v>0.99323744342703846</v>
      </c>
      <c r="I159" s="9">
        <f t="shared" si="45"/>
        <v>0.99477467068191872</v>
      </c>
      <c r="J159" s="9">
        <f t="shared" si="45"/>
        <v>0.99631256582070848</v>
      </c>
      <c r="K159" s="9">
        <f t="shared" si="45"/>
        <v>0.99785112902168549</v>
      </c>
      <c r="L159" s="1">
        <f t="shared" si="43"/>
        <v>99170.088387782074</v>
      </c>
      <c r="M159" s="1"/>
      <c r="N159" s="1">
        <f>'SSA avg mort by age'!I11</f>
        <v>99170.088387782074</v>
      </c>
      <c r="O159" s="9">
        <f t="shared" si="46"/>
        <v>0.98690231182040367</v>
      </c>
      <c r="P159" s="9">
        <f t="shared" si="46"/>
        <v>0.98816008173468206</v>
      </c>
      <c r="Q159" s="9">
        <f t="shared" si="46"/>
        <v>0.99067696830935781</v>
      </c>
      <c r="R159" s="9">
        <f t="shared" si="46"/>
        <v>0.99193608516636855</v>
      </c>
      <c r="S159" s="9">
        <f t="shared" si="46"/>
        <v>0.99256581203030814</v>
      </c>
      <c r="T159" s="9">
        <f t="shared" si="46"/>
        <v>0.9931956512009269</v>
      </c>
      <c r="U159" s="9">
        <f t="shared" si="46"/>
        <v>0.9931956512009269</v>
      </c>
      <c r="V159" s="9">
        <f t="shared" si="46"/>
        <v>0.9931956512009269</v>
      </c>
      <c r="W159" s="9">
        <f t="shared" si="46"/>
        <v>0.99571613119606772</v>
      </c>
      <c r="X159" s="9">
        <f t="shared" si="46"/>
        <v>1.0007624856449064</v>
      </c>
      <c r="Y159" s="9">
        <f t="shared" si="46"/>
        <v>0.9931956512009269</v>
      </c>
    </row>
    <row r="160" spans="1:25" x14ac:dyDescent="0.25">
      <c r="A160">
        <v>7</v>
      </c>
      <c r="B160" s="9">
        <f t="shared" si="45"/>
        <v>0.9853090770735925</v>
      </c>
      <c r="C160" s="9">
        <f t="shared" si="45"/>
        <v>0.98686871760160233</v>
      </c>
      <c r="D160" s="9">
        <f t="shared" si="45"/>
        <v>0.98842910623548097</v>
      </c>
      <c r="E160" s="9">
        <f t="shared" si="45"/>
        <v>0.98842910623548097</v>
      </c>
      <c r="F160" s="9">
        <f t="shared" si="45"/>
        <v>0.98842910623548097</v>
      </c>
      <c r="G160" s="9">
        <f t="shared" si="45"/>
        <v>0.9915521287452389</v>
      </c>
      <c r="H160" s="9">
        <f t="shared" si="45"/>
        <v>0.99311476308344016</v>
      </c>
      <c r="I160" s="9">
        <f t="shared" si="45"/>
        <v>0.99467814645215402</v>
      </c>
      <c r="J160" s="9">
        <f t="shared" si="45"/>
        <v>0.9962422790826666</v>
      </c>
      <c r="K160" s="9">
        <f t="shared" si="45"/>
        <v>0.99780716120631296</v>
      </c>
      <c r="L160" s="1">
        <f t="shared" si="43"/>
        <v>99155.212874523902</v>
      </c>
      <c r="M160" s="1"/>
      <c r="N160" s="1">
        <f>'SSA avg mort by age'!I12</f>
        <v>99155.212874523902</v>
      </c>
      <c r="O160" s="9">
        <f t="shared" si="46"/>
        <v>0.98667747542731776</v>
      </c>
      <c r="P160" s="9">
        <f t="shared" si="46"/>
        <v>0.98795606990980733</v>
      </c>
      <c r="Q160" s="9">
        <f t="shared" si="46"/>
        <v>0.99051476662685589</v>
      </c>
      <c r="R160" s="9">
        <f t="shared" si="46"/>
        <v>0.99179486911554393</v>
      </c>
      <c r="S160" s="9">
        <f t="shared" si="46"/>
        <v>0.99243510894803066</v>
      </c>
      <c r="T160" s="9">
        <f t="shared" si="46"/>
        <v>0.99307547452713152</v>
      </c>
      <c r="U160" s="9">
        <f t="shared" si="46"/>
        <v>0.99307547452713152</v>
      </c>
      <c r="V160" s="9">
        <f t="shared" si="46"/>
        <v>0.99307547452713152</v>
      </c>
      <c r="W160" s="9">
        <f t="shared" si="46"/>
        <v>0.99563819462751124</v>
      </c>
      <c r="X160" s="9">
        <f t="shared" si="46"/>
        <v>1.0007696754978892</v>
      </c>
      <c r="Y160" s="9">
        <f t="shared" si="46"/>
        <v>0.99307547452713152</v>
      </c>
    </row>
    <row r="161" spans="1:25" x14ac:dyDescent="0.25">
      <c r="A161">
        <v>8</v>
      </c>
      <c r="B161" s="9">
        <f t="shared" si="45"/>
        <v>0.98507624853868003</v>
      </c>
      <c r="C161" s="9">
        <f t="shared" si="45"/>
        <v>0.9866595261051887</v>
      </c>
      <c r="D161" s="9">
        <f t="shared" si="45"/>
        <v>0.98824362751369588</v>
      </c>
      <c r="E161" s="9">
        <f t="shared" si="45"/>
        <v>0.98824362751369588</v>
      </c>
      <c r="F161" s="9">
        <f t="shared" si="45"/>
        <v>0.98824362751369588</v>
      </c>
      <c r="G161" s="9">
        <f t="shared" si="45"/>
        <v>0.9914143029993433</v>
      </c>
      <c r="H161" s="9">
        <f t="shared" si="45"/>
        <v>0.99300087764798362</v>
      </c>
      <c r="I161" s="9">
        <f t="shared" si="45"/>
        <v>0.99458827728162202</v>
      </c>
      <c r="J161" s="9">
        <f t="shared" si="45"/>
        <v>0.99617650218619025</v>
      </c>
      <c r="K161" s="9">
        <f t="shared" si="45"/>
        <v>0.99776555264769062</v>
      </c>
      <c r="L161" s="1">
        <f t="shared" si="43"/>
        <v>99141.430299934349</v>
      </c>
      <c r="M161" s="1"/>
      <c r="N161" s="1">
        <f>'SSA avg mort by age'!I13</f>
        <v>99141.430299934349</v>
      </c>
      <c r="O161" s="9">
        <f t="shared" si="46"/>
        <v>0.98647027315747793</v>
      </c>
      <c r="P161" s="9">
        <f t="shared" si="46"/>
        <v>0.98776796307409642</v>
      </c>
      <c r="Q161" s="9">
        <f t="shared" si="46"/>
        <v>0.99036500079414191</v>
      </c>
      <c r="R161" s="9">
        <f t="shared" si="46"/>
        <v>0.99166434891076827</v>
      </c>
      <c r="S161" s="9">
        <f t="shared" si="46"/>
        <v>0.99231423035176081</v>
      </c>
      <c r="T161" s="9">
        <f t="shared" si="46"/>
        <v>0.99296425007398448</v>
      </c>
      <c r="U161" s="9">
        <f t="shared" si="46"/>
        <v>0.99296425007398448</v>
      </c>
      <c r="V161" s="9">
        <f t="shared" si="46"/>
        <v>0.99296425007398448</v>
      </c>
      <c r="W161" s="9">
        <f t="shared" si="46"/>
        <v>0.99556571216694234</v>
      </c>
      <c r="X161" s="9">
        <f t="shared" si="46"/>
        <v>1.000775279808072</v>
      </c>
      <c r="Y161" s="9">
        <f t="shared" si="46"/>
        <v>0.99296425007398448</v>
      </c>
    </row>
    <row r="162" spans="1:25" x14ac:dyDescent="0.25">
      <c r="A162">
        <v>9</v>
      </c>
      <c r="B162" s="9">
        <f t="shared" si="45"/>
        <v>0.9848710263724767</v>
      </c>
      <c r="C162" s="9">
        <f t="shared" si="45"/>
        <v>0.98647502231546247</v>
      </c>
      <c r="D162" s="9">
        <f t="shared" si="45"/>
        <v>0.98807990951549163</v>
      </c>
      <c r="E162" s="9">
        <f t="shared" si="45"/>
        <v>0.98807990951549163</v>
      </c>
      <c r="F162" s="9">
        <f t="shared" si="45"/>
        <v>0.98807990951549163</v>
      </c>
      <c r="G162" s="9">
        <f t="shared" si="45"/>
        <v>0.9912923590400744</v>
      </c>
      <c r="H162" s="9">
        <f t="shared" si="45"/>
        <v>0.99289992204156807</v>
      </c>
      <c r="I162" s="9">
        <f t="shared" si="45"/>
        <v>0.99450837765398425</v>
      </c>
      <c r="J162" s="9">
        <f t="shared" si="45"/>
        <v>0.99611772621603545</v>
      </c>
      <c r="K162" s="9">
        <f t="shared" si="45"/>
        <v>0.9977279680665293</v>
      </c>
      <c r="L162" s="1">
        <f t="shared" si="43"/>
        <v>99129.235904007452</v>
      </c>
      <c r="M162" s="1"/>
      <c r="N162" s="1">
        <f>'SSA avg mort by age'!I14</f>
        <v>99129.235904007452</v>
      </c>
      <c r="O162" s="9">
        <f t="shared" si="46"/>
        <v>0.9862787129613092</v>
      </c>
      <c r="P162" s="9">
        <f t="shared" si="46"/>
        <v>0.98759396774740082</v>
      </c>
      <c r="Q162" s="9">
        <f t="shared" si="46"/>
        <v>0.99022627541665564</v>
      </c>
      <c r="R162" s="9">
        <f t="shared" si="46"/>
        <v>0.99154332867278816</v>
      </c>
      <c r="S162" s="9">
        <f t="shared" si="46"/>
        <v>0.99220208023783918</v>
      </c>
      <c r="T162" s="9">
        <f t="shared" si="46"/>
        <v>0.99286098179197679</v>
      </c>
      <c r="U162" s="9">
        <f t="shared" si="46"/>
        <v>0.99286098179197679</v>
      </c>
      <c r="V162" s="9">
        <f t="shared" si="46"/>
        <v>0.99286098179197679</v>
      </c>
      <c r="W162" s="9">
        <f t="shared" si="46"/>
        <v>0.99549808836594345</v>
      </c>
      <c r="X162" s="9">
        <f t="shared" si="46"/>
        <v>1.0007795080836293</v>
      </c>
      <c r="Y162" s="9">
        <f t="shared" si="46"/>
        <v>0.99286098179197679</v>
      </c>
    </row>
    <row r="163" spans="1:25" x14ac:dyDescent="0.25">
      <c r="A163">
        <v>10</v>
      </c>
      <c r="B163" s="9">
        <f t="shared" si="45"/>
        <v>0.98469651953749138</v>
      </c>
      <c r="C163" s="9">
        <f t="shared" si="45"/>
        <v>0.98631803406386431</v>
      </c>
      <c r="D163" s="9">
        <f t="shared" si="45"/>
        <v>0.98794049761575842</v>
      </c>
      <c r="E163" s="9">
        <f t="shared" si="45"/>
        <v>0.98794049761575842</v>
      </c>
      <c r="F163" s="9">
        <f t="shared" si="45"/>
        <v>0.98794049761575842</v>
      </c>
      <c r="G163" s="9">
        <f t="shared" si="45"/>
        <v>0.99118827334237514</v>
      </c>
      <c r="H163" s="9">
        <f t="shared" si="45"/>
        <v>0.9928135862905344</v>
      </c>
      <c r="I163" s="9">
        <f t="shared" si="45"/>
        <v>0.99443984981108657</v>
      </c>
      <c r="J163" s="9">
        <f t="shared" si="45"/>
        <v>0.99606706429105363</v>
      </c>
      <c r="K163" s="9">
        <f t="shared" si="45"/>
        <v>0.9976952301175771</v>
      </c>
      <c r="L163" s="1">
        <f t="shared" si="43"/>
        <v>99118.827334237532</v>
      </c>
      <c r="M163" s="1"/>
      <c r="N163" s="1">
        <f>'SSA avg mort by age'!I15</f>
        <v>99118.827334237532</v>
      </c>
      <c r="O163" s="9">
        <f t="shared" si="46"/>
        <v>0.98609899448708171</v>
      </c>
      <c r="P163" s="9">
        <f t="shared" si="46"/>
        <v>0.98743064439498462</v>
      </c>
      <c r="Q163" s="9">
        <f t="shared" si="46"/>
        <v>0.99009587499401164</v>
      </c>
      <c r="R163" s="9">
        <f t="shared" si="46"/>
        <v>0.99142945611863587</v>
      </c>
      <c r="S163" s="9">
        <f t="shared" si="46"/>
        <v>0.99209648823208141</v>
      </c>
      <c r="T163" s="9">
        <f t="shared" si="46"/>
        <v>0.9927636814157611</v>
      </c>
      <c r="U163" s="9">
        <f t="shared" si="46"/>
        <v>0.9927636814157611</v>
      </c>
      <c r="V163" s="9">
        <f t="shared" si="46"/>
        <v>0.9927636814157611</v>
      </c>
      <c r="W163" s="9">
        <f t="shared" si="46"/>
        <v>0.99543406539513535</v>
      </c>
      <c r="X163" s="9">
        <f t="shared" si="46"/>
        <v>1.0007825729708728</v>
      </c>
      <c r="Y163" s="9">
        <f t="shared" si="46"/>
        <v>0.9927636814157611</v>
      </c>
    </row>
    <row r="164" spans="1:25" x14ac:dyDescent="0.25">
      <c r="A164">
        <v>11</v>
      </c>
      <c r="B164" s="9">
        <f t="shared" si="45"/>
        <v>0.98454586712435543</v>
      </c>
      <c r="C164" s="9">
        <f t="shared" si="45"/>
        <v>0.98618241995754641</v>
      </c>
      <c r="D164" s="9">
        <f t="shared" si="45"/>
        <v>0.98781997196236337</v>
      </c>
      <c r="E164" s="9">
        <f t="shared" si="45"/>
        <v>0.98781997196236337</v>
      </c>
      <c r="F164" s="9">
        <f t="shared" si="45"/>
        <v>0.98781997196236337</v>
      </c>
      <c r="G164" s="9">
        <f t="shared" si="45"/>
        <v>0.99109807520950099</v>
      </c>
      <c r="H164" s="9">
        <f t="shared" si="45"/>
        <v>0.99273862731349816</v>
      </c>
      <c r="I164" s="9">
        <f t="shared" si="45"/>
        <v>0.99438018031247344</v>
      </c>
      <c r="J164" s="9">
        <f t="shared" si="45"/>
        <v>0.99602273463762836</v>
      </c>
      <c r="K164" s="9">
        <f t="shared" si="45"/>
        <v>0.99766629072030844</v>
      </c>
      <c r="L164" s="1">
        <f t="shared" si="43"/>
        <v>99109.807520950126</v>
      </c>
      <c r="M164" s="1"/>
      <c r="N164" s="1">
        <f>'SSA avg mort by age'!I16</f>
        <v>99109.807520950126</v>
      </c>
      <c r="O164" s="9">
        <f t="shared" si="46"/>
        <v>0.98592736703865058</v>
      </c>
      <c r="P164" s="9">
        <f t="shared" si="46"/>
        <v>0.98727459332452105</v>
      </c>
      <c r="Q164" s="9">
        <f t="shared" si="46"/>
        <v>0.98997110434946478</v>
      </c>
      <c r="R164" s="9">
        <f t="shared" si="46"/>
        <v>0.99132038958381163</v>
      </c>
      <c r="S164" s="9">
        <f t="shared" si="46"/>
        <v>0.99199528973982942</v>
      </c>
      <c r="T164" s="9">
        <f t="shared" si="46"/>
        <v>0.99267036162970801</v>
      </c>
      <c r="U164" s="9">
        <f t="shared" si="46"/>
        <v>0.99267036162970801</v>
      </c>
      <c r="V164" s="9">
        <f t="shared" si="46"/>
        <v>0.99267036162970801</v>
      </c>
      <c r="W164" s="9">
        <f t="shared" si="46"/>
        <v>0.99537236714746957</v>
      </c>
      <c r="X164" s="9">
        <f t="shared" si="46"/>
        <v>1.0007846308300385</v>
      </c>
      <c r="Y164" s="9">
        <f t="shared" si="46"/>
        <v>0.99267036162970801</v>
      </c>
    </row>
    <row r="165" spans="1:25" x14ac:dyDescent="0.25">
      <c r="A165">
        <v>12</v>
      </c>
      <c r="B165" s="9">
        <f t="shared" si="45"/>
        <v>0.98438755214892193</v>
      </c>
      <c r="C165" s="9">
        <f t="shared" si="45"/>
        <v>0.98603981797962048</v>
      </c>
      <c r="D165" s="9">
        <f t="shared" si="45"/>
        <v>0.98769313587796337</v>
      </c>
      <c r="E165" s="9">
        <f t="shared" si="45"/>
        <v>0.98769313587796337</v>
      </c>
      <c r="F165" s="9">
        <f t="shared" si="45"/>
        <v>0.98769313587796337</v>
      </c>
      <c r="G165" s="9">
        <f t="shared" si="45"/>
        <v>0.99100292979428095</v>
      </c>
      <c r="H165" s="9">
        <f t="shared" si="45"/>
        <v>0.99265940677103859</v>
      </c>
      <c r="I165" s="9">
        <f t="shared" si="45"/>
        <v>0.99431693773300556</v>
      </c>
      <c r="J165" s="9">
        <f t="shared" si="45"/>
        <v>0.99597552316000648</v>
      </c>
      <c r="K165" s="9">
        <f t="shared" si="45"/>
        <v>0.99763516353203796</v>
      </c>
      <c r="L165" s="1">
        <f t="shared" si="43"/>
        <v>99100.292979428123</v>
      </c>
      <c r="M165" s="1"/>
      <c r="N165" s="1">
        <f>'SSA avg mort by age'!I17</f>
        <v>99100.292979428123</v>
      </c>
      <c r="O165" s="9">
        <f t="shared" si="46"/>
        <v>0.98574922228751882</v>
      </c>
      <c r="P165" s="9">
        <f t="shared" si="46"/>
        <v>0.98711253220002682</v>
      </c>
      <c r="Q165" s="9">
        <f t="shared" si="46"/>
        <v>0.98984134388696221</v>
      </c>
      <c r="R165" s="9">
        <f t="shared" si="46"/>
        <v>0.99120684622468969</v>
      </c>
      <c r="S165" s="9">
        <f t="shared" si="46"/>
        <v>0.99188987164038289</v>
      </c>
      <c r="T165" s="9">
        <f t="shared" si="46"/>
        <v>0.99257307993426824</v>
      </c>
      <c r="U165" s="9">
        <f t="shared" si="46"/>
        <v>0.99257307993426824</v>
      </c>
      <c r="V165" s="9">
        <f t="shared" si="46"/>
        <v>0.99257307993426824</v>
      </c>
      <c r="W165" s="9">
        <f t="shared" si="46"/>
        <v>0.99530774259653254</v>
      </c>
      <c r="X165" s="9">
        <f t="shared" si="46"/>
        <v>1.0007858567912113</v>
      </c>
      <c r="Y165" s="9">
        <f t="shared" si="46"/>
        <v>0.99257307993426824</v>
      </c>
    </row>
    <row r="166" spans="1:25" x14ac:dyDescent="0.25">
      <c r="A166">
        <v>13</v>
      </c>
      <c r="B166" s="9">
        <f t="shared" si="45"/>
        <v>0.98416578809068944</v>
      </c>
      <c r="C166" s="9">
        <f t="shared" si="45"/>
        <v>0.98583993692370553</v>
      </c>
      <c r="D166" s="9">
        <f t="shared" si="45"/>
        <v>0.98751521221915806</v>
      </c>
      <c r="E166" s="9">
        <f t="shared" si="45"/>
        <v>0.98751521221915806</v>
      </c>
      <c r="F166" s="9">
        <f t="shared" si="45"/>
        <v>0.98751521221915806</v>
      </c>
      <c r="G166" s="9">
        <f t="shared" si="45"/>
        <v>0.99086914439875873</v>
      </c>
      <c r="H166" s="9">
        <f t="shared" si="45"/>
        <v>0.99254780238414131</v>
      </c>
      <c r="I166" s="9">
        <f t="shared" si="45"/>
        <v>0.99422758903442898</v>
      </c>
      <c r="J166" s="9">
        <f t="shared" si="45"/>
        <v>0.99590850490078009</v>
      </c>
      <c r="K166" s="9">
        <f t="shared" si="45"/>
        <v>0.9975905505345688</v>
      </c>
      <c r="L166" s="1">
        <f t="shared" si="43"/>
        <v>99086.914439875894</v>
      </c>
      <c r="M166" s="1"/>
      <c r="N166" s="1">
        <f>'SSA avg mort by age'!I18</f>
        <v>99086.914439875894</v>
      </c>
      <c r="O166" s="9">
        <f t="shared" si="46"/>
        <v>0.98554290805576028</v>
      </c>
      <c r="P166" s="9">
        <f t="shared" si="46"/>
        <v>0.98692474637968242</v>
      </c>
      <c r="Q166" s="9">
        <f t="shared" si="46"/>
        <v>0.98969077045903187</v>
      </c>
      <c r="R166" s="9">
        <f t="shared" si="46"/>
        <v>0.99107495686123537</v>
      </c>
      <c r="S166" s="9">
        <f t="shared" si="46"/>
        <v>0.99176734379450482</v>
      </c>
      <c r="T166" s="9">
        <f t="shared" si="46"/>
        <v>0.99245992660315574</v>
      </c>
      <c r="U166" s="9">
        <f t="shared" si="46"/>
        <v>0.99245992660315574</v>
      </c>
      <c r="V166" s="9">
        <f t="shared" si="46"/>
        <v>0.99245992660315574</v>
      </c>
      <c r="W166" s="9">
        <f t="shared" si="46"/>
        <v>0.99523221740088963</v>
      </c>
      <c r="X166" s="9">
        <f t="shared" si="46"/>
        <v>1.0007862133211727</v>
      </c>
      <c r="Y166" s="9">
        <f t="shared" si="46"/>
        <v>0.99245992660315574</v>
      </c>
    </row>
    <row r="167" spans="1:25" x14ac:dyDescent="0.25">
      <c r="A167">
        <v>14</v>
      </c>
      <c r="B167" s="9">
        <f t="shared" si="45"/>
        <v>0.9838107379805634</v>
      </c>
      <c r="C167" s="9">
        <f t="shared" si="45"/>
        <v>0.98551971454694409</v>
      </c>
      <c r="D167" s="9">
        <f t="shared" si="45"/>
        <v>0.98722993759025812</v>
      </c>
      <c r="E167" s="9">
        <f t="shared" si="45"/>
        <v>0.98722993759025812</v>
      </c>
      <c r="F167" s="9">
        <f t="shared" si="45"/>
        <v>0.98722993759025812</v>
      </c>
      <c r="G167" s="9">
        <f t="shared" si="45"/>
        <v>0.99065412579442413</v>
      </c>
      <c r="H167" s="9">
        <f t="shared" si="45"/>
        <v>0.99236809229938405</v>
      </c>
      <c r="I167" s="9">
        <f t="shared" si="45"/>
        <v>0.99408330796949274</v>
      </c>
      <c r="J167" s="9">
        <f t="shared" si="45"/>
        <v>0.99579977347754345</v>
      </c>
      <c r="K167" s="9">
        <f t="shared" si="45"/>
        <v>0.997517489496624</v>
      </c>
      <c r="L167" s="1">
        <f t="shared" si="43"/>
        <v>99065.412579442433</v>
      </c>
      <c r="M167" s="1"/>
      <c r="N167" s="1">
        <f>'SSA avg mort by age'!I19</f>
        <v>99065.412579442433</v>
      </c>
      <c r="O167" s="9">
        <f t="shared" si="46"/>
        <v>0.98528526558084339</v>
      </c>
      <c r="P167" s="9">
        <f t="shared" si="46"/>
        <v>0.98669011735779</v>
      </c>
      <c r="Q167" s="9">
        <f t="shared" si="46"/>
        <v>0.98950236426417304</v>
      </c>
      <c r="R167" s="9">
        <f t="shared" si="46"/>
        <v>0.99090976015147281</v>
      </c>
      <c r="S167" s="9">
        <f t="shared" si="46"/>
        <v>0.99161377636950065</v>
      </c>
      <c r="T167" s="9">
        <f t="shared" si="46"/>
        <v>0.99231800483365151</v>
      </c>
      <c r="U167" s="9">
        <f t="shared" si="46"/>
        <v>0.99231800483365151</v>
      </c>
      <c r="V167" s="9">
        <f t="shared" si="46"/>
        <v>0.99231800483365151</v>
      </c>
      <c r="W167" s="9">
        <f t="shared" si="46"/>
        <v>0.99513704209989928</v>
      </c>
      <c r="X167" s="9">
        <f t="shared" si="46"/>
        <v>1.0007853188684945</v>
      </c>
      <c r="Y167" s="9">
        <f t="shared" si="46"/>
        <v>0.99231800483365151</v>
      </c>
    </row>
    <row r="168" spans="1:25" x14ac:dyDescent="0.25">
      <c r="A168">
        <v>15</v>
      </c>
      <c r="B168" s="9">
        <f t="shared" si="45"/>
        <v>0.98326976505101626</v>
      </c>
      <c r="C168" s="9">
        <f t="shared" si="45"/>
        <v>0.98503148192085932</v>
      </c>
      <c r="D168" s="9">
        <f t="shared" si="45"/>
        <v>0.98679463088965191</v>
      </c>
      <c r="E168" s="9">
        <f t="shared" si="45"/>
        <v>0.98679463088965191</v>
      </c>
      <c r="F168" s="9">
        <f t="shared" si="45"/>
        <v>0.98679463088965191</v>
      </c>
      <c r="G168" s="9">
        <f t="shared" si="45"/>
        <v>0.99032522862466044</v>
      </c>
      <c r="H168" s="9">
        <f t="shared" si="45"/>
        <v>0.99209267914226817</v>
      </c>
      <c r="I168" s="9">
        <f t="shared" si="45"/>
        <v>0.99386156526160874</v>
      </c>
      <c r="J168" s="9">
        <f t="shared" si="45"/>
        <v>0.99563188785948376</v>
      </c>
      <c r="K168" s="9">
        <f t="shared" si="45"/>
        <v>0.99740364781313529</v>
      </c>
      <c r="L168" s="1">
        <f t="shared" si="43"/>
        <v>99032.522862466052</v>
      </c>
      <c r="M168" s="1"/>
      <c r="N168" s="1">
        <f>'SSA avg mort by age'!I20</f>
        <v>99032.522862466052</v>
      </c>
      <c r="O168" s="9">
        <f t="shared" si="46"/>
        <v>0.98495705012428791</v>
      </c>
      <c r="P168" s="9">
        <f t="shared" si="46"/>
        <v>0.986391057750032</v>
      </c>
      <c r="Q168" s="9">
        <f t="shared" si="46"/>
        <v>0.9892618688067335</v>
      </c>
      <c r="R168" s="9">
        <f t="shared" si="46"/>
        <v>0.99069867314811311</v>
      </c>
      <c r="S168" s="9">
        <f t="shared" si="46"/>
        <v>0.9914174252213056</v>
      </c>
      <c r="T168" s="9">
        <f t="shared" si="46"/>
        <v>0.9921364106387669</v>
      </c>
      <c r="U168" s="9">
        <f t="shared" si="46"/>
        <v>0.9921364106387669</v>
      </c>
      <c r="V168" s="9">
        <f t="shared" si="46"/>
        <v>0.9921364106387669</v>
      </c>
      <c r="W168" s="9">
        <f t="shared" si="46"/>
        <v>0.99501468689076988</v>
      </c>
      <c r="X168" s="9">
        <f t="shared" si="46"/>
        <v>1.0007824572479733</v>
      </c>
      <c r="Y168" s="9">
        <f t="shared" si="46"/>
        <v>0.9921364106387669</v>
      </c>
    </row>
    <row r="169" spans="1:25" x14ac:dyDescent="0.25">
      <c r="A169">
        <v>16</v>
      </c>
      <c r="B169" s="9">
        <f t="shared" si="45"/>
        <v>0.98252995287979195</v>
      </c>
      <c r="C169" s="9">
        <f t="shared" si="45"/>
        <v>0.9843633350666724</v>
      </c>
      <c r="D169" s="9">
        <f t="shared" si="45"/>
        <v>0.98619840957366833</v>
      </c>
      <c r="E169" s="9">
        <f t="shared" si="45"/>
        <v>0.98619840957366833</v>
      </c>
      <c r="F169" s="9">
        <f t="shared" si="45"/>
        <v>0.98619840957366833</v>
      </c>
      <c r="G169" s="9">
        <f t="shared" si="45"/>
        <v>0.98987364032040759</v>
      </c>
      <c r="H169" s="9">
        <f t="shared" si="45"/>
        <v>0.99171379894810374</v>
      </c>
      <c r="I169" s="9">
        <f t="shared" si="45"/>
        <v>0.99355565467182128</v>
      </c>
      <c r="J169" s="9">
        <f t="shared" si="45"/>
        <v>0.99539920868729104</v>
      </c>
      <c r="K169" s="9">
        <f t="shared" si="45"/>
        <v>0.99724446219094431</v>
      </c>
      <c r="L169" s="1">
        <f t="shared" si="43"/>
        <v>98987.364032040772</v>
      </c>
      <c r="M169" s="1"/>
      <c r="N169" s="1">
        <f>'SSA avg mort by age'!I21</f>
        <v>98987.364032040772</v>
      </c>
      <c r="O169" s="9">
        <f t="shared" si="46"/>
        <v>0.98454823138867065</v>
      </c>
      <c r="P169" s="9">
        <f t="shared" si="46"/>
        <v>0.98601834988886117</v>
      </c>
      <c r="Q169" s="9">
        <f t="shared" si="46"/>
        <v>0.98896170202419076</v>
      </c>
      <c r="R169" s="9">
        <f t="shared" si="46"/>
        <v>0.99043493677758765</v>
      </c>
      <c r="S169" s="9">
        <f t="shared" si="46"/>
        <v>0.99117194407046194</v>
      </c>
      <c r="T169" s="9">
        <f t="shared" si="46"/>
        <v>0.99190921140073063</v>
      </c>
      <c r="U169" s="9">
        <f t="shared" si="46"/>
        <v>0.99190921140073063</v>
      </c>
      <c r="V169" s="9">
        <f t="shared" si="46"/>
        <v>0.99190921140073063</v>
      </c>
      <c r="W169" s="9">
        <f t="shared" si="46"/>
        <v>0.99486088249554372</v>
      </c>
      <c r="X169" s="9">
        <f t="shared" si="46"/>
        <v>1.0007767277684056</v>
      </c>
      <c r="Y169" s="9">
        <f t="shared" si="46"/>
        <v>0.99190921140073063</v>
      </c>
    </row>
    <row r="170" spans="1:25" x14ac:dyDescent="0.25">
      <c r="A170">
        <v>17</v>
      </c>
      <c r="B170" s="9">
        <f t="shared" si="45"/>
        <v>0.98159484841957523</v>
      </c>
      <c r="C170" s="9">
        <f t="shared" si="45"/>
        <v>0.98351821146341867</v>
      </c>
      <c r="D170" s="9">
        <f t="shared" si="45"/>
        <v>0.985443607211551</v>
      </c>
      <c r="E170" s="9">
        <f t="shared" si="45"/>
        <v>0.985443607211551</v>
      </c>
      <c r="F170" s="9">
        <f t="shared" si="45"/>
        <v>0.985443607211551</v>
      </c>
      <c r="G170" s="9">
        <f t="shared" si="45"/>
        <v>0.98930050348266207</v>
      </c>
      <c r="H170" s="9">
        <f t="shared" si="45"/>
        <v>0.9912320073394939</v>
      </c>
      <c r="I170" s="9">
        <f t="shared" si="45"/>
        <v>0.99316555056832145</v>
      </c>
      <c r="J170" s="9">
        <f t="shared" si="45"/>
        <v>0.99510113483893836</v>
      </c>
      <c r="K170" s="9">
        <f t="shared" si="45"/>
        <v>0.99703876182228379</v>
      </c>
      <c r="L170" s="1">
        <f t="shared" si="43"/>
        <v>98930.050348266217</v>
      </c>
      <c r="M170" s="1"/>
      <c r="N170" s="1">
        <f>'SSA avg mort by age'!I22</f>
        <v>98930.050348266217</v>
      </c>
      <c r="O170" s="9">
        <f t="shared" si="46"/>
        <v>0.98406138767181506</v>
      </c>
      <c r="P170" s="9">
        <f t="shared" si="46"/>
        <v>0.98557425954930056</v>
      </c>
      <c r="Q170" s="9">
        <f t="shared" si="46"/>
        <v>0.98860350627672822</v>
      </c>
      <c r="R170" s="9">
        <f t="shared" si="46"/>
        <v>0.99011988251930794</v>
      </c>
      <c r="S170" s="9">
        <f t="shared" si="46"/>
        <v>0.9908785091651261</v>
      </c>
      <c r="T170" s="9">
        <f t="shared" si="46"/>
        <v>0.99163742827680679</v>
      </c>
      <c r="U170" s="9">
        <f t="shared" si="46"/>
        <v>0.99163742827680679</v>
      </c>
      <c r="V170" s="9">
        <f t="shared" si="46"/>
        <v>0.99163742827680679</v>
      </c>
      <c r="W170" s="9">
        <f t="shared" si="46"/>
        <v>0.99467603112569558</v>
      </c>
      <c r="X170" s="9">
        <f t="shared" si="46"/>
        <v>1.0007673017026009</v>
      </c>
      <c r="Y170" s="9">
        <f t="shared" si="46"/>
        <v>0.99163742827680679</v>
      </c>
    </row>
    <row r="171" spans="1:25" x14ac:dyDescent="0.25">
      <c r="A171">
        <v>18</v>
      </c>
      <c r="B171" s="9">
        <f t="shared" ref="B171:K186" si="47">B170*(1-B46)</f>
        <v>0.98045522907049565</v>
      </c>
      <c r="C171" s="9">
        <f t="shared" si="47"/>
        <v>0.98248749359828824</v>
      </c>
      <c r="D171" s="9">
        <f t="shared" si="47"/>
        <v>0.98452222359783081</v>
      </c>
      <c r="E171" s="9">
        <f t="shared" si="47"/>
        <v>0.98452222359783081</v>
      </c>
      <c r="F171" s="9">
        <f t="shared" si="47"/>
        <v>0.98452222359783081</v>
      </c>
      <c r="G171" s="9">
        <f t="shared" si="47"/>
        <v>0.98859908942569286</v>
      </c>
      <c r="H171" s="9">
        <f t="shared" si="47"/>
        <v>0.99064122996551962</v>
      </c>
      <c r="I171" s="9">
        <f t="shared" si="47"/>
        <v>0.99268584540011229</v>
      </c>
      <c r="J171" s="9">
        <f t="shared" si="47"/>
        <v>0.99473293808997487</v>
      </c>
      <c r="K171" s="9">
        <f t="shared" si="47"/>
        <v>0.99678251039751098</v>
      </c>
      <c r="L171" s="1">
        <f t="shared" si="43"/>
        <v>98859.908942569295</v>
      </c>
      <c r="M171" s="1"/>
      <c r="N171" s="1">
        <f>'SSA avg mort by age'!I23</f>
        <v>98859.908942569295</v>
      </c>
      <c r="O171" s="9">
        <f t="shared" ref="O171:Y186" si="48">O170*(1-O46)</f>
        <v>0.98350616178573957</v>
      </c>
      <c r="P171" s="9">
        <f t="shared" si="48"/>
        <v>0.98506750190439685</v>
      </c>
      <c r="Q171" s="9">
        <f t="shared" si="48"/>
        <v>0.9881941379223228</v>
      </c>
      <c r="R171" s="9">
        <f t="shared" si="48"/>
        <v>0.98975943556432611</v>
      </c>
      <c r="S171" s="9">
        <f t="shared" si="48"/>
        <v>0.99054257967505177</v>
      </c>
      <c r="T171" s="9">
        <f t="shared" si="48"/>
        <v>0.99132605412432784</v>
      </c>
      <c r="U171" s="9">
        <f t="shared" si="48"/>
        <v>0.99132605412432784</v>
      </c>
      <c r="V171" s="9">
        <f t="shared" si="48"/>
        <v>0.99132605412432784</v>
      </c>
      <c r="W171" s="9">
        <f t="shared" si="48"/>
        <v>0.9944632574891874</v>
      </c>
      <c r="X171" s="9">
        <f t="shared" si="48"/>
        <v>1.0007535536617937</v>
      </c>
      <c r="Y171" s="9">
        <f t="shared" si="48"/>
        <v>0.99132605412432784</v>
      </c>
    </row>
    <row r="172" spans="1:25" x14ac:dyDescent="0.25">
      <c r="A172">
        <v>19</v>
      </c>
      <c r="B172" s="9">
        <f t="shared" si="47"/>
        <v>0.97910696219008453</v>
      </c>
      <c r="C172" s="9">
        <f t="shared" si="47"/>
        <v>0.98126713820680622</v>
      </c>
      <c r="D172" s="9">
        <f t="shared" si="47"/>
        <v>0.98343031768932598</v>
      </c>
      <c r="E172" s="9">
        <f t="shared" si="47"/>
        <v>0.98343031768932598</v>
      </c>
      <c r="F172" s="9">
        <f t="shared" si="47"/>
        <v>0.98343031768932598</v>
      </c>
      <c r="G172" s="9">
        <f t="shared" si="47"/>
        <v>0.98776570039330691</v>
      </c>
      <c r="H172" s="9">
        <f t="shared" si="47"/>
        <v>0.98993791029341327</v>
      </c>
      <c r="I172" s="9">
        <f t="shared" si="47"/>
        <v>0.99211313701661152</v>
      </c>
      <c r="J172" s="9">
        <f t="shared" si="47"/>
        <v>0.99429138391010785</v>
      </c>
      <c r="K172" s="9">
        <f t="shared" si="47"/>
        <v>0.99647265432426313</v>
      </c>
      <c r="L172" s="1">
        <f t="shared" si="43"/>
        <v>98776.570039330705</v>
      </c>
      <c r="M172" s="1"/>
      <c r="N172" s="1">
        <f>'SSA avg mort by age'!I24</f>
        <v>98776.570039330705</v>
      </c>
      <c r="O172" s="9">
        <f t="shared" si="48"/>
        <v>0.98289559655031777</v>
      </c>
      <c r="P172" s="9">
        <f t="shared" si="48"/>
        <v>0.98450991060161575</v>
      </c>
      <c r="Q172" s="9">
        <f t="shared" si="48"/>
        <v>0.98774300568161444</v>
      </c>
      <c r="R172" s="9">
        <f t="shared" si="48"/>
        <v>0.98936178888559434</v>
      </c>
      <c r="S172" s="9">
        <f t="shared" si="48"/>
        <v>0.99017173987975615</v>
      </c>
      <c r="T172" s="9">
        <f t="shared" si="48"/>
        <v>0.99098206398354671</v>
      </c>
      <c r="U172" s="9">
        <f t="shared" si="48"/>
        <v>0.99098206398354671</v>
      </c>
      <c r="V172" s="9">
        <f t="shared" si="48"/>
        <v>0.99098206398354671</v>
      </c>
      <c r="W172" s="9">
        <f t="shared" si="48"/>
        <v>0.99422709421941746</v>
      </c>
      <c r="X172" s="9">
        <f t="shared" si="48"/>
        <v>1.0007351053955029</v>
      </c>
      <c r="Y172" s="9">
        <f t="shared" si="48"/>
        <v>0.99098206398354671</v>
      </c>
    </row>
    <row r="173" spans="1:25" x14ac:dyDescent="0.25">
      <c r="A173">
        <v>20</v>
      </c>
      <c r="B173" s="9">
        <f t="shared" si="47"/>
        <v>0.9775525074992375</v>
      </c>
      <c r="C173" s="9">
        <f t="shared" si="47"/>
        <v>0.97985905052807754</v>
      </c>
      <c r="D173" s="9">
        <f t="shared" si="47"/>
        <v>0.98216925270007405</v>
      </c>
      <c r="E173" s="9">
        <f t="shared" si="47"/>
        <v>0.98216925270007405</v>
      </c>
      <c r="F173" s="9">
        <f t="shared" si="47"/>
        <v>0.98216925270007405</v>
      </c>
      <c r="G173" s="9">
        <f t="shared" si="47"/>
        <v>0.98680065330402267</v>
      </c>
      <c r="H173" s="9">
        <f t="shared" si="47"/>
        <v>0.98912186116417489</v>
      </c>
      <c r="I173" s="9">
        <f t="shared" si="47"/>
        <v>0.99144674702389168</v>
      </c>
      <c r="J173" s="9">
        <f t="shared" si="47"/>
        <v>0.99377531561025279</v>
      </c>
      <c r="K173" s="9">
        <f t="shared" si="47"/>
        <v>0.9961075716555351</v>
      </c>
      <c r="L173" s="1">
        <f t="shared" si="43"/>
        <v>98680.065330402285</v>
      </c>
      <c r="M173" s="1"/>
      <c r="N173" s="1">
        <f>'SSA avg mort by age'!I25</f>
        <v>98680.065330402285</v>
      </c>
      <c r="O173" s="9">
        <f t="shared" si="48"/>
        <v>0.98224080379009093</v>
      </c>
      <c r="P173" s="9">
        <f t="shared" si="48"/>
        <v>0.98391157470344759</v>
      </c>
      <c r="Q173" s="9">
        <f t="shared" si="48"/>
        <v>0.98725814733370043</v>
      </c>
      <c r="R173" s="9">
        <f t="shared" si="48"/>
        <v>0.98893395174701315</v>
      </c>
      <c r="S173" s="9">
        <f t="shared" si="48"/>
        <v>0.98977248406851648</v>
      </c>
      <c r="T173" s="9">
        <f t="shared" si="48"/>
        <v>0.99061143669161689</v>
      </c>
      <c r="U173" s="9">
        <f t="shared" si="48"/>
        <v>0.99061143669161689</v>
      </c>
      <c r="V173" s="9">
        <f t="shared" si="48"/>
        <v>0.99061143669161689</v>
      </c>
      <c r="W173" s="9">
        <f t="shared" si="48"/>
        <v>0.99397145357781636</v>
      </c>
      <c r="X173" s="9">
        <f t="shared" si="48"/>
        <v>1.0007117132124141</v>
      </c>
      <c r="Y173" s="9">
        <f t="shared" si="48"/>
        <v>0.99061143669161689</v>
      </c>
    </row>
    <row r="174" spans="1:25" x14ac:dyDescent="0.25">
      <c r="A174">
        <v>21</v>
      </c>
      <c r="B174" s="9">
        <f t="shared" si="47"/>
        <v>0.97578336962938439</v>
      </c>
      <c r="C174" s="9">
        <f t="shared" si="47"/>
        <v>0.97825519579975639</v>
      </c>
      <c r="D174" s="9">
        <f t="shared" si="47"/>
        <v>0.98073147354671997</v>
      </c>
      <c r="E174" s="9">
        <f t="shared" si="47"/>
        <v>0.98073147354671997</v>
      </c>
      <c r="F174" s="9">
        <f t="shared" si="47"/>
        <v>0.98073147354671997</v>
      </c>
      <c r="G174" s="9">
        <f t="shared" si="47"/>
        <v>0.98569741017362877</v>
      </c>
      <c r="H174" s="9">
        <f t="shared" si="47"/>
        <v>0.98818708227626428</v>
      </c>
      <c r="I174" s="9">
        <f t="shared" si="47"/>
        <v>0.99068123240088801</v>
      </c>
      <c r="J174" s="9">
        <f t="shared" si="47"/>
        <v>0.9931798671799742</v>
      </c>
      <c r="K174" s="9">
        <f t="shared" si="47"/>
        <v>0.99568299325446152</v>
      </c>
      <c r="L174" s="1">
        <f t="shared" si="43"/>
        <v>98569.741017362903</v>
      </c>
      <c r="M174" s="1"/>
      <c r="N174" s="1">
        <f>'SSA avg mort by age'!I26</f>
        <v>98569.741017362903</v>
      </c>
      <c r="O174" s="9">
        <f t="shared" si="48"/>
        <v>0.98154054283455139</v>
      </c>
      <c r="P174" s="9">
        <f t="shared" si="48"/>
        <v>0.98327130654510397</v>
      </c>
      <c r="Q174" s="9">
        <f t="shared" si="48"/>
        <v>0.98673848549676102</v>
      </c>
      <c r="R174" s="9">
        <f t="shared" si="48"/>
        <v>0.98847490405870519</v>
      </c>
      <c r="S174" s="9">
        <f t="shared" si="48"/>
        <v>0.98934382133826393</v>
      </c>
      <c r="T174" s="9">
        <f t="shared" si="48"/>
        <v>0.99021321089406689</v>
      </c>
      <c r="U174" s="9">
        <f t="shared" si="48"/>
        <v>0.99021321089406689</v>
      </c>
      <c r="V174" s="9">
        <f t="shared" si="48"/>
        <v>0.99021321089406689</v>
      </c>
      <c r="W174" s="9">
        <f t="shared" si="48"/>
        <v>0.99369549604069518</v>
      </c>
      <c r="X174" s="9">
        <f t="shared" si="48"/>
        <v>1.0006827988983504</v>
      </c>
      <c r="Y174" s="9">
        <f t="shared" si="48"/>
        <v>0.99021321089406689</v>
      </c>
    </row>
    <row r="175" spans="1:25" x14ac:dyDescent="0.25">
      <c r="A175">
        <v>22</v>
      </c>
      <c r="B175" s="9">
        <f t="shared" si="47"/>
        <v>0.97381655627497521</v>
      </c>
      <c r="C175" s="9">
        <f t="shared" si="47"/>
        <v>0.97647064432929354</v>
      </c>
      <c r="D175" s="9">
        <f t="shared" si="47"/>
        <v>0.9791301229375694</v>
      </c>
      <c r="E175" s="9">
        <f t="shared" si="47"/>
        <v>0.9791301229375694</v>
      </c>
      <c r="F175" s="9">
        <f t="shared" si="47"/>
        <v>0.9791301229375694</v>
      </c>
      <c r="G175" s="9">
        <f t="shared" si="47"/>
        <v>0.98446528841091174</v>
      </c>
      <c r="H175" s="9">
        <f t="shared" si="47"/>
        <v>0.98714099360713592</v>
      </c>
      <c r="I175" s="9">
        <f t="shared" si="47"/>
        <v>0.98982212601966535</v>
      </c>
      <c r="J175" s="9">
        <f t="shared" si="47"/>
        <v>0.99250869484785642</v>
      </c>
      <c r="K175" s="9">
        <f t="shared" si="47"/>
        <v>0.99520070930460391</v>
      </c>
      <c r="L175" s="1">
        <f t="shared" si="43"/>
        <v>98446.528841091204</v>
      </c>
      <c r="M175" s="1"/>
      <c r="N175" s="1">
        <f>'SSA avg mort by age'!I27</f>
        <v>98446.528841091204</v>
      </c>
      <c r="O175" s="9">
        <f t="shared" si="48"/>
        <v>0.98079360581802522</v>
      </c>
      <c r="P175" s="9">
        <f t="shared" si="48"/>
        <v>0.98258794527794646</v>
      </c>
      <c r="Q175" s="9">
        <f t="shared" si="48"/>
        <v>0.98618295789654187</v>
      </c>
      <c r="R175" s="9">
        <f t="shared" si="48"/>
        <v>0.98798363512037202</v>
      </c>
      <c r="S175" s="9">
        <f t="shared" si="48"/>
        <v>0.98888476735101272</v>
      </c>
      <c r="T175" s="9">
        <f t="shared" si="48"/>
        <v>0.98978642900017155</v>
      </c>
      <c r="U175" s="9">
        <f t="shared" si="48"/>
        <v>0.98978642900017155</v>
      </c>
      <c r="V175" s="9">
        <f t="shared" si="48"/>
        <v>0.98978642900017155</v>
      </c>
      <c r="W175" s="9">
        <f t="shared" si="48"/>
        <v>0.99339837487678218</v>
      </c>
      <c r="X175" s="9">
        <f t="shared" si="48"/>
        <v>1.0006477562375866</v>
      </c>
      <c r="Y175" s="9">
        <f t="shared" si="48"/>
        <v>0.98978642900017155</v>
      </c>
    </row>
    <row r="176" spans="1:25" x14ac:dyDescent="0.25">
      <c r="A176">
        <v>23</v>
      </c>
      <c r="B176" s="9">
        <f t="shared" si="47"/>
        <v>0.97171740947897578</v>
      </c>
      <c r="C176" s="9">
        <f t="shared" si="47"/>
        <v>0.97456438749184626</v>
      </c>
      <c r="D176" s="9">
        <f t="shared" si="47"/>
        <v>0.97741782629813945</v>
      </c>
      <c r="E176" s="9">
        <f t="shared" si="47"/>
        <v>0.97741782629813945</v>
      </c>
      <c r="F176" s="9">
        <f t="shared" si="47"/>
        <v>0.97741782629813945</v>
      </c>
      <c r="G176" s="9">
        <f t="shared" si="47"/>
        <v>0.9831441359938643</v>
      </c>
      <c r="H176" s="9">
        <f t="shared" si="47"/>
        <v>0.98601703178699918</v>
      </c>
      <c r="I176" s="9">
        <f t="shared" si="47"/>
        <v>0.98889643818102346</v>
      </c>
      <c r="J176" s="9">
        <f t="shared" si="47"/>
        <v>0.99178236768019779</v>
      </c>
      <c r="K176" s="9">
        <f t="shared" si="47"/>
        <v>0.99467483280979851</v>
      </c>
      <c r="L176" s="1">
        <f t="shared" si="43"/>
        <v>98314.413599386462</v>
      </c>
      <c r="M176" s="1"/>
      <c r="N176" s="1">
        <f>'SSA avg mort by age'!I28</f>
        <v>98314.413599386462</v>
      </c>
      <c r="O176" s="9">
        <f t="shared" si="48"/>
        <v>0.98000399034084129</v>
      </c>
      <c r="P176" s="9">
        <f t="shared" si="48"/>
        <v>0.98186509217365336</v>
      </c>
      <c r="Q176" s="9">
        <f t="shared" si="48"/>
        <v>0.98559437308905185</v>
      </c>
      <c r="R176" s="9">
        <f t="shared" si="48"/>
        <v>0.98746255711396524</v>
      </c>
      <c r="S176" s="9">
        <f t="shared" si="48"/>
        <v>0.98839753610047665</v>
      </c>
      <c r="T176" s="9">
        <f t="shared" si="48"/>
        <v>0.98933310681568953</v>
      </c>
      <c r="U176" s="9">
        <f t="shared" si="48"/>
        <v>0.98933310681568953</v>
      </c>
      <c r="V176" s="9">
        <f t="shared" si="48"/>
        <v>0.98933310681568953</v>
      </c>
      <c r="W176" s="9">
        <f t="shared" si="48"/>
        <v>0.99308131315922066</v>
      </c>
      <c r="X176" s="9">
        <f t="shared" si="48"/>
        <v>1.0006062231016544</v>
      </c>
      <c r="Y176" s="9">
        <f t="shared" si="48"/>
        <v>0.98933310681568953</v>
      </c>
    </row>
    <row r="177" spans="1:25" x14ac:dyDescent="0.25">
      <c r="A177">
        <v>24</v>
      </c>
      <c r="B177" s="9">
        <f t="shared" si="47"/>
        <v>0.96956874794313586</v>
      </c>
      <c r="C177" s="9">
        <f t="shared" si="47"/>
        <v>0.97261145791575143</v>
      </c>
      <c r="D177" s="9">
        <f t="shared" si="47"/>
        <v>0.97566179743141213</v>
      </c>
      <c r="E177" s="9">
        <f t="shared" si="47"/>
        <v>0.97566179743141213</v>
      </c>
      <c r="F177" s="9">
        <f t="shared" si="47"/>
        <v>0.97566179743141213</v>
      </c>
      <c r="G177" s="9">
        <f t="shared" si="47"/>
        <v>0.9817854307979208</v>
      </c>
      <c r="H177" s="9">
        <f t="shared" si="47"/>
        <v>0.98485875757975905</v>
      </c>
      <c r="I177" s="9">
        <f t="shared" si="47"/>
        <v>0.9879397797667272</v>
      </c>
      <c r="J177" s="9">
        <f t="shared" si="47"/>
        <v>0.991028513902524</v>
      </c>
      <c r="K177" s="9">
        <f t="shared" si="47"/>
        <v>0.99412497656222121</v>
      </c>
      <c r="L177" s="1">
        <f t="shared" si="43"/>
        <v>98178.543079792114</v>
      </c>
      <c r="M177" s="1"/>
      <c r="N177" s="1">
        <f>'SSA avg mort by age'!I29</f>
        <v>98178.543079792114</v>
      </c>
      <c r="O177" s="9">
        <f t="shared" si="48"/>
        <v>0.97917735697498876</v>
      </c>
      <c r="P177" s="9">
        <f t="shared" si="48"/>
        <v>0.9811078778145691</v>
      </c>
      <c r="Q177" s="9">
        <f t="shared" si="48"/>
        <v>0.98497679965487417</v>
      </c>
      <c r="R177" s="9">
        <f t="shared" si="48"/>
        <v>0.98691520661855692</v>
      </c>
      <c r="S177" s="9">
        <f t="shared" si="48"/>
        <v>0.98788539791714625</v>
      </c>
      <c r="T177" s="9">
        <f t="shared" si="48"/>
        <v>0.9888562482582044</v>
      </c>
      <c r="U177" s="9">
        <f t="shared" si="48"/>
        <v>0.9888562482582044</v>
      </c>
      <c r="V177" s="9">
        <f t="shared" si="48"/>
        <v>0.9888562482582044</v>
      </c>
      <c r="W177" s="9">
        <f t="shared" si="48"/>
        <v>0.99274624752416074</v>
      </c>
      <c r="X177" s="9">
        <f t="shared" si="48"/>
        <v>1.0005579938817009</v>
      </c>
      <c r="Y177" s="9">
        <f t="shared" si="48"/>
        <v>0.9888562482582044</v>
      </c>
    </row>
    <row r="178" spans="1:25" x14ac:dyDescent="0.25">
      <c r="A178">
        <v>25</v>
      </c>
      <c r="B178" s="9">
        <f t="shared" si="47"/>
        <v>0.96743321217774436</v>
      </c>
      <c r="C178" s="9">
        <f t="shared" si="47"/>
        <v>0.97066874251383495</v>
      </c>
      <c r="D178" s="9">
        <f t="shared" si="47"/>
        <v>0.97391313708553451</v>
      </c>
      <c r="E178" s="9">
        <f t="shared" si="47"/>
        <v>0.97391313708553451</v>
      </c>
      <c r="F178" s="9">
        <f t="shared" si="47"/>
        <v>0.97391313708553451</v>
      </c>
      <c r="G178" s="9">
        <f t="shared" si="47"/>
        <v>0.9804286033325581</v>
      </c>
      <c r="H178" s="9">
        <f t="shared" si="47"/>
        <v>0.98369971731785044</v>
      </c>
      <c r="I178" s="9">
        <f t="shared" si="47"/>
        <v>0.98697978015885701</v>
      </c>
      <c r="J178" s="9">
        <f t="shared" si="47"/>
        <v>0.99026881312251502</v>
      </c>
      <c r="K178" s="9">
        <f t="shared" si="47"/>
        <v>0.99356683752069253</v>
      </c>
      <c r="L178" s="1">
        <f t="shared" si="43"/>
        <v>98042.860333255841</v>
      </c>
      <c r="M178" s="1"/>
      <c r="N178" s="1">
        <f>'SSA avg mort by age'!I30</f>
        <v>98042.860333255841</v>
      </c>
      <c r="O178" s="9">
        <f t="shared" si="48"/>
        <v>0.97831757805697994</v>
      </c>
      <c r="P178" s="9">
        <f t="shared" si="48"/>
        <v>0.9803198029117145</v>
      </c>
      <c r="Q178" s="9">
        <f t="shared" si="48"/>
        <v>0.98433299419419973</v>
      </c>
      <c r="R178" s="9">
        <f t="shared" si="48"/>
        <v>0.98634396776052602</v>
      </c>
      <c r="S178" s="9">
        <f t="shared" si="48"/>
        <v>0.98735055058843013</v>
      </c>
      <c r="T178" s="9">
        <f t="shared" si="48"/>
        <v>0.98835786470908227</v>
      </c>
      <c r="U178" s="9">
        <f t="shared" si="48"/>
        <v>0.98835786470908227</v>
      </c>
      <c r="V178" s="9">
        <f t="shared" si="48"/>
        <v>0.98835786470908227</v>
      </c>
      <c r="W178" s="9">
        <f t="shared" si="48"/>
        <v>0.99239444307269431</v>
      </c>
      <c r="X178" s="9">
        <f t="shared" si="48"/>
        <v>1.000502838122288</v>
      </c>
      <c r="Y178" s="9">
        <f t="shared" si="48"/>
        <v>0.98835786470908227</v>
      </c>
    </row>
    <row r="179" spans="1:25" x14ac:dyDescent="0.25">
      <c r="A179">
        <v>26</v>
      </c>
      <c r="B179" s="9">
        <f t="shared" si="47"/>
        <v>0.96532916587040929</v>
      </c>
      <c r="C179" s="9">
        <f t="shared" si="47"/>
        <v>0.96875297608349287</v>
      </c>
      <c r="D179" s="9">
        <f t="shared" si="47"/>
        <v>0.97218693691962144</v>
      </c>
      <c r="E179" s="9">
        <f t="shared" si="47"/>
        <v>0.97218693691962144</v>
      </c>
      <c r="F179" s="9">
        <f t="shared" si="47"/>
        <v>0.97218693691962144</v>
      </c>
      <c r="G179" s="9">
        <f t="shared" si="47"/>
        <v>0.97908541614599254</v>
      </c>
      <c r="H179" s="9">
        <f t="shared" si="47"/>
        <v>0.98254998753261902</v>
      </c>
      <c r="I179" s="9">
        <f t="shared" si="47"/>
        <v>0.98602481553531707</v>
      </c>
      <c r="J179" s="9">
        <f t="shared" si="47"/>
        <v>0.98950992680675876</v>
      </c>
      <c r="K179" s="9">
        <f t="shared" si="47"/>
        <v>0.99300534806163854</v>
      </c>
      <c r="L179" s="1">
        <f t="shared" si="43"/>
        <v>97908.541614599279</v>
      </c>
      <c r="M179" s="1"/>
      <c r="N179" s="1">
        <f>'SSA avg mort by age'!I31</f>
        <v>97908.541614599279</v>
      </c>
      <c r="O179" s="9">
        <f t="shared" si="48"/>
        <v>0.97742338050442368</v>
      </c>
      <c r="P179" s="9">
        <f t="shared" si="48"/>
        <v>0.979499655110601</v>
      </c>
      <c r="Q179" s="9">
        <f t="shared" si="48"/>
        <v>0.98366186980667691</v>
      </c>
      <c r="R179" s="9">
        <f t="shared" si="48"/>
        <v>0.98574781838408665</v>
      </c>
      <c r="S179" s="9">
        <f t="shared" si="48"/>
        <v>0.98679200483922702</v>
      </c>
      <c r="T179" s="9">
        <f t="shared" si="48"/>
        <v>0.98783700011438058</v>
      </c>
      <c r="U179" s="9">
        <f t="shared" si="48"/>
        <v>0.98783700011438058</v>
      </c>
      <c r="V179" s="9">
        <f t="shared" si="48"/>
        <v>0.98783700011438058</v>
      </c>
      <c r="W179" s="9">
        <f t="shared" si="48"/>
        <v>0.99202508006344792</v>
      </c>
      <c r="X179" s="9">
        <f t="shared" si="48"/>
        <v>1.0004402254040496</v>
      </c>
      <c r="Y179" s="9">
        <f t="shared" si="48"/>
        <v>0.98783700011438058</v>
      </c>
    </row>
    <row r="180" spans="1:25" x14ac:dyDescent="0.25">
      <c r="A180">
        <v>27</v>
      </c>
      <c r="B180" s="9">
        <f t="shared" si="47"/>
        <v>0.96324711979223077</v>
      </c>
      <c r="C180" s="9">
        <f t="shared" si="47"/>
        <v>0.96685555834041736</v>
      </c>
      <c r="D180" s="9">
        <f t="shared" si="47"/>
        <v>0.97047548688353136</v>
      </c>
      <c r="E180" s="9">
        <f t="shared" si="47"/>
        <v>0.97047548688353136</v>
      </c>
      <c r="F180" s="9">
        <f t="shared" si="47"/>
        <v>0.97047548688353136</v>
      </c>
      <c r="G180" s="9">
        <f t="shared" si="47"/>
        <v>0.97774994363836942</v>
      </c>
      <c r="H180" s="9">
        <f t="shared" si="47"/>
        <v>0.98140453689809093</v>
      </c>
      <c r="I180" s="9">
        <f t="shared" si="47"/>
        <v>0.98507075024911528</v>
      </c>
      <c r="J180" s="9">
        <f t="shared" si="47"/>
        <v>0.98874861642238476</v>
      </c>
      <c r="K180" s="9">
        <f t="shared" si="47"/>
        <v>0.99243816823195941</v>
      </c>
      <c r="L180" s="1">
        <f t="shared" si="43"/>
        <v>97774.994363836959</v>
      </c>
      <c r="M180" s="1"/>
      <c r="N180" s="1">
        <f>'SSA avg mort by age'!I32</f>
        <v>97774.994363836959</v>
      </c>
      <c r="O180" s="9">
        <f t="shared" si="48"/>
        <v>0.97649352251639709</v>
      </c>
      <c r="P180" s="9">
        <f t="shared" si="48"/>
        <v>0.97864624767046737</v>
      </c>
      <c r="Q180" s="9">
        <f t="shared" si="48"/>
        <v>0.98296235403768062</v>
      </c>
      <c r="R180" s="9">
        <f t="shared" si="48"/>
        <v>0.98512574528075481</v>
      </c>
      <c r="S180" s="9">
        <f t="shared" si="48"/>
        <v>0.98620877761432313</v>
      </c>
      <c r="T180" s="9">
        <f t="shared" si="48"/>
        <v>0.98729270192731755</v>
      </c>
      <c r="U180" s="9">
        <f t="shared" si="48"/>
        <v>0.98729270192731755</v>
      </c>
      <c r="V180" s="9">
        <f t="shared" si="48"/>
        <v>0.98729270192731755</v>
      </c>
      <c r="W180" s="9">
        <f t="shared" si="48"/>
        <v>0.99163733156051326</v>
      </c>
      <c r="X180" s="9">
        <f t="shared" si="48"/>
        <v>1.0003695974505118</v>
      </c>
      <c r="Y180" s="9">
        <f t="shared" si="48"/>
        <v>0.98729270192731755</v>
      </c>
    </row>
    <row r="181" spans="1:25" x14ac:dyDescent="0.25">
      <c r="A181">
        <v>28</v>
      </c>
      <c r="B181" s="9">
        <f t="shared" si="47"/>
        <v>0.96118081023320845</v>
      </c>
      <c r="C181" s="9">
        <f t="shared" si="47"/>
        <v>0.964970806372072</v>
      </c>
      <c r="D181" s="9">
        <f t="shared" si="47"/>
        <v>0.96877368533161956</v>
      </c>
      <c r="E181" s="9">
        <f t="shared" si="47"/>
        <v>0.96877368533161956</v>
      </c>
      <c r="F181" s="9">
        <f t="shared" si="47"/>
        <v>0.96877368533161956</v>
      </c>
      <c r="G181" s="9">
        <f t="shared" si="47"/>
        <v>0.97641824821513401</v>
      </c>
      <c r="H181" s="9">
        <f t="shared" si="47"/>
        <v>0.98026001065960366</v>
      </c>
      <c r="I181" s="9">
        <f t="shared" si="47"/>
        <v>0.98411481296630476</v>
      </c>
      <c r="J181" s="9">
        <f t="shared" si="47"/>
        <v>0.98798269466603095</v>
      </c>
      <c r="K181" s="9">
        <f t="shared" si="47"/>
        <v>0.99186369539827834</v>
      </c>
      <c r="L181" s="1">
        <f t="shared" si="43"/>
        <v>97641.824821513408</v>
      </c>
      <c r="M181" s="1"/>
      <c r="N181" s="1">
        <f>'SSA avg mort by age'!I33</f>
        <v>97641.824821513408</v>
      </c>
      <c r="O181" s="9">
        <f t="shared" si="48"/>
        <v>0.97552847227734774</v>
      </c>
      <c r="P181" s="9">
        <f t="shared" si="48"/>
        <v>0.97775996116242081</v>
      </c>
      <c r="Q181" s="9">
        <f t="shared" si="48"/>
        <v>0.98223465471995719</v>
      </c>
      <c r="R181" s="9">
        <f t="shared" si="48"/>
        <v>0.98447787117733498</v>
      </c>
      <c r="S181" s="9">
        <f t="shared" si="48"/>
        <v>0.98560094940755749</v>
      </c>
      <c r="T181" s="9">
        <f t="shared" si="48"/>
        <v>0.98672500862370938</v>
      </c>
      <c r="U181" s="9">
        <f t="shared" si="48"/>
        <v>0.98672500862370938</v>
      </c>
      <c r="V181" s="9">
        <f t="shared" si="48"/>
        <v>0.98672500862370938</v>
      </c>
      <c r="W181" s="9">
        <f t="shared" si="48"/>
        <v>0.99123107014123957</v>
      </c>
      <c r="X181" s="9">
        <f t="shared" si="48"/>
        <v>1.0002905057292133</v>
      </c>
      <c r="Y181" s="9">
        <f t="shared" si="48"/>
        <v>0.98672500862370938</v>
      </c>
    </row>
    <row r="182" spans="1:25" x14ac:dyDescent="0.25">
      <c r="A182">
        <v>29</v>
      </c>
      <c r="B182" s="9">
        <f t="shared" si="47"/>
        <v>0.95911052889342718</v>
      </c>
      <c r="C182" s="9">
        <f t="shared" si="47"/>
        <v>0.96308074670120192</v>
      </c>
      <c r="D182" s="9">
        <f t="shared" si="47"/>
        <v>0.96706530440363936</v>
      </c>
      <c r="E182" s="9">
        <f t="shared" si="47"/>
        <v>0.96706530440363936</v>
      </c>
      <c r="F182" s="9">
        <f t="shared" si="47"/>
        <v>0.96706530440363936</v>
      </c>
      <c r="G182" s="9">
        <f t="shared" si="47"/>
        <v>0.97507762596033465</v>
      </c>
      <c r="H182" s="9">
        <f t="shared" si="47"/>
        <v>0.97910548339389281</v>
      </c>
      <c r="I182" s="9">
        <f t="shared" si="47"/>
        <v>0.98314786788146602</v>
      </c>
      <c r="J182" s="9">
        <f t="shared" si="47"/>
        <v>0.98720482655978414</v>
      </c>
      <c r="K182" s="9">
        <f t="shared" si="47"/>
        <v>0.99127640670508499</v>
      </c>
      <c r="L182" s="1">
        <f t="shared" si="43"/>
        <v>97507.76259603347</v>
      </c>
      <c r="M182" s="1"/>
      <c r="N182" s="1">
        <f>'SSA avg mort by age'!I34</f>
        <v>97507.76259603347</v>
      </c>
      <c r="O182" s="9">
        <f t="shared" si="48"/>
        <v>0.97452369319353438</v>
      </c>
      <c r="P182" s="9">
        <f t="shared" si="48"/>
        <v>0.97683657687709846</v>
      </c>
      <c r="Q182" s="9">
        <f t="shared" si="48"/>
        <v>0.98147519702389441</v>
      </c>
      <c r="R182" s="9">
        <f t="shared" si="48"/>
        <v>0.98380094726960687</v>
      </c>
      <c r="S182" s="9">
        <f t="shared" si="48"/>
        <v>0.98496543545538096</v>
      </c>
      <c r="T182" s="9">
        <f t="shared" si="48"/>
        <v>0.98613100016851796</v>
      </c>
      <c r="U182" s="9">
        <f t="shared" si="48"/>
        <v>0.98613100016851796</v>
      </c>
      <c r="V182" s="9">
        <f t="shared" si="48"/>
        <v>0.98613100016851796</v>
      </c>
      <c r="W182" s="9">
        <f t="shared" si="48"/>
        <v>0.99080404160102853</v>
      </c>
      <c r="X182" s="9">
        <f t="shared" si="48"/>
        <v>1.0002020612930598</v>
      </c>
      <c r="Y182" s="9">
        <f t="shared" si="48"/>
        <v>0.98613100016851796</v>
      </c>
    </row>
    <row r="183" spans="1:25" x14ac:dyDescent="0.25">
      <c r="A183">
        <v>30</v>
      </c>
      <c r="B183" s="9">
        <f t="shared" si="47"/>
        <v>0.95702296488288263</v>
      </c>
      <c r="C183" s="9">
        <f t="shared" si="47"/>
        <v>0.96117319975285687</v>
      </c>
      <c r="D183" s="9">
        <f t="shared" si="47"/>
        <v>0.96533930438081417</v>
      </c>
      <c r="E183" s="9">
        <f t="shared" si="47"/>
        <v>0.96533930438081417</v>
      </c>
      <c r="F183" s="9">
        <f t="shared" si="47"/>
        <v>0.96533930438081417</v>
      </c>
      <c r="G183" s="9">
        <f t="shared" si="47"/>
        <v>0.97371934282737194</v>
      </c>
      <c r="H183" s="9">
        <f t="shared" si="47"/>
        <v>0.97793338704060817</v>
      </c>
      <c r="I183" s="9">
        <f t="shared" si="47"/>
        <v>0.98216352180212052</v>
      </c>
      <c r="J183" s="9">
        <f t="shared" si="47"/>
        <v>0.98640980274781975</v>
      </c>
      <c r="K183" s="9">
        <f t="shared" si="47"/>
        <v>0.99067228568997368</v>
      </c>
      <c r="L183" s="1">
        <f t="shared" si="43"/>
        <v>97371.934282737202</v>
      </c>
      <c r="M183" s="1"/>
      <c r="N183" s="1">
        <f>'SSA avg mort by age'!I35</f>
        <v>97371.934282737202</v>
      </c>
      <c r="O183" s="9">
        <f t="shared" si="48"/>
        <v>0.97347805972460322</v>
      </c>
      <c r="P183" s="9">
        <f t="shared" si="48"/>
        <v>0.97587500337173505</v>
      </c>
      <c r="Q183" s="9">
        <f t="shared" si="48"/>
        <v>0.98068296251329667</v>
      </c>
      <c r="R183" s="9">
        <f t="shared" si="48"/>
        <v>0.98309399405765485</v>
      </c>
      <c r="S183" s="9">
        <f t="shared" si="48"/>
        <v>0.98430127634027043</v>
      </c>
      <c r="T183" s="9">
        <f t="shared" si="48"/>
        <v>0.98550973763841176</v>
      </c>
      <c r="U183" s="9">
        <f t="shared" si="48"/>
        <v>0.98550973763841176</v>
      </c>
      <c r="V183" s="9">
        <f t="shared" si="48"/>
        <v>0.98550973763841176</v>
      </c>
      <c r="W183" s="9">
        <f t="shared" si="48"/>
        <v>0.99035539314594112</v>
      </c>
      <c r="X183" s="9">
        <f t="shared" si="48"/>
        <v>1.0001036039026512</v>
      </c>
      <c r="Y183" s="9">
        <f t="shared" si="48"/>
        <v>0.98550973763841176</v>
      </c>
    </row>
    <row r="184" spans="1:25" x14ac:dyDescent="0.25">
      <c r="A184">
        <v>31</v>
      </c>
      <c r="B184" s="9">
        <f t="shared" si="47"/>
        <v>0.95490955312535108</v>
      </c>
      <c r="C184" s="9">
        <f t="shared" si="47"/>
        <v>0.95924029096098573</v>
      </c>
      <c r="D184" s="9">
        <f t="shared" si="47"/>
        <v>0.96358850770136795</v>
      </c>
      <c r="E184" s="9">
        <f t="shared" si="47"/>
        <v>0.96358850770136795</v>
      </c>
      <c r="F184" s="9">
        <f t="shared" si="47"/>
        <v>0.96358850770136795</v>
      </c>
      <c r="G184" s="9">
        <f t="shared" si="47"/>
        <v>0.9723376350798999</v>
      </c>
      <c r="H184" s="9">
        <f t="shared" si="47"/>
        <v>0.97673867485405808</v>
      </c>
      <c r="I184" s="9">
        <f t="shared" si="47"/>
        <v>0.9811574518063455</v>
      </c>
      <c r="J184" s="9">
        <f t="shared" si="47"/>
        <v>0.98559403105209009</v>
      </c>
      <c r="K184" s="9">
        <f t="shared" si="47"/>
        <v>0.99004847792678008</v>
      </c>
      <c r="L184" s="1">
        <f t="shared" si="43"/>
        <v>97233.763507990006</v>
      </c>
      <c r="M184" s="1"/>
      <c r="N184" s="1">
        <f>'SSA avg mort by age'!I36</f>
        <v>97233.763507990006</v>
      </c>
      <c r="O184" s="9">
        <f t="shared" si="48"/>
        <v>0.97238552834029324</v>
      </c>
      <c r="P184" s="9">
        <f t="shared" si="48"/>
        <v>0.97486962034794888</v>
      </c>
      <c r="Q184" s="9">
        <f t="shared" si="48"/>
        <v>0.97985318827090861</v>
      </c>
      <c r="R184" s="9">
        <f t="shared" si="48"/>
        <v>0.98235268281492949</v>
      </c>
      <c r="S184" s="9">
        <f t="shared" si="48"/>
        <v>0.98360436181517741</v>
      </c>
      <c r="T184" s="9">
        <f t="shared" si="48"/>
        <v>0.98485733019209509</v>
      </c>
      <c r="U184" s="9">
        <f t="shared" si="48"/>
        <v>0.98485733019209509</v>
      </c>
      <c r="V184" s="9">
        <f t="shared" si="48"/>
        <v>0.98485733019209509</v>
      </c>
      <c r="W184" s="9">
        <f t="shared" si="48"/>
        <v>0.98988212087272032</v>
      </c>
      <c r="X184" s="9">
        <f t="shared" si="48"/>
        <v>0.99999394879313075</v>
      </c>
      <c r="Y184" s="9">
        <f t="shared" si="48"/>
        <v>0.98485733019209509</v>
      </c>
    </row>
    <row r="185" spans="1:25" x14ac:dyDescent="0.25">
      <c r="A185">
        <v>32</v>
      </c>
      <c r="B185" s="9">
        <f t="shared" si="47"/>
        <v>0.95277079445373858</v>
      </c>
      <c r="C185" s="9">
        <f t="shared" si="47"/>
        <v>0.95728242157461618</v>
      </c>
      <c r="D185" s="9">
        <f t="shared" si="47"/>
        <v>0.96181321632449168</v>
      </c>
      <c r="E185" s="9">
        <f t="shared" si="47"/>
        <v>0.96181321632449168</v>
      </c>
      <c r="F185" s="9">
        <f t="shared" si="47"/>
        <v>0.96181321632449168</v>
      </c>
      <c r="G185" s="9">
        <f t="shared" si="47"/>
        <v>0.97093260719720942</v>
      </c>
      <c r="H185" s="9">
        <f t="shared" si="47"/>
        <v>0.97552135323435407</v>
      </c>
      <c r="I185" s="9">
        <f t="shared" si="47"/>
        <v>0.98012956673089691</v>
      </c>
      <c r="J185" s="9">
        <f t="shared" si="47"/>
        <v>0.98475732331935373</v>
      </c>
      <c r="K185" s="9">
        <f t="shared" si="47"/>
        <v>0.98940469890400817</v>
      </c>
      <c r="L185" s="1">
        <f t="shared" si="43"/>
        <v>97093.260719720958</v>
      </c>
      <c r="M185" s="1"/>
      <c r="N185" s="1">
        <f>'SSA avg mort by age'!I37</f>
        <v>97093.260719720958</v>
      </c>
      <c r="O185" s="9">
        <f t="shared" si="48"/>
        <v>0.97123853883552036</v>
      </c>
      <c r="P185" s="9">
        <f t="shared" si="48"/>
        <v>0.97381339785778287</v>
      </c>
      <c r="Q185" s="9">
        <f t="shared" si="48"/>
        <v>0.97897991861319178</v>
      </c>
      <c r="R185" s="9">
        <f t="shared" si="48"/>
        <v>0.98157160191741488</v>
      </c>
      <c r="S185" s="9">
        <f t="shared" si="48"/>
        <v>0.9828695540291561</v>
      </c>
      <c r="T185" s="9">
        <f t="shared" si="48"/>
        <v>0.98416891491829084</v>
      </c>
      <c r="U185" s="9">
        <f t="shared" si="48"/>
        <v>0.98416891491829084</v>
      </c>
      <c r="V185" s="9">
        <f t="shared" si="48"/>
        <v>0.98416891491829084</v>
      </c>
      <c r="W185" s="9">
        <f t="shared" si="48"/>
        <v>0.98938047336091506</v>
      </c>
      <c r="X185" s="9">
        <f t="shared" si="48"/>
        <v>0.99987162453334466</v>
      </c>
      <c r="Y185" s="9">
        <f t="shared" si="48"/>
        <v>0.98416891491829084</v>
      </c>
    </row>
    <row r="186" spans="1:25" x14ac:dyDescent="0.25">
      <c r="A186">
        <v>33</v>
      </c>
      <c r="B186" s="9">
        <f t="shared" si="47"/>
        <v>0.95059689306093831</v>
      </c>
      <c r="C186" s="9">
        <f t="shared" si="47"/>
        <v>0.95529055916743233</v>
      </c>
      <c r="D186" s="9">
        <f t="shared" si="47"/>
        <v>0.96000516978378192</v>
      </c>
      <c r="E186" s="9">
        <f t="shared" si="47"/>
        <v>0.96000516978378192</v>
      </c>
      <c r="F186" s="9">
        <f t="shared" si="47"/>
        <v>0.96000516978378192</v>
      </c>
      <c r="G186" s="9">
        <f t="shared" si="47"/>
        <v>0.96949756880377191</v>
      </c>
      <c r="H186" s="9">
        <f t="shared" si="47"/>
        <v>0.97427553015665969</v>
      </c>
      <c r="I186" s="9">
        <f t="shared" si="47"/>
        <v>0.97907478192023001</v>
      </c>
      <c r="J186" s="9">
        <f t="shared" si="47"/>
        <v>0.98389541139475178</v>
      </c>
      <c r="K186" s="9">
        <f t="shared" si="47"/>
        <v>0.98873750621286094</v>
      </c>
      <c r="L186" s="1">
        <f t="shared" si="43"/>
        <v>96949.756880377216</v>
      </c>
      <c r="M186" s="1"/>
      <c r="N186" s="1">
        <f>'SSA avg mort by age'!I38</f>
        <v>96949.756880377216</v>
      </c>
      <c r="O186" s="9">
        <f t="shared" si="48"/>
        <v>0.97003295106018539</v>
      </c>
      <c r="P186" s="9">
        <f t="shared" si="48"/>
        <v>0.97270244110183801</v>
      </c>
      <c r="Q186" s="9">
        <f t="shared" si="48"/>
        <v>0.97805976009112605</v>
      </c>
      <c r="R186" s="9">
        <f t="shared" si="48"/>
        <v>0.98074761396765708</v>
      </c>
      <c r="S186" s="9">
        <f t="shared" si="48"/>
        <v>0.98209384496604324</v>
      </c>
      <c r="T186" s="9">
        <f t="shared" si="48"/>
        <v>0.98344161409016617</v>
      </c>
      <c r="U186" s="9">
        <f t="shared" si="48"/>
        <v>0.98344161409016617</v>
      </c>
      <c r="V186" s="9">
        <f t="shared" si="48"/>
        <v>0.98344161409016617</v>
      </c>
      <c r="W186" s="9">
        <f t="shared" si="48"/>
        <v>0.98884810318726946</v>
      </c>
      <c r="X186" s="9">
        <f t="shared" si="48"/>
        <v>0.99973538889990321</v>
      </c>
      <c r="Y186" s="9">
        <f t="shared" si="48"/>
        <v>0.98344161409016617</v>
      </c>
    </row>
    <row r="187" spans="1:25" x14ac:dyDescent="0.25">
      <c r="A187">
        <v>34</v>
      </c>
      <c r="B187" s="9">
        <f t="shared" ref="B187:K202" si="49">B186*(1-B62)</f>
        <v>0.94837680966457794</v>
      </c>
      <c r="C187" s="9">
        <f t="shared" si="49"/>
        <v>0.95325450361943376</v>
      </c>
      <c r="D187" s="9">
        <f t="shared" si="49"/>
        <v>0.95815501782041301</v>
      </c>
      <c r="E187" s="9">
        <f t="shared" si="49"/>
        <v>0.95815501782041301</v>
      </c>
      <c r="F187" s="9">
        <f t="shared" si="49"/>
        <v>0.95815501782041301</v>
      </c>
      <c r="G187" s="9">
        <f t="shared" si="49"/>
        <v>0.96802490199675895</v>
      </c>
      <c r="H187" s="9">
        <f t="shared" si="49"/>
        <v>0.97299447048511178</v>
      </c>
      <c r="I187" s="9">
        <f t="shared" si="49"/>
        <v>0.97798725624855987</v>
      </c>
      <c r="J187" s="9">
        <f t="shared" si="49"/>
        <v>0.98300335954533757</v>
      </c>
      <c r="K187" s="9">
        <f t="shared" si="49"/>
        <v>0.98804288103708993</v>
      </c>
      <c r="L187" s="1">
        <f t="shared" si="43"/>
        <v>96802.490199675914</v>
      </c>
      <c r="M187" s="1"/>
      <c r="N187" s="1">
        <f>'SSA avg mort by age'!I39</f>
        <v>96802.490199675914</v>
      </c>
      <c r="O187" s="9">
        <f t="shared" ref="O187:Y202" si="50">O186*(1-O62)</f>
        <v>0.96876796746494342</v>
      </c>
      <c r="P187" s="9">
        <f t="shared" si="50"/>
        <v>0.9715359276993466</v>
      </c>
      <c r="Q187" s="9">
        <f t="shared" si="50"/>
        <v>0.97709184770104585</v>
      </c>
      <c r="R187" s="9">
        <f t="shared" si="50"/>
        <v>0.97987983621947328</v>
      </c>
      <c r="S187" s="9">
        <f t="shared" si="50"/>
        <v>0.98127634391140695</v>
      </c>
      <c r="T187" s="9">
        <f t="shared" si="50"/>
        <v>0.98267452963117585</v>
      </c>
      <c r="U187" s="9">
        <f t="shared" si="50"/>
        <v>0.98267452963117585</v>
      </c>
      <c r="V187" s="9">
        <f t="shared" si="50"/>
        <v>0.98267452963117585</v>
      </c>
      <c r="W187" s="9">
        <f t="shared" si="50"/>
        <v>0.98828408895041397</v>
      </c>
      <c r="X187" s="9">
        <f t="shared" si="50"/>
        <v>0.99958430388925568</v>
      </c>
      <c r="Y187" s="9">
        <f t="shared" si="50"/>
        <v>0.98267452963117585</v>
      </c>
    </row>
    <row r="188" spans="1:25" x14ac:dyDescent="0.25">
      <c r="A188">
        <v>35</v>
      </c>
      <c r="B188" s="9">
        <f t="shared" si="49"/>
        <v>0.9460983047425835</v>
      </c>
      <c r="C188" s="9">
        <f t="shared" si="49"/>
        <v>0.95116292173977735</v>
      </c>
      <c r="D188" s="9">
        <f t="shared" si="49"/>
        <v>0.95625234652260405</v>
      </c>
      <c r="E188" s="9">
        <f t="shared" si="49"/>
        <v>0.95625234652260405</v>
      </c>
      <c r="F188" s="9">
        <f t="shared" si="49"/>
        <v>0.95625234652260405</v>
      </c>
      <c r="G188" s="9">
        <f t="shared" si="49"/>
        <v>0.96650607092552598</v>
      </c>
      <c r="H188" s="9">
        <f t="shared" si="49"/>
        <v>0.97167059748522722</v>
      </c>
      <c r="I188" s="9">
        <f t="shared" si="49"/>
        <v>0.97686038571359834</v>
      </c>
      <c r="J188" s="9">
        <f t="shared" si="49"/>
        <v>0.98207555028848792</v>
      </c>
      <c r="K188" s="9">
        <f t="shared" si="49"/>
        <v>0.98731620637442719</v>
      </c>
      <c r="L188" s="1">
        <f t="shared" si="43"/>
        <v>96650.607092552615</v>
      </c>
      <c r="M188" s="1"/>
      <c r="N188" s="1">
        <f>'SSA avg mort by age'!I40</f>
        <v>96650.607092552615</v>
      </c>
      <c r="O188" s="9">
        <f t="shared" si="50"/>
        <v>0.96743476866621747</v>
      </c>
      <c r="P188" s="9">
        <f t="shared" si="50"/>
        <v>0.97030562924940411</v>
      </c>
      <c r="Q188" s="9">
        <f t="shared" si="50"/>
        <v>0.97606915314476539</v>
      </c>
      <c r="R188" s="9">
        <f t="shared" si="50"/>
        <v>0.97896184957447119</v>
      </c>
      <c r="S188" s="9">
        <f t="shared" si="50"/>
        <v>0.98041093867140217</v>
      </c>
      <c r="T188" s="9">
        <f t="shared" si="50"/>
        <v>0.98186185779517088</v>
      </c>
      <c r="U188" s="9">
        <f t="shared" si="50"/>
        <v>0.98186185779517088</v>
      </c>
      <c r="V188" s="9">
        <f t="shared" si="50"/>
        <v>0.98186185779517088</v>
      </c>
      <c r="W188" s="9">
        <f t="shared" si="50"/>
        <v>0.98768387622770437</v>
      </c>
      <c r="X188" s="9">
        <f t="shared" si="50"/>
        <v>0.999416389344707</v>
      </c>
      <c r="Y188" s="9">
        <f t="shared" si="50"/>
        <v>0.98186185779517088</v>
      </c>
    </row>
    <row r="189" spans="1:25" x14ac:dyDescent="0.25">
      <c r="A189">
        <v>36</v>
      </c>
      <c r="B189" s="9">
        <f t="shared" si="49"/>
        <v>0.94374509808165485</v>
      </c>
      <c r="C189" s="9">
        <f t="shared" si="49"/>
        <v>0.94900073224131021</v>
      </c>
      <c r="D189" s="9">
        <f t="shared" si="49"/>
        <v>0.95428329145641633</v>
      </c>
      <c r="E189" s="9">
        <f t="shared" si="49"/>
        <v>0.95428329145641633</v>
      </c>
      <c r="F189" s="9">
        <f t="shared" si="49"/>
        <v>0.95428329145641633</v>
      </c>
      <c r="G189" s="9">
        <f t="shared" si="49"/>
        <v>0.96492969952384644</v>
      </c>
      <c r="H189" s="9">
        <f t="shared" si="49"/>
        <v>0.97029380705094426</v>
      </c>
      <c r="I189" s="9">
        <f t="shared" si="49"/>
        <v>0.97568535698788794</v>
      </c>
      <c r="J189" s="9">
        <f t="shared" si="49"/>
        <v>0.98110448012233475</v>
      </c>
      <c r="K189" s="9">
        <f t="shared" si="49"/>
        <v>0.98655130782644374</v>
      </c>
      <c r="L189" s="1">
        <f t="shared" si="43"/>
        <v>96492.96995238465</v>
      </c>
      <c r="M189" s="1"/>
      <c r="N189" s="1">
        <f>'SSA avg mort by age'!I41</f>
        <v>96492.96995238465</v>
      </c>
      <c r="O189" s="9">
        <f t="shared" si="50"/>
        <v>0.96602633480472211</v>
      </c>
      <c r="P189" s="9">
        <f t="shared" si="50"/>
        <v>0.96900495881103599</v>
      </c>
      <c r="Q189" s="9">
        <f t="shared" si="50"/>
        <v>0.97498597260292741</v>
      </c>
      <c r="R189" s="9">
        <f t="shared" si="50"/>
        <v>0.97798840050381208</v>
      </c>
      <c r="S189" s="9">
        <f t="shared" si="50"/>
        <v>0.97949260306406949</v>
      </c>
      <c r="T189" s="9">
        <f t="shared" si="50"/>
        <v>0.98099880122216898</v>
      </c>
      <c r="U189" s="9">
        <f t="shared" si="50"/>
        <v>0.98099880122216898</v>
      </c>
      <c r="V189" s="9">
        <f t="shared" si="50"/>
        <v>0.98099880122216898</v>
      </c>
      <c r="W189" s="9">
        <f t="shared" si="50"/>
        <v>0.98704359780889128</v>
      </c>
      <c r="X189" s="9">
        <f t="shared" si="50"/>
        <v>0.9992297108558823</v>
      </c>
      <c r="Y189" s="9">
        <f t="shared" si="50"/>
        <v>0.98099880122216898</v>
      </c>
    </row>
    <row r="190" spans="1:25" x14ac:dyDescent="0.25">
      <c r="A190">
        <v>37</v>
      </c>
      <c r="B190" s="9">
        <f t="shared" si="49"/>
        <v>0.94129556639073586</v>
      </c>
      <c r="C190" s="9">
        <f t="shared" si="49"/>
        <v>0.94674789198897435</v>
      </c>
      <c r="D190" s="9">
        <f t="shared" si="49"/>
        <v>0.95222941436743225</v>
      </c>
      <c r="E190" s="9">
        <f t="shared" si="49"/>
        <v>0.95222941436743225</v>
      </c>
      <c r="F190" s="9">
        <f t="shared" si="49"/>
        <v>0.95222941436743225</v>
      </c>
      <c r="G190" s="9">
        <f t="shared" si="49"/>
        <v>0.96328063466736025</v>
      </c>
      <c r="H190" s="9">
        <f t="shared" si="49"/>
        <v>0.96885062691227031</v>
      </c>
      <c r="I190" s="9">
        <f t="shared" si="49"/>
        <v>0.97445040459039767</v>
      </c>
      <c r="J190" s="9">
        <f t="shared" si="49"/>
        <v>0.98008011659951777</v>
      </c>
      <c r="K190" s="9">
        <f t="shared" si="49"/>
        <v>0.98573991253737625</v>
      </c>
      <c r="L190" s="1">
        <f t="shared" si="43"/>
        <v>96328.063466736028</v>
      </c>
      <c r="M190" s="1"/>
      <c r="N190" s="1">
        <f>'SSA avg mort by age'!I42</f>
        <v>96328.063466736028</v>
      </c>
      <c r="O190" s="9">
        <f t="shared" si="50"/>
        <v>0.96452466950851046</v>
      </c>
      <c r="P190" s="9">
        <f t="shared" si="50"/>
        <v>0.96761716807786979</v>
      </c>
      <c r="Q190" s="9">
        <f t="shared" si="50"/>
        <v>0.97382808840235768</v>
      </c>
      <c r="R190" s="9">
        <f t="shared" si="50"/>
        <v>0.97694655404507602</v>
      </c>
      <c r="S190" s="9">
        <f t="shared" si="50"/>
        <v>0.97850904786238846</v>
      </c>
      <c r="T190" s="9">
        <f t="shared" si="50"/>
        <v>0.98007371935261645</v>
      </c>
      <c r="U190" s="9">
        <f t="shared" si="50"/>
        <v>0.98007371935261645</v>
      </c>
      <c r="V190" s="9">
        <f t="shared" si="50"/>
        <v>0.98007371935261645</v>
      </c>
      <c r="W190" s="9">
        <f t="shared" si="50"/>
        <v>0.98635423730664784</v>
      </c>
      <c r="X190" s="9">
        <f t="shared" si="50"/>
        <v>0.9990206438970356</v>
      </c>
      <c r="Y190" s="9">
        <f t="shared" si="50"/>
        <v>0.98007371935261645</v>
      </c>
    </row>
    <row r="191" spans="1:25" x14ac:dyDescent="0.25">
      <c r="A191">
        <v>38</v>
      </c>
      <c r="B191" s="9">
        <f t="shared" si="49"/>
        <v>0.93872292324442796</v>
      </c>
      <c r="C191" s="9">
        <f t="shared" si="49"/>
        <v>0.94437954000683344</v>
      </c>
      <c r="D191" s="9">
        <f t="shared" si="49"/>
        <v>0.95006781193678136</v>
      </c>
      <c r="E191" s="9">
        <f t="shared" si="49"/>
        <v>0.95006781193678136</v>
      </c>
      <c r="F191" s="9">
        <f t="shared" si="49"/>
        <v>0.95006781193678136</v>
      </c>
      <c r="G191" s="9">
        <f t="shared" si="49"/>
        <v>0.96153998656051631</v>
      </c>
      <c r="H191" s="9">
        <f t="shared" si="49"/>
        <v>0.96732422394317741</v>
      </c>
      <c r="I191" s="9">
        <f t="shared" si="49"/>
        <v>0.97314078587883346</v>
      </c>
      <c r="J191" s="9">
        <f t="shared" si="49"/>
        <v>0.97898984178755843</v>
      </c>
      <c r="K191" s="9">
        <f t="shared" si="49"/>
        <v>0.98487156192667313</v>
      </c>
      <c r="L191" s="1">
        <f t="shared" si="43"/>
        <v>96153.998656051641</v>
      </c>
      <c r="M191" s="1"/>
      <c r="N191" s="1">
        <f>'SSA avg mort by age'!I43</f>
        <v>96153.998656051641</v>
      </c>
      <c r="O191" s="9">
        <f t="shared" si="50"/>
        <v>0.96291059775687982</v>
      </c>
      <c r="P191" s="9">
        <f t="shared" si="50"/>
        <v>0.96612437669181761</v>
      </c>
      <c r="Q191" s="9">
        <f t="shared" si="50"/>
        <v>0.97258024943558108</v>
      </c>
      <c r="R191" s="9">
        <f t="shared" si="50"/>
        <v>0.97582239385716829</v>
      </c>
      <c r="S191" s="9">
        <f t="shared" si="50"/>
        <v>0.97744702918297255</v>
      </c>
      <c r="T191" s="9">
        <f t="shared" si="50"/>
        <v>0.97907404415887678</v>
      </c>
      <c r="U191" s="9">
        <f t="shared" si="50"/>
        <v>0.97907404415887678</v>
      </c>
      <c r="V191" s="9">
        <f t="shared" si="50"/>
        <v>0.97907404415887678</v>
      </c>
      <c r="W191" s="9">
        <f t="shared" si="50"/>
        <v>0.98560596432337111</v>
      </c>
      <c r="X191" s="9">
        <f t="shared" si="50"/>
        <v>0.99878499990265635</v>
      </c>
      <c r="Y191" s="9">
        <f t="shared" si="50"/>
        <v>0.97907404415887678</v>
      </c>
    </row>
    <row r="192" spans="1:25" x14ac:dyDescent="0.25">
      <c r="A192">
        <v>39</v>
      </c>
      <c r="B192" s="9">
        <f t="shared" si="49"/>
        <v>0.93599823889058309</v>
      </c>
      <c r="C192" s="9">
        <f t="shared" si="49"/>
        <v>0.94186875796482916</v>
      </c>
      <c r="D192" s="9">
        <f t="shared" si="49"/>
        <v>0.94777361490517353</v>
      </c>
      <c r="E192" s="9">
        <f t="shared" si="49"/>
        <v>0.94777361490517353</v>
      </c>
      <c r="F192" s="9">
        <f t="shared" si="49"/>
        <v>0.94777361490517353</v>
      </c>
      <c r="G192" s="9">
        <f t="shared" si="49"/>
        <v>0.95968709900641413</v>
      </c>
      <c r="H192" s="9">
        <f t="shared" si="49"/>
        <v>0.96569610693886176</v>
      </c>
      <c r="I192" s="9">
        <f t="shared" si="49"/>
        <v>0.97174021429021207</v>
      </c>
      <c r="J192" s="9">
        <f t="shared" si="49"/>
        <v>0.97781961392853589</v>
      </c>
      <c r="K192" s="9">
        <f t="shared" si="49"/>
        <v>0.98393449972363067</v>
      </c>
      <c r="L192" s="1">
        <f t="shared" si="43"/>
        <v>95968.709900641421</v>
      </c>
      <c r="M192" s="1"/>
      <c r="N192" s="1">
        <f>'SSA avg mort by age'!I44</f>
        <v>95968.709900641421</v>
      </c>
      <c r="O192" s="9">
        <f t="shared" si="50"/>
        <v>0.96115910851599429</v>
      </c>
      <c r="P192" s="9">
        <f t="shared" si="50"/>
        <v>0.96450325621739286</v>
      </c>
      <c r="Q192" s="9">
        <f t="shared" si="50"/>
        <v>0.97122254564324872</v>
      </c>
      <c r="R192" s="9">
        <f t="shared" si="50"/>
        <v>0.97459774590121251</v>
      </c>
      <c r="S192" s="9">
        <f t="shared" si="50"/>
        <v>0.97628924775868831</v>
      </c>
      <c r="T192" s="9">
        <f t="shared" si="50"/>
        <v>0.97798335567368389</v>
      </c>
      <c r="U192" s="9">
        <f t="shared" si="50"/>
        <v>0.97798335567368389</v>
      </c>
      <c r="V192" s="9">
        <f t="shared" si="50"/>
        <v>0.97798335567368389</v>
      </c>
      <c r="W192" s="9">
        <f t="shared" si="50"/>
        <v>0.98478592168094214</v>
      </c>
      <c r="X192" s="9">
        <f t="shared" si="50"/>
        <v>0.99851726934102614</v>
      </c>
      <c r="Y192" s="9">
        <f t="shared" si="50"/>
        <v>0.97798335567368389</v>
      </c>
    </row>
    <row r="193" spans="1:25" x14ac:dyDescent="0.25">
      <c r="A193">
        <v>40</v>
      </c>
      <c r="B193" s="9">
        <f t="shared" si="49"/>
        <v>0.9330919643588278</v>
      </c>
      <c r="C193" s="9">
        <f t="shared" si="49"/>
        <v>0.93918796401247173</v>
      </c>
      <c r="D193" s="9">
        <f t="shared" si="49"/>
        <v>0.94532125067660644</v>
      </c>
      <c r="E193" s="9">
        <f t="shared" si="49"/>
        <v>0.94532125067660644</v>
      </c>
      <c r="F193" s="9">
        <f t="shared" si="49"/>
        <v>0.94532125067660644</v>
      </c>
      <c r="G193" s="9">
        <f t="shared" si="49"/>
        <v>0.95770054671147087</v>
      </c>
      <c r="H193" s="9">
        <f t="shared" si="49"/>
        <v>0.96394698986516869</v>
      </c>
      <c r="I193" s="9">
        <f t="shared" si="49"/>
        <v>0.97023158760752659</v>
      </c>
      <c r="J193" s="9">
        <f t="shared" si="49"/>
        <v>0.97655455980301586</v>
      </c>
      <c r="K193" s="9">
        <f t="shared" si="49"/>
        <v>0.98291612751641666</v>
      </c>
      <c r="L193" s="1">
        <f t="shared" si="43"/>
        <v>95770.054671147096</v>
      </c>
      <c r="M193" s="1"/>
      <c r="N193" s="1">
        <f>'SSA avg mort by age'!I45</f>
        <v>95770.054671147096</v>
      </c>
      <c r="O193" s="9">
        <f t="shared" si="50"/>
        <v>0.95924736304915592</v>
      </c>
      <c r="P193" s="9">
        <f t="shared" si="50"/>
        <v>0.96273242823897776</v>
      </c>
      <c r="Q193" s="9">
        <f t="shared" si="50"/>
        <v>0.96973657514841449</v>
      </c>
      <c r="R193" s="9">
        <f t="shared" si="50"/>
        <v>0.97325572480510658</v>
      </c>
      <c r="S193" s="9">
        <f t="shared" si="50"/>
        <v>0.97501958359197805</v>
      </c>
      <c r="T193" s="9">
        <f t="shared" si="50"/>
        <v>0.97678630404633926</v>
      </c>
      <c r="U193" s="9">
        <f t="shared" si="50"/>
        <v>0.97678630404633926</v>
      </c>
      <c r="V193" s="9">
        <f t="shared" si="50"/>
        <v>0.97678630404633926</v>
      </c>
      <c r="W193" s="9">
        <f t="shared" si="50"/>
        <v>0.98388188820483902</v>
      </c>
      <c r="X193" s="9">
        <f t="shared" si="50"/>
        <v>0.99821172305660777</v>
      </c>
      <c r="Y193" s="9">
        <f t="shared" si="50"/>
        <v>0.97678630404633926</v>
      </c>
    </row>
    <row r="194" spans="1:25" x14ac:dyDescent="0.25">
      <c r="A194">
        <v>41</v>
      </c>
      <c r="B194" s="9">
        <f t="shared" si="49"/>
        <v>0.92997820148281374</v>
      </c>
      <c r="C194" s="9">
        <f t="shared" si="49"/>
        <v>0.93631284844297702</v>
      </c>
      <c r="D194" s="9">
        <f t="shared" si="49"/>
        <v>0.94268804060807332</v>
      </c>
      <c r="E194" s="9">
        <f t="shared" si="49"/>
        <v>0.94268804060807332</v>
      </c>
      <c r="F194" s="9">
        <f t="shared" si="49"/>
        <v>0.94268804060807332</v>
      </c>
      <c r="G194" s="9">
        <f t="shared" si="49"/>
        <v>0.95556104369011752</v>
      </c>
      <c r="H194" s="9">
        <f t="shared" si="49"/>
        <v>0.96205934970926821</v>
      </c>
      <c r="I194" s="9">
        <f t="shared" si="49"/>
        <v>0.96859919115321913</v>
      </c>
      <c r="J194" s="9">
        <f t="shared" si="49"/>
        <v>0.97518081914160992</v>
      </c>
      <c r="K194" s="9">
        <f t="shared" si="49"/>
        <v>0.98180448623555039</v>
      </c>
      <c r="L194" s="1">
        <f t="shared" si="43"/>
        <v>95556.104369011751</v>
      </c>
      <c r="M194" s="1"/>
      <c r="N194" s="1">
        <f>'SSA avg mort by age'!I46</f>
        <v>95556.104369011751</v>
      </c>
      <c r="O194" s="9">
        <f t="shared" si="50"/>
        <v>0.95716088762272367</v>
      </c>
      <c r="P194" s="9">
        <f t="shared" si="50"/>
        <v>0.9607982085344805</v>
      </c>
      <c r="Q194" s="9">
        <f t="shared" si="50"/>
        <v>0.96811028145548861</v>
      </c>
      <c r="R194" s="9">
        <f t="shared" si="50"/>
        <v>0.97178511259424505</v>
      </c>
      <c r="S194" s="9">
        <f t="shared" si="50"/>
        <v>0.97362724420059799</v>
      </c>
      <c r="T194" s="9">
        <f t="shared" si="50"/>
        <v>0.97547252646739691</v>
      </c>
      <c r="U194" s="9">
        <f t="shared" si="50"/>
        <v>0.97547252646739691</v>
      </c>
      <c r="V194" s="9">
        <f t="shared" si="50"/>
        <v>0.97547252646739691</v>
      </c>
      <c r="W194" s="9">
        <f t="shared" si="50"/>
        <v>0.98288526197155102</v>
      </c>
      <c r="X194" s="9">
        <f t="shared" si="50"/>
        <v>0.99786348753878462</v>
      </c>
      <c r="Y194" s="9">
        <f t="shared" si="50"/>
        <v>0.97547252646739691</v>
      </c>
    </row>
    <row r="195" spans="1:25" x14ac:dyDescent="0.25">
      <c r="A195">
        <v>42</v>
      </c>
      <c r="B195" s="9">
        <f t="shared" si="49"/>
        <v>0.92663051245202599</v>
      </c>
      <c r="C195" s="9">
        <f t="shared" si="49"/>
        <v>0.93321851003753198</v>
      </c>
      <c r="D195" s="9">
        <f t="shared" si="49"/>
        <v>0.93985066744184809</v>
      </c>
      <c r="E195" s="9">
        <f t="shared" si="49"/>
        <v>0.93985066744184809</v>
      </c>
      <c r="F195" s="9">
        <f t="shared" si="49"/>
        <v>0.93985066744184809</v>
      </c>
      <c r="G195" s="9">
        <f t="shared" si="49"/>
        <v>0.95324858596438744</v>
      </c>
      <c r="H195" s="9">
        <f t="shared" si="49"/>
        <v>0.96001491346242662</v>
      </c>
      <c r="I195" s="9">
        <f t="shared" si="49"/>
        <v>0.96682653355850978</v>
      </c>
      <c r="J195" s="9">
        <f t="shared" si="49"/>
        <v>0.97368373373782391</v>
      </c>
      <c r="K195" s="9">
        <f t="shared" si="49"/>
        <v>0.98058680322149672</v>
      </c>
      <c r="L195" s="1">
        <f t="shared" si="43"/>
        <v>95324.858596438746</v>
      </c>
      <c r="M195" s="1"/>
      <c r="N195" s="1">
        <f>'SSA avg mort by age'!I47</f>
        <v>95324.858596438746</v>
      </c>
      <c r="O195" s="9">
        <f t="shared" si="50"/>
        <v>0.95488567132592794</v>
      </c>
      <c r="P195" s="9">
        <f t="shared" si="50"/>
        <v>0.95868729884039738</v>
      </c>
      <c r="Q195" s="9">
        <f t="shared" si="50"/>
        <v>0.96633184471638711</v>
      </c>
      <c r="R195" s="9">
        <f t="shared" si="50"/>
        <v>0.97017485555219096</v>
      </c>
      <c r="S195" s="9">
        <f t="shared" si="50"/>
        <v>0.97210156574505791</v>
      </c>
      <c r="T195" s="9">
        <f t="shared" si="50"/>
        <v>0.97403175354580462</v>
      </c>
      <c r="U195" s="9">
        <f t="shared" si="50"/>
        <v>0.97403175354580462</v>
      </c>
      <c r="V195" s="9">
        <f t="shared" si="50"/>
        <v>0.97403175354580462</v>
      </c>
      <c r="W195" s="9">
        <f t="shared" si="50"/>
        <v>0.98178739756302746</v>
      </c>
      <c r="X195" s="9">
        <f t="shared" si="50"/>
        <v>0.99746739186405287</v>
      </c>
      <c r="Y195" s="9">
        <f t="shared" si="50"/>
        <v>0.97403175354580462</v>
      </c>
    </row>
    <row r="196" spans="1:25" x14ac:dyDescent="0.25">
      <c r="A196">
        <v>43</v>
      </c>
      <c r="B196" s="9">
        <f t="shared" si="49"/>
        <v>0.92302339469044115</v>
      </c>
      <c r="C196" s="9">
        <f t="shared" si="49"/>
        <v>0.92988081320807292</v>
      </c>
      <c r="D196" s="9">
        <f t="shared" si="49"/>
        <v>0.93678641357012071</v>
      </c>
      <c r="E196" s="9">
        <f t="shared" si="49"/>
        <v>0.93678641357012071</v>
      </c>
      <c r="F196" s="9">
        <f t="shared" si="49"/>
        <v>0.93678641357012071</v>
      </c>
      <c r="G196" s="9">
        <f t="shared" si="49"/>
        <v>0.95074344868047311</v>
      </c>
      <c r="H196" s="9">
        <f t="shared" si="49"/>
        <v>0.95779553298520459</v>
      </c>
      <c r="I196" s="9">
        <f t="shared" si="49"/>
        <v>0.96489709827214543</v>
      </c>
      <c r="J196" s="9">
        <f t="shared" si="49"/>
        <v>0.97204847450567455</v>
      </c>
      <c r="K196" s="9">
        <f t="shared" si="49"/>
        <v>0.9792499937473349</v>
      </c>
      <c r="L196" s="1">
        <f t="shared" si="43"/>
        <v>95074.344868047308</v>
      </c>
      <c r="M196" s="1"/>
      <c r="N196" s="1">
        <f>'SSA avg mort by age'!I48</f>
        <v>95074.344868047308</v>
      </c>
      <c r="O196" s="9">
        <f t="shared" si="50"/>
        <v>0.95240207337516369</v>
      </c>
      <c r="P196" s="9">
        <f t="shared" si="50"/>
        <v>0.95638112860867186</v>
      </c>
      <c r="Q196" s="9">
        <f t="shared" si="50"/>
        <v>0.96438490347394867</v>
      </c>
      <c r="R196" s="9">
        <f t="shared" si="50"/>
        <v>0.96840973154718502</v>
      </c>
      <c r="S196" s="9">
        <f t="shared" si="50"/>
        <v>0.97042790455494943</v>
      </c>
      <c r="T196" s="9">
        <f t="shared" si="50"/>
        <v>0.97244992597804625</v>
      </c>
      <c r="U196" s="9">
        <f t="shared" si="50"/>
        <v>0.97244992597804625</v>
      </c>
      <c r="V196" s="9">
        <f t="shared" si="50"/>
        <v>0.97244992597804625</v>
      </c>
      <c r="W196" s="9">
        <f t="shared" si="50"/>
        <v>0.98057663279966778</v>
      </c>
      <c r="X196" s="9">
        <f t="shared" si="50"/>
        <v>0.99701686077983265</v>
      </c>
      <c r="Y196" s="9">
        <f t="shared" si="50"/>
        <v>0.97244992597804625</v>
      </c>
    </row>
    <row r="197" spans="1:25" x14ac:dyDescent="0.25">
      <c r="A197">
        <v>44</v>
      </c>
      <c r="B197" s="9">
        <f t="shared" si="49"/>
        <v>0.91912962049993951</v>
      </c>
      <c r="C197" s="9">
        <f t="shared" si="49"/>
        <v>0.92627392176874046</v>
      </c>
      <c r="D197" s="9">
        <f t="shared" si="49"/>
        <v>0.93347089225589264</v>
      </c>
      <c r="E197" s="9">
        <f t="shared" si="49"/>
        <v>0.93347089225589264</v>
      </c>
      <c r="F197" s="9">
        <f t="shared" si="49"/>
        <v>0.93347089225589264</v>
      </c>
      <c r="G197" s="9">
        <f t="shared" si="49"/>
        <v>0.94802432241724699</v>
      </c>
      <c r="H197" s="9">
        <f t="shared" si="49"/>
        <v>0.95538152906875695</v>
      </c>
      <c r="I197" s="9">
        <f t="shared" si="49"/>
        <v>0.96279289892508846</v>
      </c>
      <c r="J197" s="9">
        <f t="shared" si="49"/>
        <v>0.97025881175805029</v>
      </c>
      <c r="K197" s="9">
        <f t="shared" si="49"/>
        <v>0.97777964988172328</v>
      </c>
      <c r="L197" s="1">
        <f t="shared" si="43"/>
        <v>94802.432241724702</v>
      </c>
      <c r="M197" s="1"/>
      <c r="N197" s="1">
        <f>'SSA avg mort by age'!I49</f>
        <v>94802.432241724702</v>
      </c>
      <c r="O197" s="9">
        <f t="shared" si="50"/>
        <v>0.94968656672601748</v>
      </c>
      <c r="P197" s="9">
        <f t="shared" si="50"/>
        <v>0.9538574539960275</v>
      </c>
      <c r="Q197" s="9">
        <f t="shared" si="50"/>
        <v>0.962249863790959</v>
      </c>
      <c r="R197" s="9">
        <f t="shared" si="50"/>
        <v>0.96647151394254072</v>
      </c>
      <c r="S197" s="9">
        <f t="shared" si="50"/>
        <v>0.96858872836212651</v>
      </c>
      <c r="T197" s="9">
        <f t="shared" si="50"/>
        <v>0.97071021306047145</v>
      </c>
      <c r="U197" s="9">
        <f t="shared" si="50"/>
        <v>0.97071021306047145</v>
      </c>
      <c r="V197" s="9">
        <f t="shared" si="50"/>
        <v>0.97071021306047145</v>
      </c>
      <c r="W197" s="9">
        <f t="shared" si="50"/>
        <v>0.97923901595765783</v>
      </c>
      <c r="X197" s="9">
        <f t="shared" si="50"/>
        <v>0.99650405762020133</v>
      </c>
      <c r="Y197" s="9">
        <f t="shared" si="50"/>
        <v>0.97071021306047145</v>
      </c>
    </row>
    <row r="198" spans="1:25" x14ac:dyDescent="0.25">
      <c r="A198">
        <v>45</v>
      </c>
      <c r="B198" s="9">
        <f t="shared" si="49"/>
        <v>0.91492175892888894</v>
      </c>
      <c r="C198" s="9">
        <f t="shared" si="49"/>
        <v>0.92237169617617409</v>
      </c>
      <c r="D198" s="9">
        <f t="shared" si="49"/>
        <v>0.92987931924149003</v>
      </c>
      <c r="E198" s="9">
        <f t="shared" si="49"/>
        <v>0.92987931924149003</v>
      </c>
      <c r="F198" s="9">
        <f t="shared" si="49"/>
        <v>0.92987931924149003</v>
      </c>
      <c r="G198" s="9">
        <f t="shared" si="49"/>
        <v>0.94506933060427245</v>
      </c>
      <c r="H198" s="9">
        <f t="shared" si="49"/>
        <v>0.95275258033789656</v>
      </c>
      <c r="I198" s="9">
        <f t="shared" si="49"/>
        <v>0.96049523880272092</v>
      </c>
      <c r="J198" s="9">
        <f t="shared" si="49"/>
        <v>0.96829774435610694</v>
      </c>
      <c r="K198" s="9">
        <f t="shared" si="49"/>
        <v>0.97616053844836137</v>
      </c>
      <c r="L198" s="1">
        <f t="shared" si="43"/>
        <v>94506.93306042724</v>
      </c>
      <c r="M198" s="1"/>
      <c r="N198" s="1">
        <f>'SSA avg mort by age'!I50</f>
        <v>94506.93306042724</v>
      </c>
      <c r="O198" s="9">
        <f t="shared" si="50"/>
        <v>0.94672247624044481</v>
      </c>
      <c r="P198" s="9">
        <f t="shared" si="50"/>
        <v>0.95110032902525199</v>
      </c>
      <c r="Q198" s="9">
        <f t="shared" si="50"/>
        <v>0.95991231830934476</v>
      </c>
      <c r="R198" s="9">
        <f t="shared" si="50"/>
        <v>0.9643466055101988</v>
      </c>
      <c r="S198" s="9">
        <f t="shared" si="50"/>
        <v>0.96657085535697052</v>
      </c>
      <c r="T198" s="9">
        <f t="shared" si="50"/>
        <v>0.96879985536116842</v>
      </c>
      <c r="U198" s="9">
        <f t="shared" si="50"/>
        <v>0.96879985536116842</v>
      </c>
      <c r="V198" s="9">
        <f t="shared" si="50"/>
        <v>0.96879985536116842</v>
      </c>
      <c r="W198" s="9">
        <f t="shared" si="50"/>
        <v>0.97776354757036366</v>
      </c>
      <c r="X198" s="9">
        <f t="shared" si="50"/>
        <v>0.99592185012453682</v>
      </c>
      <c r="Y198" s="9">
        <f t="shared" si="50"/>
        <v>0.96879985536116842</v>
      </c>
    </row>
    <row r="199" spans="1:25" x14ac:dyDescent="0.25">
      <c r="A199">
        <v>46</v>
      </c>
      <c r="B199" s="9">
        <f t="shared" si="49"/>
        <v>0.91037766277490484</v>
      </c>
      <c r="C199" s="9">
        <f t="shared" si="49"/>
        <v>0.9181527795675104</v>
      </c>
      <c r="D199" s="9">
        <f t="shared" si="49"/>
        <v>0.92599119159696264</v>
      </c>
      <c r="E199" s="9">
        <f t="shared" si="49"/>
        <v>0.92599119159696264</v>
      </c>
      <c r="F199" s="9">
        <f t="shared" si="49"/>
        <v>0.92599119159696264</v>
      </c>
      <c r="G199" s="9">
        <f t="shared" si="49"/>
        <v>0.94185987515754044</v>
      </c>
      <c r="H199" s="9">
        <f t="shared" si="49"/>
        <v>0.94989114278514597</v>
      </c>
      <c r="I199" s="9">
        <f t="shared" si="49"/>
        <v>0.95798769789515958</v>
      </c>
      <c r="J199" s="9">
        <f t="shared" si="49"/>
        <v>0.96615004785540326</v>
      </c>
      <c r="K199" s="9">
        <f t="shared" si="49"/>
        <v>0.97437870380950475</v>
      </c>
      <c r="L199" s="1">
        <f t="shared" si="43"/>
        <v>94185.987515754037</v>
      </c>
      <c r="M199" s="1"/>
      <c r="N199" s="1">
        <f>'SSA avg mort by age'!I51</f>
        <v>94185.987515754037</v>
      </c>
      <c r="O199" s="9">
        <f t="shared" si="50"/>
        <v>0.94349384195315245</v>
      </c>
      <c r="P199" s="9">
        <f t="shared" si="50"/>
        <v>0.94809441210163004</v>
      </c>
      <c r="Q199" s="9">
        <f t="shared" si="50"/>
        <v>0.95735824960675919</v>
      </c>
      <c r="R199" s="9">
        <f t="shared" si="50"/>
        <v>0.96202169542838878</v>
      </c>
      <c r="S199" s="9">
        <f t="shared" si="50"/>
        <v>0.96436133932310386</v>
      </c>
      <c r="T199" s="9">
        <f t="shared" si="50"/>
        <v>0.96670627887373295</v>
      </c>
      <c r="U199" s="9">
        <f t="shared" si="50"/>
        <v>0.96670627887373295</v>
      </c>
      <c r="V199" s="9">
        <f t="shared" si="50"/>
        <v>0.96670627887373295</v>
      </c>
      <c r="W199" s="9">
        <f t="shared" si="50"/>
        <v>0.97613921954389582</v>
      </c>
      <c r="X199" s="9">
        <f t="shared" si="50"/>
        <v>0.9952627428196128</v>
      </c>
      <c r="Y199" s="9">
        <f t="shared" si="50"/>
        <v>0.96670627887373295</v>
      </c>
    </row>
    <row r="200" spans="1:25" x14ac:dyDescent="0.25">
      <c r="A200">
        <v>47</v>
      </c>
      <c r="B200" s="9">
        <f t="shared" si="49"/>
        <v>0.90546845691825162</v>
      </c>
      <c r="C200" s="9">
        <f t="shared" si="49"/>
        <v>0.91358944978780354</v>
      </c>
      <c r="D200" s="9">
        <f t="shared" si="49"/>
        <v>0.92178001804910004</v>
      </c>
      <c r="E200" s="9">
        <f t="shared" si="49"/>
        <v>0.92178001804910004</v>
      </c>
      <c r="F200" s="9">
        <f t="shared" si="49"/>
        <v>0.92178001804910004</v>
      </c>
      <c r="G200" s="9">
        <f t="shared" si="49"/>
        <v>0.93837216803983203</v>
      </c>
      <c r="H200" s="9">
        <f t="shared" si="49"/>
        <v>0.94677490467064152</v>
      </c>
      <c r="I200" s="9">
        <f t="shared" si="49"/>
        <v>0.95524952656393924</v>
      </c>
      <c r="J200" s="9">
        <f t="shared" si="49"/>
        <v>0.96379662257875509</v>
      </c>
      <c r="K200" s="9">
        <f t="shared" si="49"/>
        <v>0.97241678619951744</v>
      </c>
      <c r="L200" s="1">
        <f t="shared" si="43"/>
        <v>93837.216803983203</v>
      </c>
      <c r="M200" s="1"/>
      <c r="N200" s="1">
        <f>'SSA avg mort by age'!I52</f>
        <v>93837.216803983203</v>
      </c>
      <c r="O200" s="9">
        <f t="shared" si="50"/>
        <v>0.93999138642254432</v>
      </c>
      <c r="P200" s="9">
        <f t="shared" si="50"/>
        <v>0.94483052598088924</v>
      </c>
      <c r="Q200" s="9">
        <f t="shared" si="50"/>
        <v>0.95457876336765402</v>
      </c>
      <c r="R200" s="9">
        <f t="shared" si="50"/>
        <v>0.95948807300285943</v>
      </c>
      <c r="S200" s="9">
        <f t="shared" si="50"/>
        <v>0.96195157211299909</v>
      </c>
      <c r="T200" s="9">
        <f t="shared" si="50"/>
        <v>0.96442098523047537</v>
      </c>
      <c r="U200" s="9">
        <f t="shared" si="50"/>
        <v>0.96442098523047537</v>
      </c>
      <c r="V200" s="9">
        <f t="shared" si="50"/>
        <v>0.96442098523047537</v>
      </c>
      <c r="W200" s="9">
        <f t="shared" si="50"/>
        <v>0.97435804610825383</v>
      </c>
      <c r="X200" s="9">
        <f t="shared" si="50"/>
        <v>0.99452013996484223</v>
      </c>
      <c r="Y200" s="9">
        <f t="shared" si="50"/>
        <v>0.96442098523047537</v>
      </c>
    </row>
    <row r="201" spans="1:25" x14ac:dyDescent="0.25">
      <c r="A201">
        <v>48</v>
      </c>
      <c r="B201" s="9">
        <f t="shared" si="49"/>
        <v>0.90014978047573668</v>
      </c>
      <c r="C201" s="9">
        <f t="shared" si="49"/>
        <v>0.90863942801109521</v>
      </c>
      <c r="D201" s="9">
        <f t="shared" si="49"/>
        <v>0.91720570775403176</v>
      </c>
      <c r="E201" s="9">
        <f t="shared" si="49"/>
        <v>0.91720570775403176</v>
      </c>
      <c r="F201" s="9">
        <f t="shared" si="49"/>
        <v>0.91720570775403176</v>
      </c>
      <c r="G201" s="9">
        <f t="shared" si="49"/>
        <v>0.93457082238710265</v>
      </c>
      <c r="H201" s="9">
        <f t="shared" si="49"/>
        <v>0.94337100035993815</v>
      </c>
      <c r="I201" s="9">
        <f t="shared" si="49"/>
        <v>0.9522504967940536</v>
      </c>
      <c r="J201" s="9">
        <f t="shared" si="49"/>
        <v>0.96120999725053602</v>
      </c>
      <c r="K201" s="9">
        <f t="shared" si="49"/>
        <v>0.97025019297902559</v>
      </c>
      <c r="L201" s="1">
        <f t="shared" si="43"/>
        <v>93457.082238710267</v>
      </c>
      <c r="M201" s="1"/>
      <c r="N201" s="1">
        <f>'SSA avg mort by age'!I53</f>
        <v>93457.082238710267</v>
      </c>
      <c r="O201" s="9">
        <f t="shared" si="50"/>
        <v>0.93620498361911098</v>
      </c>
      <c r="P201" s="9">
        <f t="shared" si="50"/>
        <v>0.94129865499172005</v>
      </c>
      <c r="Q201" s="9">
        <f t="shared" si="50"/>
        <v>0.95156415590400079</v>
      </c>
      <c r="R201" s="9">
        <f t="shared" si="50"/>
        <v>0.9567362372222854</v>
      </c>
      <c r="S201" s="9">
        <f t="shared" si="50"/>
        <v>0.95933216595774073</v>
      </c>
      <c r="T201" s="9">
        <f t="shared" si="50"/>
        <v>0.96193470793055125</v>
      </c>
      <c r="U201" s="9">
        <f t="shared" si="50"/>
        <v>0.96193470793055125</v>
      </c>
      <c r="V201" s="9">
        <f t="shared" si="50"/>
        <v>0.96193470793055125</v>
      </c>
      <c r="W201" s="9">
        <f t="shared" si="50"/>
        <v>0.97241132745003178</v>
      </c>
      <c r="X201" s="9">
        <f t="shared" si="50"/>
        <v>0.9936868812655727</v>
      </c>
      <c r="Y201" s="9">
        <f t="shared" si="50"/>
        <v>0.96193470793055125</v>
      </c>
    </row>
    <row r="202" spans="1:25" x14ac:dyDescent="0.25">
      <c r="A202">
        <v>49</v>
      </c>
      <c r="B202" s="9">
        <f t="shared" si="49"/>
        <v>0.89437439698045984</v>
      </c>
      <c r="C202" s="9">
        <f t="shared" si="49"/>
        <v>0.90325753964199618</v>
      </c>
      <c r="D202" s="9">
        <f t="shared" si="49"/>
        <v>0.91222526929585601</v>
      </c>
      <c r="E202" s="9">
        <f t="shared" si="49"/>
        <v>0.91222526929585601</v>
      </c>
      <c r="F202" s="9">
        <f t="shared" si="49"/>
        <v>0.91222526929585601</v>
      </c>
      <c r="G202" s="9">
        <f t="shared" si="49"/>
        <v>0.93041758965241439</v>
      </c>
      <c r="H202" s="9">
        <f t="shared" si="49"/>
        <v>0.93964374743358481</v>
      </c>
      <c r="I202" s="9">
        <f t="shared" si="49"/>
        <v>0.94895762647927095</v>
      </c>
      <c r="J202" s="9">
        <f t="shared" si="49"/>
        <v>0.95836002763137562</v>
      </c>
      <c r="K202" s="9">
        <f t="shared" si="49"/>
        <v>0.96785175875823626</v>
      </c>
      <c r="L202" s="1">
        <f t="shared" si="43"/>
        <v>93041.758965241432</v>
      </c>
      <c r="M202" s="1"/>
      <c r="N202" s="1">
        <f>'SSA avg mort by age'!I54</f>
        <v>93041.758965241432</v>
      </c>
      <c r="O202" s="9">
        <f t="shared" si="50"/>
        <v>0.93212956629979404</v>
      </c>
      <c r="P202" s="9">
        <f t="shared" si="50"/>
        <v>0.93749345517891602</v>
      </c>
      <c r="Q202" s="9">
        <f t="shared" si="50"/>
        <v>0.9483086170356142</v>
      </c>
      <c r="R202" s="9">
        <f t="shared" si="50"/>
        <v>0.9537601895643758</v>
      </c>
      <c r="S202" s="9">
        <f t="shared" si="50"/>
        <v>0.95649703961603372</v>
      </c>
      <c r="T202" s="9">
        <f t="shared" si="50"/>
        <v>0.95924129074834563</v>
      </c>
      <c r="U202" s="9">
        <f t="shared" si="50"/>
        <v>0.95924129074834563</v>
      </c>
      <c r="V202" s="9">
        <f t="shared" si="50"/>
        <v>0.95924129074834563</v>
      </c>
      <c r="W202" s="9">
        <f t="shared" si="50"/>
        <v>0.97029268627035004</v>
      </c>
      <c r="X202" s="9">
        <f t="shared" si="50"/>
        <v>0.99275654192298779</v>
      </c>
      <c r="Y202" s="9">
        <f t="shared" si="50"/>
        <v>0.95924129074834563</v>
      </c>
    </row>
    <row r="203" spans="1:25" x14ac:dyDescent="0.25">
      <c r="A203">
        <v>50</v>
      </c>
      <c r="B203" s="9">
        <f t="shared" ref="B203:R218" si="51">B202*(1-B78)</f>
        <v>0.88810293191203316</v>
      </c>
      <c r="C203" s="9">
        <f t="shared" si="51"/>
        <v>0.89740570099103112</v>
      </c>
      <c r="D203" s="9">
        <f t="shared" si="51"/>
        <v>0.90680203305581275</v>
      </c>
      <c r="E203" s="9">
        <f t="shared" si="51"/>
        <v>0.90680203305581275</v>
      </c>
      <c r="F203" s="9">
        <f t="shared" si="51"/>
        <v>0.90680203305581275</v>
      </c>
      <c r="G203" s="9">
        <f t="shared" si="51"/>
        <v>0.92587901265008987</v>
      </c>
      <c r="H203" s="9">
        <f t="shared" si="51"/>
        <v>0.93556149453672666</v>
      </c>
      <c r="I203" s="9">
        <f t="shared" si="51"/>
        <v>0.94534120827461021</v>
      </c>
      <c r="J203" s="9">
        <f t="shared" si="51"/>
        <v>0.95521909248706638</v>
      </c>
      <c r="K203" s="9">
        <f t="shared" si="51"/>
        <v>0.9651960945136735</v>
      </c>
      <c r="L203" s="1">
        <f t="shared" si="43"/>
        <v>92587.901265008986</v>
      </c>
      <c r="M203" s="1"/>
      <c r="N203" s="1">
        <f>'SSA avg mort by age'!I55</f>
        <v>92587.901265008986</v>
      </c>
      <c r="O203" s="9">
        <f t="shared" ref="O203:Y218" si="52">O202*(1-O78)</f>
        <v>0.92775776211765226</v>
      </c>
      <c r="P203" s="9">
        <f t="shared" si="52"/>
        <v>0.93340738995451866</v>
      </c>
      <c r="Q203" s="9">
        <f t="shared" si="52"/>
        <v>0.94480437961851327</v>
      </c>
      <c r="R203" s="9">
        <f t="shared" si="52"/>
        <v>0.95055209794675233</v>
      </c>
      <c r="S203" s="9">
        <f t="shared" si="52"/>
        <v>0.95343834142653661</v>
      </c>
      <c r="T203" s="9">
        <f t="shared" si="52"/>
        <v>0.95633287115479659</v>
      </c>
      <c r="U203" s="9">
        <f t="shared" si="52"/>
        <v>0.95633287115479659</v>
      </c>
      <c r="V203" s="9">
        <f t="shared" si="52"/>
        <v>0.95633287115479659</v>
      </c>
      <c r="W203" s="9">
        <f t="shared" si="52"/>
        <v>0.96799430546974707</v>
      </c>
      <c r="X203" s="9">
        <f t="shared" si="52"/>
        <v>0.99172184141716857</v>
      </c>
      <c r="Y203" s="9">
        <f t="shared" si="52"/>
        <v>0.95633287115479659</v>
      </c>
    </row>
    <row r="204" spans="1:25" x14ac:dyDescent="0.25">
      <c r="A204">
        <v>51</v>
      </c>
      <c r="B204" s="9">
        <f t="shared" si="51"/>
        <v>0.8813063745350469</v>
      </c>
      <c r="C204" s="9">
        <f t="shared" si="51"/>
        <v>0.89105528105998488</v>
      </c>
      <c r="D204" s="9">
        <f t="shared" si="51"/>
        <v>0.90090786801480793</v>
      </c>
      <c r="E204" s="9">
        <f t="shared" si="51"/>
        <v>0.90090786801480793</v>
      </c>
      <c r="F204" s="9">
        <f t="shared" si="51"/>
        <v>0.90090786801480793</v>
      </c>
      <c r="G204" s="9">
        <f t="shared" si="51"/>
        <v>0.92092833756944981</v>
      </c>
      <c r="H204" s="9">
        <f t="shared" si="51"/>
        <v>0.93109837357618697</v>
      </c>
      <c r="I204" s="9">
        <f t="shared" si="51"/>
        <v>0.94137639702585485</v>
      </c>
      <c r="J204" s="9">
        <f t="shared" si="51"/>
        <v>0.95176351130097303</v>
      </c>
      <c r="K204" s="9">
        <f t="shared" si="51"/>
        <v>0.96226083063817236</v>
      </c>
      <c r="L204" s="1">
        <f t="shared" si="43"/>
        <v>92092.83375694498</v>
      </c>
      <c r="M204" s="1"/>
      <c r="N204" s="1">
        <f>'SSA avg mort by age'!I56</f>
        <v>92092.83375694498</v>
      </c>
      <c r="O204" s="9">
        <f t="shared" si="52"/>
        <v>0.92306147407013528</v>
      </c>
      <c r="P204" s="9">
        <f t="shared" si="52"/>
        <v>0.92901348550843532</v>
      </c>
      <c r="Q204" s="9">
        <f t="shared" si="52"/>
        <v>0.94102687160546361</v>
      </c>
      <c r="R204" s="9">
        <f t="shared" si="52"/>
        <v>0.94708867077838643</v>
      </c>
      <c r="S204" s="9">
        <f t="shared" si="52"/>
        <v>0.95013344033827096</v>
      </c>
      <c r="T204" s="9">
        <f t="shared" si="52"/>
        <v>0.95318749234156852</v>
      </c>
      <c r="U204" s="9">
        <f t="shared" si="52"/>
        <v>0.95318749234156852</v>
      </c>
      <c r="V204" s="9">
        <f t="shared" si="52"/>
        <v>0.95318749234156852</v>
      </c>
      <c r="W204" s="9">
        <f t="shared" si="52"/>
        <v>0.96549706468554963</v>
      </c>
      <c r="X204" s="9">
        <f t="shared" si="52"/>
        <v>0.99057002777836989</v>
      </c>
      <c r="Y204" s="9">
        <f t="shared" si="52"/>
        <v>0.95318749234156852</v>
      </c>
    </row>
    <row r="205" spans="1:25" x14ac:dyDescent="0.25">
      <c r="A205">
        <v>52</v>
      </c>
      <c r="B205" s="9">
        <f t="shared" si="51"/>
        <v>0.87397465460933366</v>
      </c>
      <c r="C205" s="9">
        <f t="shared" si="51"/>
        <v>0.8841951689712052</v>
      </c>
      <c r="D205" s="9">
        <f t="shared" si="51"/>
        <v>0.89453072410297507</v>
      </c>
      <c r="E205" s="9">
        <f t="shared" si="51"/>
        <v>0.89453072410297507</v>
      </c>
      <c r="F205" s="9">
        <f t="shared" si="51"/>
        <v>0.89453072410297507</v>
      </c>
      <c r="G205" s="9">
        <f t="shared" si="51"/>
        <v>0.91555195793471933</v>
      </c>
      <c r="H205" s="9">
        <f t="shared" si="51"/>
        <v>0.92624016995364877</v>
      </c>
      <c r="I205" s="9">
        <f t="shared" si="51"/>
        <v>0.9370484896437582</v>
      </c>
      <c r="J205" s="9">
        <f t="shared" si="51"/>
        <v>0.94797821694904627</v>
      </c>
      <c r="K205" s="9">
        <f t="shared" si="51"/>
        <v>0.95903066536884463</v>
      </c>
      <c r="L205" s="1">
        <f t="shared" si="43"/>
        <v>91555.195793471939</v>
      </c>
      <c r="M205" s="1"/>
      <c r="N205" s="1">
        <f>'SSA avg mort by age'!I57</f>
        <v>91555.195793471939</v>
      </c>
      <c r="O205" s="9">
        <f t="shared" si="52"/>
        <v>0.91803104864749263</v>
      </c>
      <c r="P205" s="9">
        <f t="shared" si="52"/>
        <v>0.9243019239406679</v>
      </c>
      <c r="Q205" s="9">
        <f t="shared" si="52"/>
        <v>0.93696607010926047</v>
      </c>
      <c r="R205" s="9">
        <f t="shared" si="52"/>
        <v>0.94335984653753546</v>
      </c>
      <c r="S205" s="9">
        <f t="shared" si="52"/>
        <v>0.94657227191304205</v>
      </c>
      <c r="T205" s="9">
        <f t="shared" si="52"/>
        <v>0.94979509805632489</v>
      </c>
      <c r="U205" s="9">
        <f t="shared" si="52"/>
        <v>0.94979509805632489</v>
      </c>
      <c r="V205" s="9">
        <f t="shared" si="52"/>
        <v>0.94979509805632489</v>
      </c>
      <c r="W205" s="9">
        <f t="shared" si="52"/>
        <v>0.96279105399364218</v>
      </c>
      <c r="X205" s="9">
        <f t="shared" si="52"/>
        <v>0.98929205623915706</v>
      </c>
      <c r="Y205" s="9">
        <f t="shared" si="52"/>
        <v>0.94979509805632489</v>
      </c>
    </row>
    <row r="206" spans="1:25" x14ac:dyDescent="0.25">
      <c r="A206">
        <v>53</v>
      </c>
      <c r="B206" s="9">
        <f t="shared" si="51"/>
        <v>0.86611708169257828</v>
      </c>
      <c r="C206" s="9">
        <f t="shared" si="51"/>
        <v>0.87683228652615364</v>
      </c>
      <c r="D206" s="9">
        <f t="shared" si="51"/>
        <v>0.88767521115336911</v>
      </c>
      <c r="E206" s="9">
        <f t="shared" si="51"/>
        <v>0.88767521115336911</v>
      </c>
      <c r="F206" s="9">
        <f t="shared" si="51"/>
        <v>0.88767521115336911</v>
      </c>
      <c r="G206" s="9">
        <f t="shared" si="51"/>
        <v>0.90975010517728694</v>
      </c>
      <c r="H206" s="9">
        <f t="shared" si="51"/>
        <v>0.92098505806715059</v>
      </c>
      <c r="I206" s="9">
        <f t="shared" si="51"/>
        <v>0.93235369808577462</v>
      </c>
      <c r="J206" s="9">
        <f t="shared" si="51"/>
        <v>0.94385755856655584</v>
      </c>
      <c r="K206" s="9">
        <f t="shared" si="51"/>
        <v>0.95549818979784995</v>
      </c>
      <c r="L206" s="1">
        <f t="shared" si="43"/>
        <v>90975.010517728704</v>
      </c>
      <c r="M206" s="1"/>
      <c r="N206" s="1">
        <f>'SSA avg mort by age'!I58</f>
        <v>90975.010517728704</v>
      </c>
      <c r="O206" s="9">
        <f t="shared" si="52"/>
        <v>0.91268993683434396</v>
      </c>
      <c r="P206" s="9">
        <f t="shared" si="52"/>
        <v>0.91929386547948555</v>
      </c>
      <c r="Q206" s="9">
        <f t="shared" si="52"/>
        <v>0.93263859568983487</v>
      </c>
      <c r="R206" s="9">
        <f t="shared" si="52"/>
        <v>0.93937999854296317</v>
      </c>
      <c r="S206" s="9">
        <f t="shared" si="52"/>
        <v>0.94276809186994115</v>
      </c>
      <c r="T206" s="9">
        <f t="shared" si="52"/>
        <v>0.94616783057684772</v>
      </c>
      <c r="U206" s="9">
        <f t="shared" si="52"/>
        <v>0.94616783057684772</v>
      </c>
      <c r="V206" s="9">
        <f t="shared" si="52"/>
        <v>0.94616783057684772</v>
      </c>
      <c r="W206" s="9">
        <f t="shared" si="52"/>
        <v>0.95988400569393584</v>
      </c>
      <c r="X206" s="9">
        <f t="shared" si="52"/>
        <v>0.98788707293549927</v>
      </c>
      <c r="Y206" s="9">
        <f t="shared" si="52"/>
        <v>0.94616783057684772</v>
      </c>
    </row>
    <row r="207" spans="1:25" x14ac:dyDescent="0.25">
      <c r="A207">
        <v>54</v>
      </c>
      <c r="B207" s="9">
        <f t="shared" si="51"/>
        <v>0.8577527616789391</v>
      </c>
      <c r="C207" s="9">
        <f t="shared" si="51"/>
        <v>0.86898271127081506</v>
      </c>
      <c r="D207" s="9">
        <f t="shared" si="51"/>
        <v>0.88035443717961581</v>
      </c>
      <c r="E207" s="9">
        <f t="shared" si="51"/>
        <v>0.88035443717961581</v>
      </c>
      <c r="F207" s="9">
        <f t="shared" si="51"/>
        <v>0.88035443717961581</v>
      </c>
      <c r="G207" s="9">
        <f t="shared" si="51"/>
        <v>0.90353014370818985</v>
      </c>
      <c r="H207" s="9">
        <f t="shared" si="51"/>
        <v>0.91533763813072722</v>
      </c>
      <c r="I207" s="9">
        <f t="shared" si="51"/>
        <v>0.92729393693768603</v>
      </c>
      <c r="J207" s="9">
        <f t="shared" si="51"/>
        <v>0.93940084899696141</v>
      </c>
      <c r="K207" s="9">
        <f t="shared" si="51"/>
        <v>0.95166020438770682</v>
      </c>
      <c r="L207" s="1">
        <f t="shared" si="43"/>
        <v>90353.014370819001</v>
      </c>
      <c r="M207" s="1"/>
      <c r="N207" s="1">
        <f>'SSA avg mort by age'!I59</f>
        <v>90353.014370819001</v>
      </c>
      <c r="O207" s="9">
        <f t="shared" si="52"/>
        <v>0.90707513964684039</v>
      </c>
      <c r="P207" s="9">
        <f t="shared" si="52"/>
        <v>0.91402324348701203</v>
      </c>
      <c r="Q207" s="9">
        <f t="shared" si="52"/>
        <v>0.92807223974257447</v>
      </c>
      <c r="R207" s="9">
        <f t="shared" si="52"/>
        <v>0.9351738453392997</v>
      </c>
      <c r="S207" s="9">
        <f t="shared" si="52"/>
        <v>0.93874408218878835</v>
      </c>
      <c r="T207" s="9">
        <f t="shared" si="52"/>
        <v>0.94232733535253621</v>
      </c>
      <c r="U207" s="9">
        <f t="shared" si="52"/>
        <v>0.94232733535253621</v>
      </c>
      <c r="V207" s="9">
        <f t="shared" si="52"/>
        <v>0.94232733535253621</v>
      </c>
      <c r="W207" s="9">
        <f t="shared" si="52"/>
        <v>0.95679142140801599</v>
      </c>
      <c r="X207" s="9">
        <f t="shared" si="52"/>
        <v>0.98635832386442579</v>
      </c>
      <c r="Y207" s="9">
        <f t="shared" si="52"/>
        <v>0.94232733535253621</v>
      </c>
    </row>
    <row r="208" spans="1:25" x14ac:dyDescent="0.25">
      <c r="A208">
        <v>55</v>
      </c>
      <c r="B208" s="9">
        <f t="shared" si="51"/>
        <v>0.84889070138823652</v>
      </c>
      <c r="C208" s="9">
        <f t="shared" si="51"/>
        <v>0.86065304354729144</v>
      </c>
      <c r="D208" s="9">
        <f t="shared" si="51"/>
        <v>0.87257266793200927</v>
      </c>
      <c r="E208" s="9">
        <f t="shared" si="51"/>
        <v>0.87257266793200927</v>
      </c>
      <c r="F208" s="9">
        <f t="shared" si="51"/>
        <v>0.87257266793200927</v>
      </c>
      <c r="G208" s="9">
        <f t="shared" si="51"/>
        <v>0.89689190774236582</v>
      </c>
      <c r="H208" s="9">
        <f t="shared" si="51"/>
        <v>0.90929565885615815</v>
      </c>
      <c r="I208" s="9">
        <f t="shared" si="51"/>
        <v>0.92186496418317454</v>
      </c>
      <c r="J208" s="9">
        <f t="shared" si="51"/>
        <v>0.93460195645520616</v>
      </c>
      <c r="K208" s="9">
        <f t="shared" si="51"/>
        <v>0.94750879492173512</v>
      </c>
      <c r="L208" s="1">
        <f t="shared" si="43"/>
        <v>89689.190774236587</v>
      </c>
      <c r="M208" s="1"/>
      <c r="N208" s="1">
        <f>'SSA avg mort by age'!I60</f>
        <v>89689.190774236587</v>
      </c>
      <c r="O208" s="9">
        <f t="shared" si="52"/>
        <v>0.90119950373758173</v>
      </c>
      <c r="P208" s="9">
        <f t="shared" si="52"/>
        <v>0.90850140056729611</v>
      </c>
      <c r="Q208" s="9">
        <f t="shared" si="52"/>
        <v>0.923275382362435</v>
      </c>
      <c r="R208" s="9">
        <f t="shared" si="52"/>
        <v>0.93074831046132755</v>
      </c>
      <c r="S208" s="9">
        <f t="shared" si="52"/>
        <v>0.93450644472302535</v>
      </c>
      <c r="T208" s="9">
        <f t="shared" si="52"/>
        <v>0.93827909711986179</v>
      </c>
      <c r="U208" s="9">
        <f t="shared" si="52"/>
        <v>0.93827909711986179</v>
      </c>
      <c r="V208" s="9">
        <f t="shared" si="52"/>
        <v>0.93827909711986179</v>
      </c>
      <c r="W208" s="9">
        <f t="shared" si="52"/>
        <v>0.95351596557575335</v>
      </c>
      <c r="X208" s="9">
        <f t="shared" si="52"/>
        <v>0.9847030913021908</v>
      </c>
      <c r="Y208" s="9">
        <f t="shared" si="52"/>
        <v>0.93827909711986179</v>
      </c>
    </row>
    <row r="209" spans="1:25" x14ac:dyDescent="0.25">
      <c r="A209">
        <f t="shared" ref="A209:A272" si="53">A85</f>
        <v>56</v>
      </c>
      <c r="B209" s="9">
        <f t="shared" si="51"/>
        <v>0.83949602799597289</v>
      </c>
      <c r="C209" s="9">
        <f t="shared" si="51"/>
        <v>0.85180854254527771</v>
      </c>
      <c r="D209" s="9">
        <f t="shared" si="51"/>
        <v>0.86429544360400623</v>
      </c>
      <c r="E209" s="9">
        <f t="shared" si="51"/>
        <v>0.86429544360400623</v>
      </c>
      <c r="F209" s="9">
        <f t="shared" si="51"/>
        <v>0.86429544360400623</v>
      </c>
      <c r="G209" s="9">
        <f t="shared" si="51"/>
        <v>0.88980197721166243</v>
      </c>
      <c r="H209" s="9">
        <f t="shared" si="51"/>
        <v>0.90282647489122603</v>
      </c>
      <c r="I209" s="9">
        <f t="shared" si="51"/>
        <v>0.9160350901496801</v>
      </c>
      <c r="J209" s="9">
        <f t="shared" si="51"/>
        <v>0.92943033652916129</v>
      </c>
      <c r="K209" s="9">
        <f t="shared" si="51"/>
        <v>0.9430147607074213</v>
      </c>
      <c r="L209" s="1">
        <f t="shared" si="43"/>
        <v>88980.197721166245</v>
      </c>
      <c r="M209" s="1"/>
      <c r="N209" s="1">
        <f>'SSA avg mort by age'!I61</f>
        <v>88980.197721166245</v>
      </c>
      <c r="O209" s="9">
        <f t="shared" si="52"/>
        <v>0.89504070632903909</v>
      </c>
      <c r="P209" s="9">
        <f t="shared" si="52"/>
        <v>0.90270661523391771</v>
      </c>
      <c r="Q209" s="9">
        <f t="shared" si="52"/>
        <v>0.91822765119198313</v>
      </c>
      <c r="R209" s="9">
        <f t="shared" si="52"/>
        <v>0.92608377222861959</v>
      </c>
      <c r="S209" s="9">
        <f t="shared" si="52"/>
        <v>0.9300359527927593</v>
      </c>
      <c r="T209" s="9">
        <f t="shared" si="52"/>
        <v>0.93400429755338366</v>
      </c>
      <c r="U209" s="9">
        <f t="shared" si="52"/>
        <v>0.93400429755338366</v>
      </c>
      <c r="V209" s="9">
        <f t="shared" si="52"/>
        <v>0.93400429755338366</v>
      </c>
      <c r="W209" s="9">
        <f t="shared" si="52"/>
        <v>0.95004059058442281</v>
      </c>
      <c r="X209" s="9">
        <f t="shared" si="52"/>
        <v>0.98290856838860163</v>
      </c>
      <c r="Y209" s="9">
        <f t="shared" si="52"/>
        <v>0.93400429755338366</v>
      </c>
    </row>
    <row r="210" spans="1:25" x14ac:dyDescent="0.25">
      <c r="A210">
        <f t="shared" si="53"/>
        <v>57</v>
      </c>
      <c r="B210" s="9">
        <f t="shared" si="51"/>
        <v>0.82954126310859599</v>
      </c>
      <c r="C210" s="9">
        <f t="shared" si="51"/>
        <v>0.84242117053074728</v>
      </c>
      <c r="D210" s="9">
        <f t="shared" si="51"/>
        <v>0.85549431229809358</v>
      </c>
      <c r="E210" s="9">
        <f t="shared" si="51"/>
        <v>0.85549431229809358</v>
      </c>
      <c r="F210" s="9">
        <f t="shared" si="51"/>
        <v>0.85549431229809358</v>
      </c>
      <c r="G210" s="9">
        <f t="shared" si="51"/>
        <v>0.88223154198954568</v>
      </c>
      <c r="H210" s="9">
        <f t="shared" si="51"/>
        <v>0.89590135005823834</v>
      </c>
      <c r="I210" s="9">
        <f t="shared" si="51"/>
        <v>0.90977583382912586</v>
      </c>
      <c r="J210" s="9">
        <f t="shared" si="51"/>
        <v>0.92385795437331952</v>
      </c>
      <c r="K210" s="9">
        <f t="shared" si="51"/>
        <v>0.93815071414706142</v>
      </c>
      <c r="L210" s="1">
        <f t="shared" si="51"/>
        <v>88223.154198954566</v>
      </c>
      <c r="M210" s="1"/>
      <c r="N210" s="1">
        <f>'SSA avg mort by age'!I62</f>
        <v>88223.154198954566</v>
      </c>
      <c r="O210" s="9">
        <f t="shared" si="51"/>
        <v>0.88854717201961086</v>
      </c>
      <c r="P210" s="9">
        <f t="shared" si="51"/>
        <v>0.89658950284261385</v>
      </c>
      <c r="Q210" s="9">
        <f t="shared" si="51"/>
        <v>0.91288429510524394</v>
      </c>
      <c r="R210" s="9">
        <f t="shared" si="51"/>
        <v>0.92113792634064373</v>
      </c>
      <c r="S210" s="9">
        <f t="shared" si="52"/>
        <v>0.92529155893359638</v>
      </c>
      <c r="T210" s="9">
        <f t="shared" si="52"/>
        <v>0.92946316865867906</v>
      </c>
      <c r="U210" s="9">
        <f t="shared" si="52"/>
        <v>0.92946316865867906</v>
      </c>
      <c r="V210" s="9">
        <f t="shared" si="52"/>
        <v>0.92946316865867906</v>
      </c>
      <c r="W210" s="9">
        <f t="shared" si="52"/>
        <v>0.94633087802406246</v>
      </c>
      <c r="X210" s="9">
        <f t="shared" si="52"/>
        <v>0.98095220560361662</v>
      </c>
      <c r="Y210" s="9">
        <f t="shared" si="52"/>
        <v>0.92946316865867906</v>
      </c>
    </row>
    <row r="211" spans="1:25" x14ac:dyDescent="0.25">
      <c r="A211">
        <f t="shared" si="53"/>
        <v>58</v>
      </c>
      <c r="B211" s="9">
        <f t="shared" si="51"/>
        <v>0.81904885191923005</v>
      </c>
      <c r="C211" s="9">
        <f t="shared" si="51"/>
        <v>0.83250980114230799</v>
      </c>
      <c r="D211" s="9">
        <f t="shared" si="51"/>
        <v>0.84618463070544547</v>
      </c>
      <c r="E211" s="9">
        <f t="shared" si="51"/>
        <v>0.84618463070544547</v>
      </c>
      <c r="F211" s="9">
        <f t="shared" si="51"/>
        <v>0.84618463070544547</v>
      </c>
      <c r="G211" s="9">
        <f t="shared" si="51"/>
        <v>0.87418911925276899</v>
      </c>
      <c r="H211" s="9">
        <f t="shared" si="51"/>
        <v>0.88852549503211076</v>
      </c>
      <c r="I211" s="9">
        <f t="shared" si="51"/>
        <v>0.90308918615004441</v>
      </c>
      <c r="J211" s="9">
        <f t="shared" si="51"/>
        <v>0.91788367678444682</v>
      </c>
      <c r="K211" s="9">
        <f t="shared" si="51"/>
        <v>0.93291250272708559</v>
      </c>
      <c r="L211" s="1">
        <f t="shared" si="51"/>
        <v>87418.911925276901</v>
      </c>
      <c r="M211" s="1"/>
      <c r="N211" s="1">
        <f>'SSA avg mort by age'!I63</f>
        <v>87418.911925276901</v>
      </c>
      <c r="O211" s="9">
        <f t="shared" si="51"/>
        <v>0.88165968191699817</v>
      </c>
      <c r="P211" s="9">
        <f t="shared" si="51"/>
        <v>0.89009324118503019</v>
      </c>
      <c r="Q211" s="9">
        <f t="shared" si="51"/>
        <v>0.90719359121957799</v>
      </c>
      <c r="R211" s="9">
        <f t="shared" si="51"/>
        <v>0.91586175768369327</v>
      </c>
      <c r="S211" s="9">
        <f t="shared" si="52"/>
        <v>0.9202256425876213</v>
      </c>
      <c r="T211" s="9">
        <f t="shared" si="52"/>
        <v>0.92460951199194352</v>
      </c>
      <c r="U211" s="9">
        <f t="shared" si="52"/>
        <v>0.92460951199194352</v>
      </c>
      <c r="V211" s="9">
        <f t="shared" si="52"/>
        <v>0.92460951199194352</v>
      </c>
      <c r="W211" s="9">
        <f t="shared" si="52"/>
        <v>0.94234660027399764</v>
      </c>
      <c r="X211" s="9">
        <f t="shared" si="52"/>
        <v>0.97880714515372058</v>
      </c>
      <c r="Y211" s="9">
        <f t="shared" si="52"/>
        <v>0.92460951199194352</v>
      </c>
    </row>
    <row r="212" spans="1:25" x14ac:dyDescent="0.25">
      <c r="A212">
        <f t="shared" si="53"/>
        <v>59</v>
      </c>
      <c r="B212" s="9">
        <f t="shared" si="51"/>
        <v>0.80804911286189529</v>
      </c>
      <c r="C212" s="9">
        <f t="shared" si="51"/>
        <v>0.8221007893118002</v>
      </c>
      <c r="D212" s="9">
        <f t="shared" si="51"/>
        <v>0.83638881928164233</v>
      </c>
      <c r="E212" s="9">
        <f t="shared" si="51"/>
        <v>0.83638881928164233</v>
      </c>
      <c r="F212" s="9">
        <f t="shared" si="51"/>
        <v>0.83638881928164233</v>
      </c>
      <c r="G212" s="9">
        <f t="shared" si="51"/>
        <v>0.86568937844627425</v>
      </c>
      <c r="H212" s="9">
        <f t="shared" si="51"/>
        <v>0.88070977904497605</v>
      </c>
      <c r="I212" s="9">
        <f t="shared" si="51"/>
        <v>0.89598227782302353</v>
      </c>
      <c r="J212" s="9">
        <f t="shared" si="51"/>
        <v>0.91151096674359611</v>
      </c>
      <c r="K212" s="9">
        <f t="shared" si="51"/>
        <v>0.92730000198872597</v>
      </c>
      <c r="L212" s="1">
        <f t="shared" si="51"/>
        <v>86568.937844627435</v>
      </c>
      <c r="M212" s="1"/>
      <c r="N212" s="1">
        <f>'SSA avg mort by age'!I64</f>
        <v>86568.937844627435</v>
      </c>
      <c r="O212" s="9">
        <f t="shared" si="51"/>
        <v>0.87430957444343926</v>
      </c>
      <c r="P212" s="9">
        <f t="shared" si="51"/>
        <v>0.88315181566515211</v>
      </c>
      <c r="Q212" s="9">
        <f t="shared" si="51"/>
        <v>0.90109519209112232</v>
      </c>
      <c r="R212" s="9">
        <f t="shared" si="51"/>
        <v>0.91019794550525368</v>
      </c>
      <c r="S212" s="9">
        <f t="shared" si="52"/>
        <v>0.91478244608405512</v>
      </c>
      <c r="T212" s="9">
        <f t="shared" si="52"/>
        <v>0.91938916668723702</v>
      </c>
      <c r="U212" s="9">
        <f t="shared" si="52"/>
        <v>0.91938916668723702</v>
      </c>
      <c r="V212" s="9">
        <f t="shared" si="52"/>
        <v>0.91938916668723702</v>
      </c>
      <c r="W212" s="9">
        <f t="shared" si="52"/>
        <v>0.93804032956639427</v>
      </c>
      <c r="X212" s="9">
        <f t="shared" si="52"/>
        <v>0.97644117863999957</v>
      </c>
      <c r="Y212" s="9">
        <f t="shared" si="52"/>
        <v>0.91938916668723702</v>
      </c>
    </row>
    <row r="213" spans="1:25" x14ac:dyDescent="0.25">
      <c r="A213">
        <f t="shared" si="53"/>
        <v>60</v>
      </c>
      <c r="B213" s="9">
        <f t="shared" si="51"/>
        <v>0.7965451196543587</v>
      </c>
      <c r="C213" s="9">
        <f t="shared" si="51"/>
        <v>0.81119474885949061</v>
      </c>
      <c r="D213" s="9">
        <f t="shared" si="51"/>
        <v>0.82610510510276736</v>
      </c>
      <c r="E213" s="9">
        <f t="shared" si="51"/>
        <v>0.82610510510276736</v>
      </c>
      <c r="F213" s="9">
        <f t="shared" si="51"/>
        <v>0.82610510510276736</v>
      </c>
      <c r="G213" s="9">
        <f t="shared" si="51"/>
        <v>0.85672603062184149</v>
      </c>
      <c r="H213" s="9">
        <f t="shared" si="51"/>
        <v>0.87244580396639104</v>
      </c>
      <c r="I213" s="9">
        <f t="shared" si="51"/>
        <v>0.88844471491305266</v>
      </c>
      <c r="J213" s="9">
        <f t="shared" si="51"/>
        <v>0.90472755909852565</v>
      </c>
      <c r="K213" s="9">
        <f t="shared" si="51"/>
        <v>0.92129921185085639</v>
      </c>
      <c r="L213" s="1">
        <f t="shared" si="51"/>
        <v>85672.603062184164</v>
      </c>
      <c r="M213" s="1"/>
      <c r="N213" s="1">
        <f>'SSA avg mort by age'!I65</f>
        <v>85672.603062184164</v>
      </c>
      <c r="O213" s="9">
        <f t="shared" si="51"/>
        <v>0.86643007798116134</v>
      </c>
      <c r="P213" s="9">
        <f t="shared" si="51"/>
        <v>0.87570066379638523</v>
      </c>
      <c r="Q213" s="9">
        <f t="shared" si="51"/>
        <v>0.89452936197395039</v>
      </c>
      <c r="R213" s="9">
        <f t="shared" si="51"/>
        <v>0.90408937954348156</v>
      </c>
      <c r="S213" s="9">
        <f t="shared" si="52"/>
        <v>0.90890622669382837</v>
      </c>
      <c r="T213" s="9">
        <f t="shared" si="52"/>
        <v>0.9137477947604441</v>
      </c>
      <c r="U213" s="9">
        <f t="shared" si="52"/>
        <v>0.9137477947604441</v>
      </c>
      <c r="V213" s="9">
        <f t="shared" si="52"/>
        <v>0.9137477947604441</v>
      </c>
      <c r="W213" s="9">
        <f t="shared" si="52"/>
        <v>0.93336372950334101</v>
      </c>
      <c r="X213" s="9">
        <f t="shared" si="52"/>
        <v>0.9738199222959405</v>
      </c>
      <c r="Y213" s="9">
        <f t="shared" si="52"/>
        <v>0.9137477947604441</v>
      </c>
    </row>
    <row r="214" spans="1:25" x14ac:dyDescent="0.25">
      <c r="A214">
        <f t="shared" si="53"/>
        <v>61</v>
      </c>
      <c r="B214" s="9">
        <f t="shared" si="51"/>
        <v>0.78450198472446653</v>
      </c>
      <c r="C214" s="9">
        <f t="shared" si="51"/>
        <v>0.79975616522034709</v>
      </c>
      <c r="D214" s="9">
        <f t="shared" si="51"/>
        <v>0.81529749729159295</v>
      </c>
      <c r="E214" s="9">
        <f t="shared" si="51"/>
        <v>0.81529749729159295</v>
      </c>
      <c r="F214" s="9">
        <f t="shared" si="51"/>
        <v>0.81529749729159295</v>
      </c>
      <c r="G214" s="9">
        <f t="shared" si="51"/>
        <v>0.84726263488759268</v>
      </c>
      <c r="H214" s="9">
        <f t="shared" si="51"/>
        <v>0.86369718190435041</v>
      </c>
      <c r="I214" s="9">
        <f t="shared" si="51"/>
        <v>0.88044036665129444</v>
      </c>
      <c r="J214" s="9">
        <f t="shared" si="51"/>
        <v>0.89749779918283423</v>
      </c>
      <c r="K214" s="9">
        <f t="shared" si="51"/>
        <v>0.91487518822270297</v>
      </c>
      <c r="L214" s="1">
        <f t="shared" si="51"/>
        <v>84726.263488759272</v>
      </c>
      <c r="M214" s="1"/>
      <c r="N214" s="1">
        <f>'SSA avg mort by age'!I66</f>
        <v>84726.263488759272</v>
      </c>
      <c r="O214" s="9">
        <f t="shared" si="51"/>
        <v>0.85795427989519057</v>
      </c>
      <c r="P214" s="9">
        <f t="shared" si="51"/>
        <v>0.86767473585759181</v>
      </c>
      <c r="Q214" s="9">
        <f t="shared" si="51"/>
        <v>0.88743522977911382</v>
      </c>
      <c r="R214" s="9">
        <f t="shared" si="51"/>
        <v>0.89747751398518338</v>
      </c>
      <c r="S214" s="9">
        <f t="shared" si="52"/>
        <v>0.90253966237368133</v>
      </c>
      <c r="T214" s="9">
        <f t="shared" si="52"/>
        <v>0.90762933952672809</v>
      </c>
      <c r="U214" s="9">
        <f t="shared" si="52"/>
        <v>0.90762933952672809</v>
      </c>
      <c r="V214" s="9">
        <f t="shared" si="52"/>
        <v>0.90762933952672809</v>
      </c>
      <c r="W214" s="9">
        <f t="shared" si="52"/>
        <v>0.92826623349693815</v>
      </c>
      <c r="X214" s="9">
        <f t="shared" si="52"/>
        <v>0.97090598528795247</v>
      </c>
      <c r="Y214" s="9">
        <f t="shared" si="52"/>
        <v>0.90762933952672809</v>
      </c>
    </row>
    <row r="215" spans="1:25" x14ac:dyDescent="0.25">
      <c r="A215">
        <f t="shared" si="53"/>
        <v>62</v>
      </c>
      <c r="B215" s="9">
        <f t="shared" si="51"/>
        <v>0.77185174312666238</v>
      </c>
      <c r="C215" s="9">
        <f t="shared" si="51"/>
        <v>0.78771772307765708</v>
      </c>
      <c r="D215" s="9">
        <f t="shared" si="51"/>
        <v>0.80389956184531608</v>
      </c>
      <c r="E215" s="9">
        <f t="shared" si="51"/>
        <v>0.80389956184531608</v>
      </c>
      <c r="F215" s="9">
        <f t="shared" si="51"/>
        <v>0.80389956184531608</v>
      </c>
      <c r="G215" s="9">
        <f t="shared" si="51"/>
        <v>0.83723528160369798</v>
      </c>
      <c r="H215" s="9">
        <f t="shared" si="51"/>
        <v>0.85440168146991025</v>
      </c>
      <c r="I215" s="9">
        <f t="shared" si="51"/>
        <v>0.87190898203972778</v>
      </c>
      <c r="J215" s="9">
        <f t="shared" si="51"/>
        <v>0.88976373810900422</v>
      </c>
      <c r="K215" s="9">
        <f t="shared" si="51"/>
        <v>0.90797262646666044</v>
      </c>
      <c r="L215" s="1">
        <f t="shared" si="51"/>
        <v>83723.528160369809</v>
      </c>
      <c r="M215" s="1"/>
      <c r="N215" s="1">
        <f>'SSA avg mort by age'!I67</f>
        <v>83723.528160369809</v>
      </c>
      <c r="O215" s="9">
        <f t="shared" si="51"/>
        <v>0.84883456103829524</v>
      </c>
      <c r="P215" s="9">
        <f t="shared" si="51"/>
        <v>0.85902689291365419</v>
      </c>
      <c r="Q215" s="9">
        <f t="shared" si="51"/>
        <v>0.87976704062034716</v>
      </c>
      <c r="R215" s="9">
        <f t="shared" si="51"/>
        <v>0.89031750849404034</v>
      </c>
      <c r="S215" s="9">
        <f t="shared" si="52"/>
        <v>0.89563842810079652</v>
      </c>
      <c r="T215" s="9">
        <f t="shared" si="52"/>
        <v>0.90099003090809016</v>
      </c>
      <c r="U215" s="9">
        <f t="shared" si="52"/>
        <v>0.90099003090809016</v>
      </c>
      <c r="V215" s="9">
        <f t="shared" si="52"/>
        <v>0.90099003090809016</v>
      </c>
      <c r="W215" s="9">
        <f t="shared" si="52"/>
        <v>0.92270670198292604</v>
      </c>
      <c r="X215" s="9">
        <f t="shared" si="52"/>
        <v>0.96766561690286601</v>
      </c>
      <c r="Y215" s="9">
        <f t="shared" si="52"/>
        <v>0.90099003090809016</v>
      </c>
    </row>
    <row r="216" spans="1:25" x14ac:dyDescent="0.25">
      <c r="A216">
        <f t="shared" si="53"/>
        <v>63</v>
      </c>
      <c r="B216" s="9">
        <f t="shared" si="51"/>
        <v>0.75852776818869982</v>
      </c>
      <c r="C216" s="9">
        <f t="shared" si="51"/>
        <v>0.77501281100509678</v>
      </c>
      <c r="D216" s="9">
        <f t="shared" si="51"/>
        <v>0.79184494723302223</v>
      </c>
      <c r="E216" s="9">
        <f t="shared" si="51"/>
        <v>0.79184494723302223</v>
      </c>
      <c r="F216" s="9">
        <f t="shared" si="51"/>
        <v>0.79184494723302223</v>
      </c>
      <c r="G216" s="9">
        <f t="shared" si="51"/>
        <v>0.82657895093944611</v>
      </c>
      <c r="H216" s="9">
        <f t="shared" si="51"/>
        <v>0.84449539593425449</v>
      </c>
      <c r="I216" s="9">
        <f t="shared" si="51"/>
        <v>0.86278809476268203</v>
      </c>
      <c r="J216" s="9">
        <f t="shared" si="51"/>
        <v>0.88146470040477376</v>
      </c>
      <c r="K216" s="9">
        <f t="shared" si="51"/>
        <v>0.90053301655581186</v>
      </c>
      <c r="L216" s="1">
        <f t="shared" si="51"/>
        <v>82657.895093944622</v>
      </c>
      <c r="M216" s="1"/>
      <c r="N216" s="1">
        <f>'SSA avg mort by age'!I68</f>
        <v>82657.895093944622</v>
      </c>
      <c r="O216" s="9">
        <f t="shared" si="51"/>
        <v>0.83904935537512593</v>
      </c>
      <c r="P216" s="9">
        <f t="shared" si="51"/>
        <v>0.84973441245090542</v>
      </c>
      <c r="Q216" s="9">
        <f t="shared" si="51"/>
        <v>0.87150011167557395</v>
      </c>
      <c r="R216" s="9">
        <f t="shared" si="51"/>
        <v>0.88258388787516429</v>
      </c>
      <c r="S216" s="9">
        <f t="shared" si="52"/>
        <v>0.88817670202182375</v>
      </c>
      <c r="T216" s="9">
        <f t="shared" si="52"/>
        <v>0.89380373442156724</v>
      </c>
      <c r="U216" s="9">
        <f t="shared" si="52"/>
        <v>0.89380373442156724</v>
      </c>
      <c r="V216" s="9">
        <f t="shared" si="52"/>
        <v>0.89380373442156724</v>
      </c>
      <c r="W216" s="9">
        <f t="shared" si="52"/>
        <v>0.91665810580708496</v>
      </c>
      <c r="X216" s="9">
        <f t="shared" si="52"/>
        <v>0.9640718761431718</v>
      </c>
      <c r="Y216" s="9">
        <f t="shared" si="52"/>
        <v>0.89380373442156724</v>
      </c>
    </row>
    <row r="217" spans="1:25" x14ac:dyDescent="0.25">
      <c r="A217">
        <f t="shared" si="53"/>
        <v>64</v>
      </c>
      <c r="B217" s="9">
        <f t="shared" si="51"/>
        <v>0.74445476457910653</v>
      </c>
      <c r="C217" s="9">
        <f t="shared" si="51"/>
        <v>0.76156592216477237</v>
      </c>
      <c r="D217" s="9">
        <f t="shared" si="51"/>
        <v>0.77905821522897967</v>
      </c>
      <c r="E217" s="9">
        <f t="shared" si="51"/>
        <v>0.77905821522897967</v>
      </c>
      <c r="F217" s="9">
        <f t="shared" si="51"/>
        <v>0.77905821522897967</v>
      </c>
      <c r="G217" s="9">
        <f t="shared" si="51"/>
        <v>0.81521927641668535</v>
      </c>
      <c r="H217" s="9">
        <f t="shared" si="51"/>
        <v>0.83390501197773337</v>
      </c>
      <c r="I217" s="9">
        <f t="shared" si="51"/>
        <v>0.85300582491396515</v>
      </c>
      <c r="J217" s="9">
        <f t="shared" si="51"/>
        <v>0.87253064798874747</v>
      </c>
      <c r="K217" s="9">
        <f t="shared" si="51"/>
        <v>0.89248860014556952</v>
      </c>
      <c r="L217" s="1">
        <f t="shared" si="51"/>
        <v>81521.927641668546</v>
      </c>
      <c r="M217" s="1"/>
      <c r="N217" s="1">
        <f>'SSA avg mort by age'!I69</f>
        <v>81521.927641668546</v>
      </c>
      <c r="O217" s="9">
        <f t="shared" si="51"/>
        <v>0.82858494157722618</v>
      </c>
      <c r="P217" s="9">
        <f t="shared" si="51"/>
        <v>0.83978181317163303</v>
      </c>
      <c r="Q217" s="9">
        <f t="shared" si="51"/>
        <v>0.86261577808711964</v>
      </c>
      <c r="R217" s="9">
        <f t="shared" si="51"/>
        <v>0.87425657650547894</v>
      </c>
      <c r="S217" s="9">
        <f t="shared" si="52"/>
        <v>0.88013375128341254</v>
      </c>
      <c r="T217" s="9">
        <f t="shared" si="52"/>
        <v>0.88604909322172576</v>
      </c>
      <c r="U217" s="9">
        <f t="shared" si="52"/>
        <v>0.88604909322172576</v>
      </c>
      <c r="V217" s="9">
        <f t="shared" si="52"/>
        <v>0.88604909322172576</v>
      </c>
      <c r="W217" s="9">
        <f t="shared" si="52"/>
        <v>0.91009694208314951</v>
      </c>
      <c r="X217" s="9">
        <f t="shared" si="52"/>
        <v>0.96009883953439823</v>
      </c>
      <c r="Y217" s="9">
        <f t="shared" si="52"/>
        <v>0.88604909322172576</v>
      </c>
    </row>
    <row r="218" spans="1:25" x14ac:dyDescent="0.25">
      <c r="A218">
        <f t="shared" si="53"/>
        <v>65</v>
      </c>
      <c r="B218" s="9">
        <f t="shared" si="51"/>
        <v>0.72956438975589777</v>
      </c>
      <c r="C218" s="9">
        <f t="shared" si="51"/>
        <v>0.74730747443837364</v>
      </c>
      <c r="D218" s="9">
        <f t="shared" si="51"/>
        <v>0.76546882280669448</v>
      </c>
      <c r="E218" s="9">
        <f t="shared" si="51"/>
        <v>0.76546882280669448</v>
      </c>
      <c r="F218" s="9">
        <f t="shared" si="51"/>
        <v>0.76546882280669448</v>
      </c>
      <c r="G218" s="9">
        <f t="shared" si="51"/>
        <v>0.80308473748722298</v>
      </c>
      <c r="H218" s="9">
        <f t="shared" si="51"/>
        <v>0.82255905022707121</v>
      </c>
      <c r="I218" s="9">
        <f t="shared" si="51"/>
        <v>0.84249112865921905</v>
      </c>
      <c r="J218" s="9">
        <f t="shared" si="51"/>
        <v>0.86289139973832019</v>
      </c>
      <c r="K218" s="9">
        <f t="shared" si="51"/>
        <v>0.88377052048692883</v>
      </c>
      <c r="L218" s="1">
        <f t="shared" si="51"/>
        <v>80308.473748722303</v>
      </c>
      <c r="M218" s="1"/>
      <c r="N218" s="1">
        <f>'SSA avg mort by age'!I70</f>
        <v>80308.473748722303</v>
      </c>
      <c r="O218" s="9">
        <f t="shared" si="51"/>
        <v>0.81740807514713276</v>
      </c>
      <c r="P218" s="9">
        <f t="shared" si="51"/>
        <v>0.82913482315560805</v>
      </c>
      <c r="Q218" s="9">
        <f t="shared" si="51"/>
        <v>0.85307814543135563</v>
      </c>
      <c r="R218" s="9">
        <f t="shared" si="51"/>
        <v>0.86529910071558236</v>
      </c>
      <c r="S218" s="9">
        <f t="shared" si="52"/>
        <v>0.87147287417842478</v>
      </c>
      <c r="T218" s="9">
        <f t="shared" si="52"/>
        <v>0.87768922002717875</v>
      </c>
      <c r="U218" s="9">
        <f t="shared" si="52"/>
        <v>0.87768922002717875</v>
      </c>
      <c r="V218" s="9">
        <f t="shared" si="52"/>
        <v>0.87768922002717875</v>
      </c>
      <c r="W218" s="9">
        <f t="shared" si="52"/>
        <v>0.90298602760856528</v>
      </c>
      <c r="X218" s="9">
        <f t="shared" si="52"/>
        <v>0.95571111283000421</v>
      </c>
      <c r="Y218" s="9">
        <f t="shared" si="52"/>
        <v>0.87768922002717875</v>
      </c>
    </row>
    <row r="219" spans="1:25" x14ac:dyDescent="0.25">
      <c r="A219">
        <f t="shared" si="53"/>
        <v>66</v>
      </c>
      <c r="B219" s="9">
        <f t="shared" ref="B219:L234" si="54">B218*(1-B94)</f>
        <v>0.71377411760354514</v>
      </c>
      <c r="C219" s="9">
        <f t="shared" si="54"/>
        <v>0.73215352209432338</v>
      </c>
      <c r="D219" s="9">
        <f t="shared" si="54"/>
        <v>0.75099173103323802</v>
      </c>
      <c r="E219" s="9">
        <f t="shared" si="54"/>
        <v>0.75099173103323802</v>
      </c>
      <c r="F219" s="9">
        <f t="shared" si="54"/>
        <v>0.75099173103323802</v>
      </c>
      <c r="G219" s="9">
        <f t="shared" si="54"/>
        <v>0.79008922026520467</v>
      </c>
      <c r="H219" s="9">
        <f t="shared" si="54"/>
        <v>0.8103714858165183</v>
      </c>
      <c r="I219" s="9">
        <f t="shared" si="54"/>
        <v>0.83115853827142439</v>
      </c>
      <c r="J219" s="9">
        <f t="shared" si="54"/>
        <v>0.85246255360486656</v>
      </c>
      <c r="K219" s="9">
        <f t="shared" si="54"/>
        <v>0.8742959923392597</v>
      </c>
      <c r="L219" s="1">
        <f t="shared" si="54"/>
        <v>79008.922026520479</v>
      </c>
      <c r="M219" s="1"/>
      <c r="N219" s="1">
        <f>'SSA avg mort by age'!I71</f>
        <v>79008.922026520479</v>
      </c>
      <c r="O219" s="9">
        <f t="shared" ref="O219:Y234" si="55">O218*(1-O94)</f>
        <v>0.8054392029507933</v>
      </c>
      <c r="P219" s="9">
        <f t="shared" si="55"/>
        <v>0.81771467248376251</v>
      </c>
      <c r="Q219" s="9">
        <f t="shared" si="55"/>
        <v>0.84281067815204969</v>
      </c>
      <c r="R219" s="9">
        <f t="shared" si="55"/>
        <v>0.85563639759592092</v>
      </c>
      <c r="S219" s="9">
        <f t="shared" si="55"/>
        <v>0.86211983785330126</v>
      </c>
      <c r="T219" s="9">
        <f t="shared" si="55"/>
        <v>0.86865077643933886</v>
      </c>
      <c r="U219" s="9">
        <f t="shared" si="55"/>
        <v>0.86865077643933886</v>
      </c>
      <c r="V219" s="9">
        <f t="shared" si="55"/>
        <v>0.86865077643933886</v>
      </c>
      <c r="W219" s="9">
        <f t="shared" si="55"/>
        <v>0.89525627532770502</v>
      </c>
      <c r="X219" s="9">
        <f t="shared" si="55"/>
        <v>0.95085166826654199</v>
      </c>
      <c r="Y219" s="9">
        <f t="shared" si="55"/>
        <v>0.86865077643933886</v>
      </c>
    </row>
    <row r="220" spans="1:25" x14ac:dyDescent="0.25">
      <c r="A220">
        <f t="shared" si="53"/>
        <v>67</v>
      </c>
      <c r="B220" s="9">
        <f t="shared" si="54"/>
        <v>0.69703898748656534</v>
      </c>
      <c r="C220" s="9">
        <f t="shared" si="54"/>
        <v>0.7160553102551529</v>
      </c>
      <c r="D220" s="9">
        <f t="shared" si="54"/>
        <v>0.73557463117425337</v>
      </c>
      <c r="E220" s="9">
        <f t="shared" si="54"/>
        <v>0.73557463117425337</v>
      </c>
      <c r="F220" s="9">
        <f t="shared" si="54"/>
        <v>0.73557463117425337</v>
      </c>
      <c r="G220" s="9">
        <f t="shared" si="54"/>
        <v>0.77617416891789393</v>
      </c>
      <c r="H220" s="9">
        <f t="shared" si="54"/>
        <v>0.79728114495555935</v>
      </c>
      <c r="I220" s="9">
        <f t="shared" si="54"/>
        <v>0.81894465316204401</v>
      </c>
      <c r="J220" s="9">
        <f t="shared" si="54"/>
        <v>0.84117891703040293</v>
      </c>
      <c r="K220" s="9">
        <f t="shared" si="54"/>
        <v>0.86399851228408808</v>
      </c>
      <c r="L220" s="1">
        <f t="shared" si="54"/>
        <v>77617.416891789399</v>
      </c>
      <c r="M220" s="1"/>
      <c r="N220" s="1">
        <f>'SSA avg mort by age'!I72</f>
        <v>77617.416891789399</v>
      </c>
      <c r="O220" s="9">
        <f t="shared" si="55"/>
        <v>0.79259080532285342</v>
      </c>
      <c r="P220" s="9">
        <f t="shared" si="55"/>
        <v>0.80543437152175235</v>
      </c>
      <c r="Q220" s="9">
        <f t="shared" si="55"/>
        <v>0.83172821025184018</v>
      </c>
      <c r="R220" s="9">
        <f t="shared" si="55"/>
        <v>0.84518462118734794</v>
      </c>
      <c r="S220" s="9">
        <f t="shared" si="55"/>
        <v>0.85199156441856128</v>
      </c>
      <c r="T220" s="9">
        <f t="shared" si="55"/>
        <v>0.85885152703032663</v>
      </c>
      <c r="U220" s="9">
        <f t="shared" si="55"/>
        <v>0.85885152703032663</v>
      </c>
      <c r="V220" s="9">
        <f t="shared" si="55"/>
        <v>0.85885152703032663</v>
      </c>
      <c r="W220" s="9">
        <f t="shared" si="55"/>
        <v>0.88682960009893474</v>
      </c>
      <c r="X220" s="9">
        <f t="shared" si="55"/>
        <v>0.94545486893896669</v>
      </c>
      <c r="Y220" s="9">
        <f t="shared" si="55"/>
        <v>0.85885152703032663</v>
      </c>
    </row>
    <row r="221" spans="1:25" x14ac:dyDescent="0.25">
      <c r="A221">
        <f t="shared" si="53"/>
        <v>68</v>
      </c>
      <c r="B221" s="9">
        <f t="shared" si="54"/>
        <v>0.67936357739772912</v>
      </c>
      <c r="C221" s="9">
        <f t="shared" si="54"/>
        <v>0.69901112626137185</v>
      </c>
      <c r="D221" s="9">
        <f t="shared" si="54"/>
        <v>0.71920962194798588</v>
      </c>
      <c r="E221" s="9">
        <f t="shared" si="54"/>
        <v>0.71920962194798588</v>
      </c>
      <c r="F221" s="9">
        <f t="shared" si="54"/>
        <v>0.71920962194798588</v>
      </c>
      <c r="G221" s="9">
        <f t="shared" si="54"/>
        <v>0.76131974767314325</v>
      </c>
      <c r="H221" s="9">
        <f t="shared" si="54"/>
        <v>0.78326252068576285</v>
      </c>
      <c r="I221" s="9">
        <f t="shared" si="54"/>
        <v>0.80581854684031373</v>
      </c>
      <c r="J221" s="9">
        <f t="shared" si="54"/>
        <v>0.82900443993159367</v>
      </c>
      <c r="K221" s="9">
        <f t="shared" si="54"/>
        <v>0.85283724990262544</v>
      </c>
      <c r="L221" s="1">
        <f t="shared" si="54"/>
        <v>76131.974767314328</v>
      </c>
      <c r="M221" s="1"/>
      <c r="N221" s="1">
        <f>'SSA avg mort by age'!I73</f>
        <v>76131.974767314328</v>
      </c>
      <c r="O221" s="9">
        <f t="shared" si="55"/>
        <v>0.77880344057963569</v>
      </c>
      <c r="P221" s="9">
        <f t="shared" si="55"/>
        <v>0.79223310081391796</v>
      </c>
      <c r="Q221" s="9">
        <f t="shared" si="55"/>
        <v>0.81976785462239243</v>
      </c>
      <c r="R221" s="9">
        <f t="shared" si="55"/>
        <v>0.83388022405492834</v>
      </c>
      <c r="S221" s="9">
        <f t="shared" si="55"/>
        <v>0.84102427638084698</v>
      </c>
      <c r="T221" s="9">
        <f t="shared" si="55"/>
        <v>0.84822753364096148</v>
      </c>
      <c r="U221" s="9">
        <f t="shared" si="55"/>
        <v>0.84822753364096148</v>
      </c>
      <c r="V221" s="9">
        <f t="shared" si="55"/>
        <v>0.84822753364096148</v>
      </c>
      <c r="W221" s="9">
        <f t="shared" si="55"/>
        <v>0.87764215629560982</v>
      </c>
      <c r="X221" s="9">
        <f t="shared" si="55"/>
        <v>0.93946103961546956</v>
      </c>
      <c r="Y221" s="9">
        <f t="shared" si="55"/>
        <v>0.84822753364096148</v>
      </c>
    </row>
    <row r="222" spans="1:25" x14ac:dyDescent="0.25">
      <c r="A222">
        <f t="shared" si="53"/>
        <v>69</v>
      </c>
      <c r="B222" s="9">
        <f t="shared" si="54"/>
        <v>0.66077163818415874</v>
      </c>
      <c r="C222" s="9">
        <f t="shared" si="54"/>
        <v>0.68103743569653508</v>
      </c>
      <c r="D222" s="9">
        <f t="shared" si="54"/>
        <v>0.70190590593017155</v>
      </c>
      <c r="E222" s="9">
        <f t="shared" si="54"/>
        <v>0.70190590593017155</v>
      </c>
      <c r="F222" s="9">
        <f t="shared" si="54"/>
        <v>0.70190590593017155</v>
      </c>
      <c r="G222" s="9">
        <f t="shared" si="54"/>
        <v>0.74552084026943022</v>
      </c>
      <c r="H222" s="9">
        <f t="shared" si="54"/>
        <v>0.76830351850538692</v>
      </c>
      <c r="I222" s="9">
        <f t="shared" si="54"/>
        <v>0.79176132432717594</v>
      </c>
      <c r="J222" s="9">
        <f t="shared" si="54"/>
        <v>0.8159136515457448</v>
      </c>
      <c r="K222" s="9">
        <f t="shared" si="54"/>
        <v>0.84078043384957701</v>
      </c>
      <c r="L222" s="1">
        <f t="shared" si="54"/>
        <v>74552.084026943019</v>
      </c>
      <c r="M222" s="1"/>
      <c r="N222" s="1">
        <f>'SSA avg mort by age'!I74</f>
        <v>74552.084026943019</v>
      </c>
      <c r="O222" s="9">
        <f t="shared" si="55"/>
        <v>0.76402206766633196</v>
      </c>
      <c r="P222" s="9">
        <f t="shared" si="55"/>
        <v>0.77805365335806798</v>
      </c>
      <c r="Q222" s="9">
        <f t="shared" si="55"/>
        <v>0.80686877668861445</v>
      </c>
      <c r="R222" s="9">
        <f t="shared" si="55"/>
        <v>0.82166094455648531</v>
      </c>
      <c r="S222" s="9">
        <f t="shared" si="55"/>
        <v>0.8291551031397506</v>
      </c>
      <c r="T222" s="9">
        <f t="shared" si="55"/>
        <v>0.83671538955438629</v>
      </c>
      <c r="U222" s="9">
        <f t="shared" si="55"/>
        <v>0.83671538955438629</v>
      </c>
      <c r="V222" s="9">
        <f t="shared" si="55"/>
        <v>0.83671538955438629</v>
      </c>
      <c r="W222" s="9">
        <f t="shared" si="55"/>
        <v>0.86762916984601401</v>
      </c>
      <c r="X222" s="9">
        <f t="shared" si="55"/>
        <v>0.93280694276124021</v>
      </c>
      <c r="Y222" s="9">
        <f t="shared" si="55"/>
        <v>0.83671538955438629</v>
      </c>
    </row>
    <row r="223" spans="1:25" x14ac:dyDescent="0.25">
      <c r="A223">
        <f t="shared" si="53"/>
        <v>70</v>
      </c>
      <c r="B223" s="9">
        <f t="shared" si="54"/>
        <v>0.64126082753235814</v>
      </c>
      <c r="C223" s="9">
        <f t="shared" si="54"/>
        <v>0.66212520700781119</v>
      </c>
      <c r="D223" s="9">
        <f t="shared" si="54"/>
        <v>0.68364781983231815</v>
      </c>
      <c r="E223" s="9">
        <f t="shared" si="54"/>
        <v>0.68364781983231815</v>
      </c>
      <c r="F223" s="9">
        <f t="shared" si="54"/>
        <v>0.68364781983231815</v>
      </c>
      <c r="G223" s="9">
        <f t="shared" si="54"/>
        <v>0.72874885792588884</v>
      </c>
      <c r="H223" s="9">
        <f t="shared" si="54"/>
        <v>0.75236934770705688</v>
      </c>
      <c r="I223" s="9">
        <f t="shared" si="54"/>
        <v>0.77673223458150442</v>
      </c>
      <c r="J223" s="9">
        <f t="shared" si="54"/>
        <v>0.80186013808445722</v>
      </c>
      <c r="K223" s="9">
        <f t="shared" si="54"/>
        <v>0.8277763456231112</v>
      </c>
      <c r="L223" s="1">
        <f t="shared" si="54"/>
        <v>72874.885792588888</v>
      </c>
      <c r="M223" s="1"/>
      <c r="N223" s="1">
        <f>'SSA avg mort by age'!I75</f>
        <v>72874.885792588888</v>
      </c>
      <c r="O223" s="9">
        <f t="shared" si="55"/>
        <v>0.74818279192188664</v>
      </c>
      <c r="P223" s="9">
        <f t="shared" si="55"/>
        <v>0.76282967203622398</v>
      </c>
      <c r="Q223" s="9">
        <f t="shared" si="55"/>
        <v>0.7929604770090416</v>
      </c>
      <c r="R223" s="9">
        <f t="shared" si="55"/>
        <v>0.80845464496367403</v>
      </c>
      <c r="S223" s="9">
        <f t="shared" si="55"/>
        <v>0.8163112055700491</v>
      </c>
      <c r="T223" s="9">
        <f t="shared" si="55"/>
        <v>0.82424163652690952</v>
      </c>
      <c r="U223" s="9">
        <f t="shared" si="55"/>
        <v>0.82424163652690952</v>
      </c>
      <c r="V223" s="9">
        <f t="shared" si="55"/>
        <v>0.82424163652690952</v>
      </c>
      <c r="W223" s="9">
        <f t="shared" si="55"/>
        <v>0.85671558787945978</v>
      </c>
      <c r="X223" s="9">
        <f t="shared" si="55"/>
        <v>0.925419228375439</v>
      </c>
      <c r="Y223" s="9">
        <f t="shared" si="55"/>
        <v>0.82424163652690952</v>
      </c>
    </row>
    <row r="224" spans="1:25" x14ac:dyDescent="0.25">
      <c r="A224">
        <f t="shared" si="53"/>
        <v>71</v>
      </c>
      <c r="B224" s="9">
        <f t="shared" si="54"/>
        <v>0.62074852887470822</v>
      </c>
      <c r="C224" s="9">
        <f t="shared" si="54"/>
        <v>0.64218690377583287</v>
      </c>
      <c r="D224" s="9">
        <f t="shared" si="54"/>
        <v>0.66434316069904364</v>
      </c>
      <c r="E224" s="9">
        <f t="shared" si="54"/>
        <v>0.66434316069904364</v>
      </c>
      <c r="F224" s="9">
        <f t="shared" si="54"/>
        <v>0.66434316069904364</v>
      </c>
      <c r="G224" s="9">
        <f t="shared" si="54"/>
        <v>0.71090325589299974</v>
      </c>
      <c r="H224" s="9">
        <f t="shared" si="54"/>
        <v>0.73535591619657181</v>
      </c>
      <c r="I224" s="9">
        <f t="shared" si="54"/>
        <v>0.7606241478993887</v>
      </c>
      <c r="J224" s="9">
        <f t="shared" si="54"/>
        <v>0.78673431953246309</v>
      </c>
      <c r="K224" s="9">
        <f t="shared" si="54"/>
        <v>0.81371362578667572</v>
      </c>
      <c r="L224" s="1">
        <f t="shared" si="54"/>
        <v>71090.325589299973</v>
      </c>
      <c r="M224" s="1"/>
      <c r="N224" s="1">
        <f>'SSA avg mort by age'!I76</f>
        <v>71090.325589299973</v>
      </c>
      <c r="O224" s="9">
        <f t="shared" si="55"/>
        <v>0.73117402518315489</v>
      </c>
      <c r="P224" s="9">
        <f t="shared" si="55"/>
        <v>0.74644809553666414</v>
      </c>
      <c r="Q224" s="9">
        <f t="shared" si="55"/>
        <v>0.7779280278862023</v>
      </c>
      <c r="R224" s="9">
        <f t="shared" si="55"/>
        <v>0.79414605884453848</v>
      </c>
      <c r="S224" s="9">
        <f t="shared" si="55"/>
        <v>0.80237730899519699</v>
      </c>
      <c r="T224" s="9">
        <f t="shared" si="55"/>
        <v>0.81069110402240707</v>
      </c>
      <c r="U224" s="9">
        <f t="shared" si="55"/>
        <v>0.81069110402240707</v>
      </c>
      <c r="V224" s="9">
        <f t="shared" si="55"/>
        <v>0.81069110402240707</v>
      </c>
      <c r="W224" s="9">
        <f t="shared" si="55"/>
        <v>0.84478785801775957</v>
      </c>
      <c r="X224" s="9">
        <f t="shared" si="55"/>
        <v>0.91719421795104161</v>
      </c>
      <c r="Y224" s="9">
        <f t="shared" si="55"/>
        <v>0.81069110402240707</v>
      </c>
    </row>
    <row r="225" spans="1:25" x14ac:dyDescent="0.25">
      <c r="A225">
        <f t="shared" si="53"/>
        <v>72</v>
      </c>
      <c r="B225" s="9">
        <f t="shared" si="54"/>
        <v>0.5991644197023529</v>
      </c>
      <c r="C225" s="9">
        <f t="shared" si="54"/>
        <v>0.62114560170959987</v>
      </c>
      <c r="D225" s="9">
        <f t="shared" si="54"/>
        <v>0.64390859620194374</v>
      </c>
      <c r="E225" s="9">
        <f t="shared" si="54"/>
        <v>0.64390859620194374</v>
      </c>
      <c r="F225" s="9">
        <f t="shared" si="54"/>
        <v>0.64390859620194374</v>
      </c>
      <c r="G225" s="9">
        <f t="shared" si="54"/>
        <v>0.69188872650762967</v>
      </c>
      <c r="H225" s="9">
        <f t="shared" si="54"/>
        <v>0.71716249385785025</v>
      </c>
      <c r="I225" s="9">
        <f t="shared" si="54"/>
        <v>0.74333139592810349</v>
      </c>
      <c r="J225" s="9">
        <f t="shared" si="54"/>
        <v>0.77042616282794862</v>
      </c>
      <c r="K225" s="9">
        <f t="shared" si="54"/>
        <v>0.79847854694243436</v>
      </c>
      <c r="L225" s="1">
        <f t="shared" si="54"/>
        <v>69188.872650762976</v>
      </c>
      <c r="M225" s="1"/>
      <c r="N225" s="1">
        <f>'SSA avg mort by age'!I77</f>
        <v>69188.872650762976</v>
      </c>
      <c r="O225" s="9">
        <f t="shared" si="55"/>
        <v>0.71291459904576227</v>
      </c>
      <c r="P225" s="9">
        <f t="shared" si="55"/>
        <v>0.72882400813218617</v>
      </c>
      <c r="Q225" s="9">
        <f t="shared" si="55"/>
        <v>0.76167998971736273</v>
      </c>
      <c r="R225" s="9">
        <f t="shared" si="55"/>
        <v>0.77864103206974888</v>
      </c>
      <c r="S225" s="9">
        <f t="shared" si="55"/>
        <v>0.78725805318350228</v>
      </c>
      <c r="T225" s="9">
        <f t="shared" si="55"/>
        <v>0.79596733219115212</v>
      </c>
      <c r="U225" s="9">
        <f t="shared" si="55"/>
        <v>0.79596733219115212</v>
      </c>
      <c r="V225" s="9">
        <f t="shared" si="55"/>
        <v>0.79596733219115212</v>
      </c>
      <c r="W225" s="9">
        <f t="shared" si="55"/>
        <v>0.83174627650203881</v>
      </c>
      <c r="X225" s="9">
        <f t="shared" si="55"/>
        <v>0.90803227318850688</v>
      </c>
      <c r="Y225" s="9">
        <f t="shared" si="55"/>
        <v>0.79596733219115212</v>
      </c>
    </row>
    <row r="226" spans="1:25" x14ac:dyDescent="0.25">
      <c r="A226">
        <f t="shared" si="53"/>
        <v>73</v>
      </c>
      <c r="B226" s="9">
        <f t="shared" si="54"/>
        <v>0.57652018380943137</v>
      </c>
      <c r="C226" s="9">
        <f t="shared" si="54"/>
        <v>0.59900314693977641</v>
      </c>
      <c r="D226" s="9">
        <f t="shared" si="54"/>
        <v>0.62233604040883062</v>
      </c>
      <c r="E226" s="9">
        <f t="shared" si="54"/>
        <v>0.62233604040883062</v>
      </c>
      <c r="F226" s="9">
        <f t="shared" si="54"/>
        <v>0.62233604040883062</v>
      </c>
      <c r="G226" s="9">
        <f t="shared" si="54"/>
        <v>0.6716772730288888</v>
      </c>
      <c r="H226" s="9">
        <f t="shared" si="54"/>
        <v>0.69775124040948888</v>
      </c>
      <c r="I226" s="9">
        <f t="shared" si="54"/>
        <v>0.72480647183612368</v>
      </c>
      <c r="J226" s="9">
        <f t="shared" si="54"/>
        <v>0.75287875838232921</v>
      </c>
      <c r="K226" s="9">
        <f t="shared" si="54"/>
        <v>0.7820051560024287</v>
      </c>
      <c r="L226" s="1">
        <f t="shared" si="54"/>
        <v>67167.727302888889</v>
      </c>
      <c r="M226" s="1"/>
      <c r="N226" s="1">
        <f>'SSA avg mort by age'!I78</f>
        <v>67167.727302888889</v>
      </c>
      <c r="O226" s="9">
        <f t="shared" si="55"/>
        <v>0.69340232140746538</v>
      </c>
      <c r="P226" s="9">
        <f t="shared" si="55"/>
        <v>0.70994777151661592</v>
      </c>
      <c r="Q226" s="9">
        <f t="shared" si="55"/>
        <v>0.74419235747019474</v>
      </c>
      <c r="R226" s="9">
        <f t="shared" si="55"/>
        <v>0.7619087017853271</v>
      </c>
      <c r="S226" s="9">
        <f t="shared" si="55"/>
        <v>0.77091924234851394</v>
      </c>
      <c r="T226" s="9">
        <f t="shared" si="55"/>
        <v>0.78003286216801748</v>
      </c>
      <c r="U226" s="9">
        <f t="shared" si="55"/>
        <v>0.78003286216801748</v>
      </c>
      <c r="V226" s="9">
        <f t="shared" si="55"/>
        <v>0.78003286216801748</v>
      </c>
      <c r="W226" s="9">
        <f t="shared" si="55"/>
        <v>0.8175411235719221</v>
      </c>
      <c r="X226" s="9">
        <f t="shared" si="55"/>
        <v>0.89786401145170702</v>
      </c>
      <c r="Y226" s="9">
        <f t="shared" si="55"/>
        <v>0.78003286216801748</v>
      </c>
    </row>
    <row r="227" spans="1:25" x14ac:dyDescent="0.25">
      <c r="A227">
        <f t="shared" si="53"/>
        <v>74</v>
      </c>
      <c r="B227" s="9">
        <f t="shared" si="54"/>
        <v>0.55285291325619812</v>
      </c>
      <c r="C227" s="9">
        <f t="shared" si="54"/>
        <v>0.57578566329187642</v>
      </c>
      <c r="D227" s="9">
        <f t="shared" si="54"/>
        <v>0.59964039796718249</v>
      </c>
      <c r="E227" s="9">
        <f t="shared" si="54"/>
        <v>0.59964039796718249</v>
      </c>
      <c r="F227" s="9">
        <f t="shared" si="54"/>
        <v>0.59964039796718249</v>
      </c>
      <c r="G227" s="9">
        <f t="shared" si="54"/>
        <v>0.65026084317836275</v>
      </c>
      <c r="H227" s="9">
        <f t="shared" si="54"/>
        <v>0.67710250261187765</v>
      </c>
      <c r="I227" s="9">
        <f t="shared" si="54"/>
        <v>0.70501814529508744</v>
      </c>
      <c r="J227" s="9">
        <f t="shared" si="54"/>
        <v>0.73404941356368492</v>
      </c>
      <c r="K227" s="9">
        <f t="shared" si="54"/>
        <v>0.76423951399304335</v>
      </c>
      <c r="L227" s="1">
        <f t="shared" si="54"/>
        <v>65026.084317836277</v>
      </c>
      <c r="M227" s="1"/>
      <c r="N227" s="1">
        <f>'SSA avg mort by age'!I79</f>
        <v>65026.084317836277</v>
      </c>
      <c r="O227" s="9">
        <f t="shared" si="55"/>
        <v>0.67266243045153129</v>
      </c>
      <c r="P227" s="9">
        <f t="shared" si="55"/>
        <v>0.68983575871514025</v>
      </c>
      <c r="Q227" s="9">
        <f t="shared" si="55"/>
        <v>0.72546406376532435</v>
      </c>
      <c r="R227" s="9">
        <f t="shared" si="55"/>
        <v>0.74393949219868261</v>
      </c>
      <c r="S227" s="9">
        <f t="shared" si="55"/>
        <v>0.75334711511840702</v>
      </c>
      <c r="T227" s="9">
        <f t="shared" si="55"/>
        <v>0.76286979910173458</v>
      </c>
      <c r="U227" s="9">
        <f t="shared" si="55"/>
        <v>0.76286979910173458</v>
      </c>
      <c r="V227" s="9">
        <f t="shared" si="55"/>
        <v>0.76286979910173458</v>
      </c>
      <c r="W227" s="9">
        <f t="shared" si="55"/>
        <v>0.8021385925978749</v>
      </c>
      <c r="X227" s="9">
        <f t="shared" si="55"/>
        <v>0.88662795602794797</v>
      </c>
      <c r="Y227" s="9">
        <f t="shared" si="55"/>
        <v>0.76286979910173458</v>
      </c>
    </row>
    <row r="228" spans="1:25" x14ac:dyDescent="0.25">
      <c r="A228">
        <f t="shared" si="53"/>
        <v>75</v>
      </c>
      <c r="B228" s="9">
        <f t="shared" si="54"/>
        <v>0.52817991701694389</v>
      </c>
      <c r="C228" s="9">
        <f t="shared" si="54"/>
        <v>0.55149938388026465</v>
      </c>
      <c r="D228" s="9">
        <f t="shared" si="54"/>
        <v>0.57581653504584684</v>
      </c>
      <c r="E228" s="9">
        <f t="shared" si="54"/>
        <v>0.57581653504584684</v>
      </c>
      <c r="F228" s="9">
        <f t="shared" si="54"/>
        <v>0.57581653504584684</v>
      </c>
      <c r="G228" s="9">
        <f t="shared" si="54"/>
        <v>0.62761095748877405</v>
      </c>
      <c r="H228" s="9">
        <f t="shared" si="54"/>
        <v>0.65517597690760998</v>
      </c>
      <c r="I228" s="9">
        <f t="shared" si="54"/>
        <v>0.68391430838836065</v>
      </c>
      <c r="J228" s="9">
        <f t="shared" si="54"/>
        <v>0.71387434070041711</v>
      </c>
      <c r="K228" s="9">
        <f t="shared" si="54"/>
        <v>0.74510639564047054</v>
      </c>
      <c r="L228" s="1">
        <f t="shared" si="54"/>
        <v>62761.095748877407</v>
      </c>
      <c r="M228" s="1"/>
      <c r="N228" s="1">
        <f>'SSA avg mort by age'!I80</f>
        <v>62761.095748877407</v>
      </c>
      <c r="O228" s="9">
        <f t="shared" si="55"/>
        <v>0.65068566072406453</v>
      </c>
      <c r="P228" s="9">
        <f t="shared" si="55"/>
        <v>0.668470402727257</v>
      </c>
      <c r="Q228" s="9">
        <f t="shared" si="55"/>
        <v>0.7054613305562909</v>
      </c>
      <c r="R228" s="9">
        <f t="shared" si="55"/>
        <v>0.72469179563419928</v>
      </c>
      <c r="S228" s="9">
        <f t="shared" si="55"/>
        <v>0.73449623679557241</v>
      </c>
      <c r="T228" s="9">
        <f t="shared" si="55"/>
        <v>0.74442894744804833</v>
      </c>
      <c r="U228" s="9">
        <f t="shared" si="55"/>
        <v>0.74442894744804833</v>
      </c>
      <c r="V228" s="9">
        <f t="shared" si="55"/>
        <v>0.74442894744804833</v>
      </c>
      <c r="W228" s="9">
        <f t="shared" si="55"/>
        <v>0.78547522867697228</v>
      </c>
      <c r="X228" s="9">
        <f t="shared" si="55"/>
        <v>0.87423731648889558</v>
      </c>
      <c r="Y228" s="9">
        <f t="shared" si="55"/>
        <v>0.74442894744804833</v>
      </c>
    </row>
    <row r="229" spans="1:25" x14ac:dyDescent="0.25">
      <c r="A229">
        <f t="shared" si="53"/>
        <v>76</v>
      </c>
      <c r="B229" s="9">
        <f t="shared" si="54"/>
        <v>0.50244346585893229</v>
      </c>
      <c r="C229" s="9">
        <f t="shared" si="54"/>
        <v>0.52607567246105125</v>
      </c>
      <c r="D229" s="9">
        <f t="shared" si="54"/>
        <v>0.55078473220452073</v>
      </c>
      <c r="E229" s="9">
        <f t="shared" si="54"/>
        <v>0.55078473220452073</v>
      </c>
      <c r="F229" s="9">
        <f t="shared" si="54"/>
        <v>0.55078473220452073</v>
      </c>
      <c r="G229" s="9">
        <f t="shared" si="54"/>
        <v>0.60362554952642555</v>
      </c>
      <c r="H229" s="9">
        <f t="shared" si="54"/>
        <v>0.63185853824440852</v>
      </c>
      <c r="I229" s="9">
        <f t="shared" si="54"/>
        <v>0.66137101381918839</v>
      </c>
      <c r="J229" s="9">
        <f t="shared" si="54"/>
        <v>0.69221914550556973</v>
      </c>
      <c r="K229" s="9">
        <f t="shared" si="54"/>
        <v>0.72446149057688147</v>
      </c>
      <c r="L229" s="1">
        <f t="shared" si="54"/>
        <v>60362.55495264256</v>
      </c>
      <c r="M229" s="1"/>
      <c r="N229" s="1">
        <f>'SSA avg mort by age'!I81</f>
        <v>60362.55495264256</v>
      </c>
      <c r="O229" s="9">
        <f t="shared" si="55"/>
        <v>0.62733503309975935</v>
      </c>
      <c r="P229" s="9">
        <f t="shared" si="55"/>
        <v>0.64570888524383352</v>
      </c>
      <c r="Q229" s="9">
        <f t="shared" si="55"/>
        <v>0.68403077334705209</v>
      </c>
      <c r="R229" s="9">
        <f t="shared" si="55"/>
        <v>0.70400761522726563</v>
      </c>
      <c r="S229" s="9">
        <f t="shared" si="55"/>
        <v>0.71420649897852706</v>
      </c>
      <c r="T229" s="9">
        <f t="shared" si="55"/>
        <v>0.72454822797750074</v>
      </c>
      <c r="U229" s="9">
        <f t="shared" si="55"/>
        <v>0.72454822797750074</v>
      </c>
      <c r="V229" s="9">
        <f t="shared" si="55"/>
        <v>0.72454822797750074</v>
      </c>
      <c r="W229" s="9">
        <f t="shared" si="55"/>
        <v>0.76738265117026905</v>
      </c>
      <c r="X229" s="9">
        <f t="shared" si="55"/>
        <v>0.860520729696581</v>
      </c>
      <c r="Y229" s="9">
        <f t="shared" si="55"/>
        <v>0.72454822797750074</v>
      </c>
    </row>
    <row r="230" spans="1:25" x14ac:dyDescent="0.25">
      <c r="A230">
        <f t="shared" si="53"/>
        <v>77</v>
      </c>
      <c r="B230" s="9">
        <f t="shared" si="54"/>
        <v>0.47563189863828326</v>
      </c>
      <c r="C230" s="9">
        <f t="shared" si="54"/>
        <v>0.49948964019779774</v>
      </c>
      <c r="D230" s="9">
        <f t="shared" si="54"/>
        <v>0.52450641913014651</v>
      </c>
      <c r="E230" s="9">
        <f t="shared" si="54"/>
        <v>0.52450641913014651</v>
      </c>
      <c r="F230" s="9">
        <f t="shared" si="54"/>
        <v>0.52450641913014651</v>
      </c>
      <c r="G230" s="9">
        <f t="shared" si="54"/>
        <v>0.57823766253889364</v>
      </c>
      <c r="H230" s="9">
        <f t="shared" si="54"/>
        <v>0.60706873052373211</v>
      </c>
      <c r="I230" s="9">
        <f t="shared" si="54"/>
        <v>0.63729226644027814</v>
      </c>
      <c r="J230" s="9">
        <f t="shared" si="54"/>
        <v>0.66897340016829099</v>
      </c>
      <c r="K230" s="9">
        <f t="shared" si="54"/>
        <v>0.70218021106210493</v>
      </c>
      <c r="L230" s="1">
        <f t="shared" si="54"/>
        <v>57823.766253889371</v>
      </c>
      <c r="M230" s="1"/>
      <c r="N230" s="1">
        <f>'SSA avg mort by age'!I82</f>
        <v>57823.766253889371</v>
      </c>
      <c r="O230" s="9">
        <f t="shared" si="55"/>
        <v>0.60252533914343342</v>
      </c>
      <c r="P230" s="9">
        <f t="shared" si="55"/>
        <v>0.62145683032905696</v>
      </c>
      <c r="Q230" s="9">
        <f t="shared" si="55"/>
        <v>0.66106040221276596</v>
      </c>
      <c r="R230" s="9">
        <f t="shared" si="55"/>
        <v>0.6817666407473747</v>
      </c>
      <c r="S230" s="9">
        <f t="shared" si="55"/>
        <v>0.69235358292322025</v>
      </c>
      <c r="T230" s="9">
        <f t="shared" si="55"/>
        <v>0.70309942678468274</v>
      </c>
      <c r="U230" s="9">
        <f t="shared" si="55"/>
        <v>0.70309942678468274</v>
      </c>
      <c r="V230" s="9">
        <f t="shared" si="55"/>
        <v>0.70309942678468274</v>
      </c>
      <c r="W230" s="9">
        <f t="shared" si="55"/>
        <v>0.74771839639383653</v>
      </c>
      <c r="X230" s="9">
        <f t="shared" si="55"/>
        <v>0.84531593883473499</v>
      </c>
      <c r="Y230" s="9">
        <f t="shared" si="55"/>
        <v>0.70309942678468274</v>
      </c>
    </row>
    <row r="231" spans="1:25" x14ac:dyDescent="0.25">
      <c r="A231">
        <f t="shared" si="53"/>
        <v>78</v>
      </c>
      <c r="B231" s="9">
        <f t="shared" si="54"/>
        <v>0.44785284946886489</v>
      </c>
      <c r="C231" s="9">
        <f t="shared" si="54"/>
        <v>0.47183358093558558</v>
      </c>
      <c r="D231" s="9">
        <f t="shared" si="54"/>
        <v>0.49705755254624823</v>
      </c>
      <c r="E231" s="9">
        <f t="shared" si="54"/>
        <v>0.49705755254624823</v>
      </c>
      <c r="F231" s="9">
        <f t="shared" si="54"/>
        <v>0.49705755254624823</v>
      </c>
      <c r="G231" s="9">
        <f t="shared" si="54"/>
        <v>0.55148781003218184</v>
      </c>
      <c r="H231" s="9">
        <f t="shared" si="54"/>
        <v>0.58082811066034223</v>
      </c>
      <c r="I231" s="9">
        <f t="shared" si="54"/>
        <v>0.61167997220431991</v>
      </c>
      <c r="J231" s="9">
        <f t="shared" si="54"/>
        <v>0.64411878683843904</v>
      </c>
      <c r="K231" s="9">
        <f t="shared" si="54"/>
        <v>0.67822358648844616</v>
      </c>
      <c r="L231" s="1">
        <f t="shared" si="54"/>
        <v>55148.781003218195</v>
      </c>
      <c r="M231" s="1"/>
      <c r="N231" s="1">
        <f>'SSA avg mort by age'!I83</f>
        <v>55148.781003218195</v>
      </c>
      <c r="O231" s="9">
        <f t="shared" si="55"/>
        <v>0.5763434478322137</v>
      </c>
      <c r="P231" s="9">
        <f t="shared" si="55"/>
        <v>0.59578663930349052</v>
      </c>
      <c r="Q231" s="9">
        <f t="shared" si="55"/>
        <v>0.63659307760422157</v>
      </c>
      <c r="R231" s="9">
        <f t="shared" si="55"/>
        <v>0.65799676585792888</v>
      </c>
      <c r="S231" s="9">
        <f t="shared" si="55"/>
        <v>0.6689578757173763</v>
      </c>
      <c r="T231" s="9">
        <f t="shared" si="55"/>
        <v>0.68009541973914145</v>
      </c>
      <c r="U231" s="9">
        <f t="shared" si="55"/>
        <v>0.68009541973914145</v>
      </c>
      <c r="V231" s="9">
        <f t="shared" si="55"/>
        <v>0.68009541973914145</v>
      </c>
      <c r="W231" s="9">
        <f t="shared" si="55"/>
        <v>0.72646542627785726</v>
      </c>
      <c r="X231" s="9">
        <f t="shared" si="55"/>
        <v>0.82854885415961566</v>
      </c>
      <c r="Y231" s="9">
        <f t="shared" si="55"/>
        <v>0.68009541973914145</v>
      </c>
    </row>
    <row r="232" spans="1:25" x14ac:dyDescent="0.25">
      <c r="A232">
        <f t="shared" si="53"/>
        <v>79</v>
      </c>
      <c r="B232" s="9">
        <f t="shared" si="54"/>
        <v>0.41925737225418985</v>
      </c>
      <c r="C232" s="9">
        <f t="shared" si="54"/>
        <v>0.44324323942765703</v>
      </c>
      <c r="D232" s="9">
        <f t="shared" si="54"/>
        <v>0.46855722621242535</v>
      </c>
      <c r="E232" s="9">
        <f t="shared" si="54"/>
        <v>0.46855722621242535</v>
      </c>
      <c r="F232" s="9">
        <f t="shared" si="54"/>
        <v>0.46855722621242535</v>
      </c>
      <c r="G232" s="9">
        <f t="shared" si="54"/>
        <v>0.52345789059948611</v>
      </c>
      <c r="H232" s="9">
        <f t="shared" si="54"/>
        <v>0.55319814103237175</v>
      </c>
      <c r="I232" s="9">
        <f t="shared" si="54"/>
        <v>0.58457403561505539</v>
      </c>
      <c r="J232" s="9">
        <f t="shared" si="54"/>
        <v>0.61767263619040358</v>
      </c>
      <c r="K232" s="9">
        <f t="shared" si="54"/>
        <v>0.65258548868334276</v>
      </c>
      <c r="L232" s="1">
        <f t="shared" si="54"/>
        <v>52345.789059948627</v>
      </c>
      <c r="M232" s="1"/>
      <c r="N232" s="1">
        <f>'SSA avg mort by age'!I84</f>
        <v>52345.789059948627</v>
      </c>
      <c r="O232" s="9">
        <f t="shared" si="55"/>
        <v>0.54892325090985095</v>
      </c>
      <c r="P232" s="9">
        <f t="shared" si="55"/>
        <v>0.56881674100415891</v>
      </c>
      <c r="Q232" s="9">
        <f t="shared" si="55"/>
        <v>0.61071502391678723</v>
      </c>
      <c r="R232" s="9">
        <f t="shared" si="55"/>
        <v>0.63276757215653878</v>
      </c>
      <c r="S232" s="9">
        <f t="shared" si="55"/>
        <v>0.64408052703640328</v>
      </c>
      <c r="T232" s="9">
        <f t="shared" si="55"/>
        <v>0.6555888613842612</v>
      </c>
      <c r="U232" s="9">
        <f t="shared" si="55"/>
        <v>0.6555888613842612</v>
      </c>
      <c r="V232" s="9">
        <f t="shared" si="55"/>
        <v>0.6555888613842612</v>
      </c>
      <c r="W232" s="9">
        <f t="shared" si="55"/>
        <v>0.70364195755108072</v>
      </c>
      <c r="X232" s="9">
        <f t="shared" si="55"/>
        <v>0.8101687976160995</v>
      </c>
      <c r="Y232" s="9">
        <f t="shared" si="55"/>
        <v>0.6555888613842612</v>
      </c>
    </row>
    <row r="233" spans="1:25" x14ac:dyDescent="0.25">
      <c r="A233">
        <f t="shared" si="53"/>
        <v>80</v>
      </c>
      <c r="B233" s="9">
        <f t="shared" si="54"/>
        <v>0.38998010587796444</v>
      </c>
      <c r="C233" s="9">
        <f t="shared" si="54"/>
        <v>0.41383862143753858</v>
      </c>
      <c r="D233" s="9">
        <f t="shared" si="54"/>
        <v>0.43910928308977354</v>
      </c>
      <c r="E233" s="9">
        <f t="shared" si="54"/>
        <v>0.43910928308977354</v>
      </c>
      <c r="F233" s="9">
        <f t="shared" si="54"/>
        <v>0.43910928308977354</v>
      </c>
      <c r="G233" s="9">
        <f t="shared" si="54"/>
        <v>0.49421491554114577</v>
      </c>
      <c r="H233" s="9">
        <f t="shared" si="54"/>
        <v>0.52422525276789667</v>
      </c>
      <c r="I233" s="9">
        <f t="shared" si="54"/>
        <v>0.55599896067787469</v>
      </c>
      <c r="J233" s="9">
        <f t="shared" si="54"/>
        <v>0.58963628221102238</v>
      </c>
      <c r="K233" s="9">
        <f t="shared" si="54"/>
        <v>0.62524297243937155</v>
      </c>
      <c r="L233" s="1">
        <f t="shared" si="54"/>
        <v>49421.491554114597</v>
      </c>
      <c r="M233" s="1"/>
      <c r="N233" s="1">
        <f>'SSA avg mort by age'!I85</f>
        <v>49421.491554114597</v>
      </c>
      <c r="O233" s="9">
        <f t="shared" si="55"/>
        <v>0.52033316661716544</v>
      </c>
      <c r="P233" s="9">
        <f t="shared" si="55"/>
        <v>0.54060129758757391</v>
      </c>
      <c r="Q233" s="9">
        <f t="shared" si="55"/>
        <v>0.58345064408593605</v>
      </c>
      <c r="R233" s="9">
        <f t="shared" si="55"/>
        <v>0.60608807436778289</v>
      </c>
      <c r="S233" s="9">
        <f t="shared" si="55"/>
        <v>0.61772275924594311</v>
      </c>
      <c r="T233" s="9">
        <f t="shared" si="55"/>
        <v>0.62957312859794956</v>
      </c>
      <c r="U233" s="9">
        <f t="shared" si="55"/>
        <v>0.62957312859794956</v>
      </c>
      <c r="V233" s="9">
        <f t="shared" si="55"/>
        <v>0.62957312859794956</v>
      </c>
      <c r="W233" s="9">
        <f t="shared" si="55"/>
        <v>0.6792096617247686</v>
      </c>
      <c r="X233" s="9">
        <f t="shared" si="55"/>
        <v>0.79007509236872475</v>
      </c>
      <c r="Y233" s="9">
        <f t="shared" si="55"/>
        <v>0.62957312859794956</v>
      </c>
    </row>
    <row r="234" spans="1:25" x14ac:dyDescent="0.25">
      <c r="A234">
        <f t="shared" si="53"/>
        <v>81</v>
      </c>
      <c r="B234" s="9">
        <f t="shared" si="54"/>
        <v>0.36009207931099046</v>
      </c>
      <c r="C234" s="9">
        <f t="shared" si="54"/>
        <v>0.38367603231143432</v>
      </c>
      <c r="D234" s="9">
        <f t="shared" si="54"/>
        <v>0.4087536857941077</v>
      </c>
      <c r="E234" s="9">
        <f t="shared" si="54"/>
        <v>0.4087536857941077</v>
      </c>
      <c r="F234" s="9">
        <f t="shared" si="54"/>
        <v>0.4087536857941077</v>
      </c>
      <c r="G234" s="9">
        <f t="shared" si="54"/>
        <v>0.46376139244550035</v>
      </c>
      <c r="H234" s="9">
        <f t="shared" si="54"/>
        <v>0.49389094213444318</v>
      </c>
      <c r="I234" s="9">
        <f t="shared" si="54"/>
        <v>0.52591382216565985</v>
      </c>
      <c r="J234" s="9">
        <f t="shared" si="54"/>
        <v>0.55994509194188491</v>
      </c>
      <c r="K234" s="9">
        <f t="shared" si="54"/>
        <v>0.59610657176832527</v>
      </c>
      <c r="L234" s="1">
        <f t="shared" si="54"/>
        <v>46376.139244550053</v>
      </c>
      <c r="M234" s="1"/>
      <c r="N234" s="1">
        <f>'SSA avg mort by age'!I86</f>
        <v>46376.139244550053</v>
      </c>
      <c r="O234" s="9">
        <f t="shared" si="55"/>
        <v>0.4905313568610592</v>
      </c>
      <c r="P234" s="9">
        <f t="shared" si="55"/>
        <v>0.51108480123634525</v>
      </c>
      <c r="Q234" s="9">
        <f t="shared" si="55"/>
        <v>0.55471617209506874</v>
      </c>
      <c r="R234" s="9">
        <f t="shared" si="55"/>
        <v>0.57786007062440814</v>
      </c>
      <c r="S234" s="9">
        <f t="shared" si="55"/>
        <v>0.58977911420896378</v>
      </c>
      <c r="T234" s="9">
        <f t="shared" si="55"/>
        <v>0.60193549782562816</v>
      </c>
      <c r="U234" s="9">
        <f t="shared" si="55"/>
        <v>0.60193549782562816</v>
      </c>
      <c r="V234" s="9">
        <f t="shared" si="55"/>
        <v>0.60193549782562816</v>
      </c>
      <c r="W234" s="9">
        <f t="shared" si="55"/>
        <v>0.65302693794928224</v>
      </c>
      <c r="X234" s="9">
        <f t="shared" si="55"/>
        <v>0.76807274294554162</v>
      </c>
      <c r="Y234" s="9">
        <f t="shared" si="55"/>
        <v>0.60193549782562816</v>
      </c>
    </row>
    <row r="235" spans="1:25" x14ac:dyDescent="0.25">
      <c r="A235">
        <f t="shared" si="53"/>
        <v>82</v>
      </c>
      <c r="B235" s="9">
        <f t="shared" ref="B235:L250" si="56">B234*(1-B110)</f>
        <v>0.32972215190290405</v>
      </c>
      <c r="C235" s="9">
        <f t="shared" si="56"/>
        <v>0.35286962736907279</v>
      </c>
      <c r="D235" s="9">
        <f t="shared" si="56"/>
        <v>0.3775877832898657</v>
      </c>
      <c r="E235" s="9">
        <f t="shared" si="56"/>
        <v>0.3775877832898657</v>
      </c>
      <c r="F235" s="9">
        <f t="shared" si="56"/>
        <v>0.3775877832898657</v>
      </c>
      <c r="G235" s="9">
        <f t="shared" si="56"/>
        <v>0.43215466226616217</v>
      </c>
      <c r="H235" s="9">
        <f t="shared" si="56"/>
        <v>0.46222936412454974</v>
      </c>
      <c r="I235" s="9">
        <f t="shared" si="56"/>
        <v>0.49432752675434777</v>
      </c>
      <c r="J235" s="9">
        <f t="shared" si="56"/>
        <v>0.52858074927049958</v>
      </c>
      <c r="K235" s="9">
        <f t="shared" si="56"/>
        <v>0.56512890273920868</v>
      </c>
      <c r="L235" s="1">
        <f t="shared" si="56"/>
        <v>43215.466226616234</v>
      </c>
      <c r="M235" s="1"/>
      <c r="N235" s="1">
        <f>'SSA avg mort by age'!I87</f>
        <v>43215.466226616234</v>
      </c>
      <c r="O235" s="9">
        <f t="shared" ref="O235:Y250" si="57">O234*(1-O110)</f>
        <v>0.4594824005087409</v>
      </c>
      <c r="P235" s="9">
        <f t="shared" si="57"/>
        <v>0.48021596281759166</v>
      </c>
      <c r="Q235" s="9">
        <f t="shared" si="57"/>
        <v>0.52442709855851577</v>
      </c>
      <c r="R235" s="9">
        <f t="shared" si="57"/>
        <v>0.54798186442971653</v>
      </c>
      <c r="S235" s="9">
        <f t="shared" si="57"/>
        <v>0.56013919992658445</v>
      </c>
      <c r="T235" s="9">
        <f t="shared" si="57"/>
        <v>0.57255683198325269</v>
      </c>
      <c r="U235" s="9">
        <f t="shared" si="57"/>
        <v>0.57255683198325269</v>
      </c>
      <c r="V235" s="9">
        <f t="shared" si="57"/>
        <v>0.57255683198325269</v>
      </c>
      <c r="W235" s="9">
        <f t="shared" si="57"/>
        <v>0.62493948612284989</v>
      </c>
      <c r="X235" s="9">
        <f t="shared" si="57"/>
        <v>0.74394027659810957</v>
      </c>
      <c r="Y235" s="9">
        <f t="shared" si="57"/>
        <v>0.57255683198325269</v>
      </c>
    </row>
    <row r="236" spans="1:25" x14ac:dyDescent="0.25">
      <c r="A236">
        <f t="shared" si="53"/>
        <v>83</v>
      </c>
      <c r="B236" s="9">
        <f t="shared" si="56"/>
        <v>0.29913268826868411</v>
      </c>
      <c r="C236" s="9">
        <f t="shared" si="56"/>
        <v>0.32166983277840588</v>
      </c>
      <c r="D236" s="9">
        <f t="shared" si="56"/>
        <v>0.34584729050152324</v>
      </c>
      <c r="E236" s="9">
        <f t="shared" si="56"/>
        <v>0.34584729050152324</v>
      </c>
      <c r="F236" s="9">
        <f t="shared" si="56"/>
        <v>0.34584729050152324</v>
      </c>
      <c r="G236" s="9">
        <f t="shared" si="56"/>
        <v>0.39959224061906912</v>
      </c>
      <c r="H236" s="9">
        <f t="shared" si="56"/>
        <v>0.42941436760029245</v>
      </c>
      <c r="I236" s="9">
        <f t="shared" si="56"/>
        <v>0.46138713612248533</v>
      </c>
      <c r="J236" s="9">
        <f t="shared" si="56"/>
        <v>0.4956603924989087</v>
      </c>
      <c r="K236" s="9">
        <f t="shared" si="56"/>
        <v>0.53239406888810192</v>
      </c>
      <c r="L236" s="1">
        <f t="shared" si="56"/>
        <v>39959.224061906927</v>
      </c>
      <c r="M236" s="1"/>
      <c r="N236" s="1">
        <f>'SSA avg mort by age'!I88</f>
        <v>39959.224061906927</v>
      </c>
      <c r="O236" s="9">
        <f t="shared" si="57"/>
        <v>0.427276597012895</v>
      </c>
      <c r="P236" s="9">
        <f t="shared" si="57"/>
        <v>0.44806647054157905</v>
      </c>
      <c r="Q236" s="9">
        <f t="shared" si="57"/>
        <v>0.49261482961052699</v>
      </c>
      <c r="R236" s="9">
        <f t="shared" si="57"/>
        <v>0.51646331925482369</v>
      </c>
      <c r="S236" s="9">
        <f t="shared" si="57"/>
        <v>0.52880179315750919</v>
      </c>
      <c r="T236" s="9">
        <f t="shared" si="57"/>
        <v>0.54142462680099523</v>
      </c>
      <c r="U236" s="9">
        <f t="shared" si="57"/>
        <v>0.54142462680099523</v>
      </c>
      <c r="V236" s="9">
        <f t="shared" si="57"/>
        <v>0.54142462680099523</v>
      </c>
      <c r="W236" s="9">
        <f t="shared" si="57"/>
        <v>0.59488801714778861</v>
      </c>
      <c r="X236" s="9">
        <f t="shared" si="57"/>
        <v>0.71752071160640074</v>
      </c>
      <c r="Y236" s="9">
        <f t="shared" si="57"/>
        <v>0.54142462680099523</v>
      </c>
    </row>
    <row r="237" spans="1:25" x14ac:dyDescent="0.25">
      <c r="A237">
        <f t="shared" si="53"/>
        <v>84</v>
      </c>
      <c r="B237" s="9">
        <f t="shared" si="56"/>
        <v>0.26863409155404594</v>
      </c>
      <c r="C237" s="9">
        <f t="shared" si="56"/>
        <v>0.29037937969052185</v>
      </c>
      <c r="D237" s="9">
        <f t="shared" si="56"/>
        <v>0.31382412263938175</v>
      </c>
      <c r="E237" s="9">
        <f t="shared" si="56"/>
        <v>0.31382412263938175</v>
      </c>
      <c r="F237" s="9">
        <f t="shared" si="56"/>
        <v>0.31382412263938175</v>
      </c>
      <c r="G237" s="9">
        <f t="shared" si="56"/>
        <v>0.366334178432344</v>
      </c>
      <c r="H237" s="9">
        <f t="shared" si="56"/>
        <v>0.39568459366203484</v>
      </c>
      <c r="I237" s="9">
        <f t="shared" si="56"/>
        <v>0.42730602555870179</v>
      </c>
      <c r="J237" s="9">
        <f t="shared" si="56"/>
        <v>0.46136815922264623</v>
      </c>
      <c r="K237" s="9">
        <f t="shared" si="56"/>
        <v>0.49805292116409544</v>
      </c>
      <c r="L237" s="1">
        <f t="shared" si="56"/>
        <v>36633.417843234412</v>
      </c>
      <c r="M237" s="1"/>
      <c r="N237" s="1">
        <f>'SSA avg mort by age'!I89</f>
        <v>36633.417843234412</v>
      </c>
      <c r="O237" s="9">
        <f t="shared" si="57"/>
        <v>0.39406784539703976</v>
      </c>
      <c r="P237" s="9">
        <f t="shared" si="57"/>
        <v>0.41477077433391374</v>
      </c>
      <c r="Q237" s="9">
        <f t="shared" si="57"/>
        <v>0.45937053926138482</v>
      </c>
      <c r="R237" s="9">
        <f t="shared" si="57"/>
        <v>0.48337187139123278</v>
      </c>
      <c r="S237" s="9">
        <f t="shared" si="57"/>
        <v>0.4958219638009923</v>
      </c>
      <c r="T237" s="9">
        <f t="shared" si="57"/>
        <v>0.50858126751462007</v>
      </c>
      <c r="U237" s="9">
        <f t="shared" si="57"/>
        <v>0.50858126751462007</v>
      </c>
      <c r="V237" s="9">
        <f t="shared" si="57"/>
        <v>0.50858126751462007</v>
      </c>
      <c r="W237" s="9">
        <f t="shared" si="57"/>
        <v>0.56286124661550929</v>
      </c>
      <c r="X237" s="9">
        <f t="shared" si="57"/>
        <v>0.68868505203142494</v>
      </c>
      <c r="Y237" s="9">
        <f t="shared" si="57"/>
        <v>0.50858126751462007</v>
      </c>
    </row>
    <row r="238" spans="1:25" x14ac:dyDescent="0.25">
      <c r="A238">
        <f t="shared" si="53"/>
        <v>85</v>
      </c>
      <c r="B238" s="9">
        <f t="shared" si="56"/>
        <v>0.23853542969108699</v>
      </c>
      <c r="C238" s="9">
        <f t="shared" si="56"/>
        <v>0.25930421031981699</v>
      </c>
      <c r="D238" s="9">
        <f t="shared" si="56"/>
        <v>0.28181777408111541</v>
      </c>
      <c r="E238" s="9">
        <f t="shared" si="56"/>
        <v>0.28181777408111541</v>
      </c>
      <c r="F238" s="9">
        <f t="shared" si="56"/>
        <v>0.28181777408111541</v>
      </c>
      <c r="G238" s="9">
        <f t="shared" si="56"/>
        <v>0.33265597840652333</v>
      </c>
      <c r="H238" s="9">
        <f t="shared" si="56"/>
        <v>0.36129746021168369</v>
      </c>
      <c r="I238" s="9">
        <f t="shared" si="56"/>
        <v>0.39231913624122955</v>
      </c>
      <c r="J238" s="9">
        <f t="shared" si="56"/>
        <v>0.42591190444878479</v>
      </c>
      <c r="K238" s="9">
        <f t="shared" si="56"/>
        <v>0.4622814374130183</v>
      </c>
      <c r="L238" s="1">
        <f t="shared" si="56"/>
        <v>33265.597840652343</v>
      </c>
      <c r="M238" s="1"/>
      <c r="N238" s="1">
        <f>'SSA avg mort by age'!I90</f>
        <v>33265.597840652343</v>
      </c>
      <c r="O238" s="9">
        <f t="shared" si="57"/>
        <v>0.36006898628188616</v>
      </c>
      <c r="P238" s="9">
        <f t="shared" si="57"/>
        <v>0.38052251637941426</v>
      </c>
      <c r="Q238" s="9">
        <f t="shared" si="57"/>
        <v>0.4248436681396604</v>
      </c>
      <c r="R238" s="9">
        <f t="shared" si="57"/>
        <v>0.44883198675127417</v>
      </c>
      <c r="S238" s="9">
        <f t="shared" si="57"/>
        <v>0.46131098681789268</v>
      </c>
      <c r="T238" s="9">
        <f t="shared" si="57"/>
        <v>0.47412437805923702</v>
      </c>
      <c r="U238" s="9">
        <f t="shared" si="57"/>
        <v>0.47412437805923702</v>
      </c>
      <c r="V238" s="9">
        <f t="shared" si="57"/>
        <v>0.47412437805923702</v>
      </c>
      <c r="W238" s="9">
        <f t="shared" si="57"/>
        <v>0.52889778564350154</v>
      </c>
      <c r="X238" s="9">
        <f t="shared" si="57"/>
        <v>0.65733596857380328</v>
      </c>
      <c r="Y238" s="9">
        <f t="shared" si="57"/>
        <v>0.47412437805923702</v>
      </c>
    </row>
    <row r="239" spans="1:25" x14ac:dyDescent="0.25">
      <c r="A239">
        <f t="shared" si="53"/>
        <v>86</v>
      </c>
      <c r="B239" s="9">
        <f t="shared" si="56"/>
        <v>0.20914301950222947</v>
      </c>
      <c r="C239" s="9">
        <f t="shared" si="56"/>
        <v>0.22875260335524897</v>
      </c>
      <c r="D239" s="9">
        <f t="shared" si="56"/>
        <v>0.25013507134045398</v>
      </c>
      <c r="E239" s="9">
        <f t="shared" si="56"/>
        <v>0.25013507134045398</v>
      </c>
      <c r="F239" s="9">
        <f t="shared" si="56"/>
        <v>0.25013507134045398</v>
      </c>
      <c r="G239" s="9">
        <f t="shared" si="56"/>
        <v>0.29884981460096038</v>
      </c>
      <c r="H239" s="9">
        <f t="shared" si="56"/>
        <v>0.3265311887073532</v>
      </c>
      <c r="I239" s="9">
        <f t="shared" si="56"/>
        <v>0.35668583119414432</v>
      </c>
      <c r="J239" s="9">
        <f t="shared" si="56"/>
        <v>0.38952688266470831</v>
      </c>
      <c r="K239" s="9">
        <f t="shared" si="56"/>
        <v>0.42528519843980367</v>
      </c>
      <c r="L239" s="1">
        <f t="shared" si="56"/>
        <v>29884.981460096049</v>
      </c>
      <c r="M239" s="1"/>
      <c r="N239" s="1">
        <f>'SSA avg mort by age'!I91</f>
        <v>29884.981460096049</v>
      </c>
      <c r="O239" s="9">
        <f t="shared" si="57"/>
        <v>0.32555834870011402</v>
      </c>
      <c r="P239" s="9">
        <f t="shared" si="57"/>
        <v>0.34558240143740204</v>
      </c>
      <c r="Q239" s="9">
        <f t="shared" si="57"/>
        <v>0.38925230221725382</v>
      </c>
      <c r="R239" s="9">
        <f t="shared" si="57"/>
        <v>0.41303669185808789</v>
      </c>
      <c r="S239" s="9">
        <f t="shared" si="57"/>
        <v>0.42544841626082852</v>
      </c>
      <c r="T239" s="9">
        <f t="shared" si="57"/>
        <v>0.43821941303318901</v>
      </c>
      <c r="U239" s="9">
        <f t="shared" si="57"/>
        <v>0.43821941303318901</v>
      </c>
      <c r="V239" s="9">
        <f t="shared" si="57"/>
        <v>0.43821941303318901</v>
      </c>
      <c r="W239" s="9">
        <f t="shared" si="57"/>
        <v>0.49310050590296073</v>
      </c>
      <c r="X239" s="9">
        <f t="shared" si="57"/>
        <v>0.62342375534574268</v>
      </c>
      <c r="Y239" s="9">
        <f t="shared" si="57"/>
        <v>0.43821941303318901</v>
      </c>
    </row>
    <row r="240" spans="1:25" x14ac:dyDescent="0.25">
      <c r="A240">
        <f t="shared" si="53"/>
        <v>87</v>
      </c>
      <c r="B240" s="9">
        <f t="shared" si="56"/>
        <v>0.18077477667973926</v>
      </c>
      <c r="C240" s="9">
        <f t="shared" si="56"/>
        <v>0.19905083920461572</v>
      </c>
      <c r="D240" s="9">
        <f t="shared" si="56"/>
        <v>0.21910726652408447</v>
      </c>
      <c r="E240" s="9">
        <f t="shared" si="56"/>
        <v>0.21910726652408447</v>
      </c>
      <c r="F240" s="9">
        <f t="shared" si="56"/>
        <v>0.21910726652408447</v>
      </c>
      <c r="G240" s="9">
        <f t="shared" si="56"/>
        <v>0.26524475064871161</v>
      </c>
      <c r="H240" s="9">
        <f t="shared" si="56"/>
        <v>0.29170667008483286</v>
      </c>
      <c r="I240" s="9">
        <f t="shared" si="56"/>
        <v>0.3207134230837187</v>
      </c>
      <c r="J240" s="9">
        <f t="shared" si="56"/>
        <v>0.3525009112179619</v>
      </c>
      <c r="K240" s="9">
        <f t="shared" si="56"/>
        <v>0.38732611288193991</v>
      </c>
      <c r="L240" s="1">
        <f t="shared" si="56"/>
        <v>26524.475064871167</v>
      </c>
      <c r="M240" s="1"/>
      <c r="N240" s="1">
        <f>'SSA avg mort by age'!I92</f>
        <v>26524.475064871167</v>
      </c>
      <c r="O240" s="9">
        <f t="shared" si="57"/>
        <v>0.29088548673466835</v>
      </c>
      <c r="P240" s="9">
        <f t="shared" si="57"/>
        <v>0.31028571865838039</v>
      </c>
      <c r="Q240" s="9">
        <f t="shared" si="57"/>
        <v>0.35289422863746805</v>
      </c>
      <c r="R240" s="9">
        <f t="shared" si="57"/>
        <v>0.3762603378582004</v>
      </c>
      <c r="S240" s="9">
        <f t="shared" si="57"/>
        <v>0.38849567892190684</v>
      </c>
      <c r="T240" s="9">
        <f t="shared" si="57"/>
        <v>0.40111406067342981</v>
      </c>
      <c r="U240" s="9">
        <f t="shared" si="57"/>
        <v>0.40111406067342981</v>
      </c>
      <c r="V240" s="9">
        <f t="shared" si="57"/>
        <v>0.40111406067342981</v>
      </c>
      <c r="W240" s="9">
        <f t="shared" si="57"/>
        <v>0.45565391261507243</v>
      </c>
      <c r="X240" s="9">
        <f t="shared" si="57"/>
        <v>0.5869676232218608</v>
      </c>
      <c r="Y240" s="9">
        <f t="shared" si="57"/>
        <v>0.40111406067342981</v>
      </c>
    </row>
    <row r="241" spans="1:25" x14ac:dyDescent="0.25">
      <c r="A241">
        <f t="shared" si="53"/>
        <v>88</v>
      </c>
      <c r="B241" s="9">
        <f t="shared" si="56"/>
        <v>0.15376659118432218</v>
      </c>
      <c r="C241" s="9">
        <f t="shared" si="56"/>
        <v>0.1705512774845647</v>
      </c>
      <c r="D241" s="9">
        <f t="shared" si="56"/>
        <v>0.18910004433762473</v>
      </c>
      <c r="E241" s="9">
        <f t="shared" si="56"/>
        <v>0.18910004433762473</v>
      </c>
      <c r="F241" s="9">
        <f t="shared" si="56"/>
        <v>0.18910004433762473</v>
      </c>
      <c r="G241" s="9">
        <f t="shared" si="56"/>
        <v>0.23222124870344571</v>
      </c>
      <c r="H241" s="9">
        <f t="shared" si="56"/>
        <v>0.25720450943787609</v>
      </c>
      <c r="I241" s="9">
        <f t="shared" si="56"/>
        <v>0.28477690674302647</v>
      </c>
      <c r="J241" s="9">
        <f t="shared" si="56"/>
        <v>0.31519690303677206</v>
      </c>
      <c r="K241" s="9">
        <f t="shared" si="56"/>
        <v>0.3487478123171181</v>
      </c>
      <c r="L241" s="1">
        <f t="shared" si="56"/>
        <v>23222.124870344578</v>
      </c>
      <c r="M241" s="1"/>
      <c r="N241" s="1">
        <f>'SSA avg mort by age'!I93</f>
        <v>23222.124870344578</v>
      </c>
      <c r="O241" s="9">
        <f t="shared" si="57"/>
        <v>0.25647191561966498</v>
      </c>
      <c r="P241" s="9">
        <f t="shared" si="57"/>
        <v>0.27504532844747348</v>
      </c>
      <c r="Q241" s="9">
        <f t="shared" si="57"/>
        <v>0.31615458694113557</v>
      </c>
      <c r="R241" s="9">
        <f t="shared" si="57"/>
        <v>0.33886862019778158</v>
      </c>
      <c r="S241" s="9">
        <f t="shared" si="57"/>
        <v>0.35080727605205386</v>
      </c>
      <c r="T241" s="9">
        <f t="shared" si="57"/>
        <v>0.36315062040099305</v>
      </c>
      <c r="U241" s="9">
        <f t="shared" si="57"/>
        <v>0.36315062040099305</v>
      </c>
      <c r="V241" s="9">
        <f t="shared" si="57"/>
        <v>0.36315062040099305</v>
      </c>
      <c r="W241" s="9">
        <f t="shared" si="57"/>
        <v>0.41684108451156426</v>
      </c>
      <c r="X241" s="9">
        <f t="shared" si="57"/>
        <v>0.54808013773197772</v>
      </c>
      <c r="Y241" s="9">
        <f t="shared" si="57"/>
        <v>0.36315062040099305</v>
      </c>
    </row>
    <row r="242" spans="1:25" x14ac:dyDescent="0.25">
      <c r="A242">
        <f t="shared" si="53"/>
        <v>89</v>
      </c>
      <c r="B242" s="9">
        <f t="shared" si="56"/>
        <v>0.12846538746461578</v>
      </c>
      <c r="C242" s="9">
        <f t="shared" si="56"/>
        <v>0.14362695463051614</v>
      </c>
      <c r="D242" s="9">
        <f t="shared" si="56"/>
        <v>0.16051001631640857</v>
      </c>
      <c r="E242" s="9">
        <f t="shared" si="56"/>
        <v>0.16051001631640857</v>
      </c>
      <c r="F242" s="9">
        <f t="shared" si="56"/>
        <v>0.16051001631640857</v>
      </c>
      <c r="G242" s="9">
        <f t="shared" si="56"/>
        <v>0.20021256844590887</v>
      </c>
      <c r="H242" s="9">
        <f t="shared" si="56"/>
        <v>0.22346943215328294</v>
      </c>
      <c r="I242" s="9">
        <f t="shared" si="56"/>
        <v>0.24932672671496575</v>
      </c>
      <c r="J242" s="9">
        <f t="shared" si="56"/>
        <v>0.27806432467495623</v>
      </c>
      <c r="K242" s="9">
        <f t="shared" si="56"/>
        <v>0.30999109085074472</v>
      </c>
      <c r="L242" s="1">
        <f t="shared" si="56"/>
        <v>20021.256844590891</v>
      </c>
      <c r="M242" s="1"/>
      <c r="N242" s="1">
        <f>'SSA avg mort by age'!I94</f>
        <v>20021.256844590891</v>
      </c>
      <c r="O242" s="9">
        <f t="shared" si="57"/>
        <v>0.22279926498473315</v>
      </c>
      <c r="P242" s="9">
        <f t="shared" si="57"/>
        <v>0.24034225081946656</v>
      </c>
      <c r="Q242" s="9">
        <f t="shared" si="57"/>
        <v>0.27950180362186405</v>
      </c>
      <c r="R242" s="9">
        <f t="shared" si="57"/>
        <v>0.30131738435109928</v>
      </c>
      <c r="S242" s="9">
        <f t="shared" si="57"/>
        <v>0.31283106357381557</v>
      </c>
      <c r="T242" s="9">
        <f t="shared" si="57"/>
        <v>0.32476777872833051</v>
      </c>
      <c r="U242" s="9">
        <f t="shared" si="57"/>
        <v>0.32476777872833051</v>
      </c>
      <c r="V242" s="9">
        <f t="shared" si="57"/>
        <v>0.32476777872833051</v>
      </c>
      <c r="W242" s="9">
        <f t="shared" si="57"/>
        <v>0.37705156307887816</v>
      </c>
      <c r="X242" s="9">
        <f t="shared" si="57"/>
        <v>0.50698690794579115</v>
      </c>
      <c r="Y242" s="9">
        <f t="shared" si="57"/>
        <v>0.32476777872833051</v>
      </c>
    </row>
    <row r="243" spans="1:25" x14ac:dyDescent="0.25">
      <c r="A243">
        <f t="shared" si="53"/>
        <v>90</v>
      </c>
      <c r="B243" s="9">
        <f t="shared" si="56"/>
        <v>0.10520751591464531</v>
      </c>
      <c r="C243" s="9">
        <f t="shared" si="56"/>
        <v>0.11865059975268295</v>
      </c>
      <c r="D243" s="9">
        <f t="shared" si="56"/>
        <v>0.13374482061750714</v>
      </c>
      <c r="E243" s="9">
        <f t="shared" si="56"/>
        <v>0.13374482061750714</v>
      </c>
      <c r="F243" s="9">
        <f t="shared" si="56"/>
        <v>0.13374482061750714</v>
      </c>
      <c r="G243" s="9">
        <f t="shared" si="56"/>
        <v>0.1696885606857825</v>
      </c>
      <c r="H243" s="9">
        <f t="shared" si="56"/>
        <v>0.19099674677952141</v>
      </c>
      <c r="I243" s="9">
        <f t="shared" si="56"/>
        <v>0.21487848393547207</v>
      </c>
      <c r="J243" s="9">
        <f t="shared" si="56"/>
        <v>0.24163272788400003</v>
      </c>
      <c r="K243" s="9">
        <f t="shared" si="56"/>
        <v>0.27159183569599493</v>
      </c>
      <c r="L243" s="1">
        <f t="shared" si="56"/>
        <v>16968.856068578254</v>
      </c>
      <c r="M243" s="1"/>
      <c r="N243" s="1">
        <f>'SSA avg mort by age'!I95</f>
        <v>16968.856068578254</v>
      </c>
      <c r="O243" s="9">
        <f t="shared" si="57"/>
        <v>0.19038758716717979</v>
      </c>
      <c r="P243" s="9">
        <f t="shared" si="57"/>
        <v>0.20670624766754747</v>
      </c>
      <c r="Q243" s="9">
        <f t="shared" si="57"/>
        <v>0.2434735407412808</v>
      </c>
      <c r="R243" s="9">
        <f t="shared" si="57"/>
        <v>0.26414164113607869</v>
      </c>
      <c r="S243" s="9">
        <f t="shared" si="57"/>
        <v>0.27509888862902804</v>
      </c>
      <c r="T243" s="9">
        <f t="shared" si="57"/>
        <v>0.28649292170186058</v>
      </c>
      <c r="U243" s="9">
        <f t="shared" si="57"/>
        <v>0.28649292170186058</v>
      </c>
      <c r="V243" s="9">
        <f t="shared" si="57"/>
        <v>0.28649292170186058</v>
      </c>
      <c r="W243" s="9">
        <f t="shared" si="57"/>
        <v>0.33678084189004953</v>
      </c>
      <c r="X243" s="9">
        <f t="shared" si="57"/>
        <v>0.46404164715113139</v>
      </c>
      <c r="Y243" s="9">
        <f t="shared" si="57"/>
        <v>0.28649292170186058</v>
      </c>
    </row>
    <row r="244" spans="1:25" x14ac:dyDescent="0.25">
      <c r="A244">
        <f t="shared" si="53"/>
        <v>91</v>
      </c>
      <c r="B244" s="9">
        <f t="shared" si="56"/>
        <v>8.4285339096266634E-2</v>
      </c>
      <c r="C244" s="9">
        <f t="shared" si="56"/>
        <v>9.5960173480069216E-2</v>
      </c>
      <c r="D244" s="9">
        <f t="shared" si="56"/>
        <v>0.10918808122322934</v>
      </c>
      <c r="E244" s="9">
        <f t="shared" si="56"/>
        <v>0.10918808122322934</v>
      </c>
      <c r="F244" s="9">
        <f t="shared" si="56"/>
        <v>0.10918808122322934</v>
      </c>
      <c r="G244" s="9">
        <f t="shared" si="56"/>
        <v>0.14112115211720963</v>
      </c>
      <c r="H244" s="9">
        <f t="shared" si="56"/>
        <v>0.16029907159866569</v>
      </c>
      <c r="I244" s="9">
        <f t="shared" si="56"/>
        <v>0.18198164094952257</v>
      </c>
      <c r="J244" s="9">
        <f t="shared" si="56"/>
        <v>0.20648322442835296</v>
      </c>
      <c r="K244" s="9">
        <f t="shared" si="56"/>
        <v>0.23415610592896324</v>
      </c>
      <c r="L244" s="1">
        <f t="shared" si="56"/>
        <v>14112.115211720968</v>
      </c>
      <c r="M244" s="1"/>
      <c r="N244" s="1">
        <f>'SSA avg mort by age'!I96</f>
        <v>14112.115211720968</v>
      </c>
      <c r="O244" s="9">
        <f t="shared" si="57"/>
        <v>0.15976207490514516</v>
      </c>
      <c r="P244" s="9">
        <f t="shared" si="57"/>
        <v>0.17468409867880405</v>
      </c>
      <c r="Q244" s="9">
        <f t="shared" si="57"/>
        <v>0.20864925086645095</v>
      </c>
      <c r="R244" s="9">
        <f t="shared" si="57"/>
        <v>0.22793084573267067</v>
      </c>
      <c r="S244" s="9">
        <f t="shared" si="57"/>
        <v>0.23820337490073229</v>
      </c>
      <c r="T244" s="9">
        <f t="shared" si="57"/>
        <v>0.24892052099234838</v>
      </c>
      <c r="U244" s="9">
        <f t="shared" si="57"/>
        <v>0.24892052099234838</v>
      </c>
      <c r="V244" s="9">
        <f t="shared" si="57"/>
        <v>0.24892052099234838</v>
      </c>
      <c r="W244" s="9">
        <f t="shared" si="57"/>
        <v>0.2966160576883648</v>
      </c>
      <c r="X244" s="9">
        <f t="shared" si="57"/>
        <v>0.41972999413629769</v>
      </c>
      <c r="Y244" s="9">
        <f t="shared" si="57"/>
        <v>0.24892052099234838</v>
      </c>
    </row>
    <row r="245" spans="1:25" x14ac:dyDescent="0.25">
      <c r="A245">
        <f t="shared" si="53"/>
        <v>92</v>
      </c>
      <c r="B245" s="9">
        <f t="shared" si="56"/>
        <v>6.5915682367324757E-2</v>
      </c>
      <c r="C245" s="9">
        <f t="shared" si="56"/>
        <v>7.5824750720066295E-2</v>
      </c>
      <c r="D245" s="9">
        <f t="shared" si="56"/>
        <v>8.7163095501502391E-2</v>
      </c>
      <c r="E245" s="9">
        <f t="shared" si="56"/>
        <v>8.7163095501502391E-2</v>
      </c>
      <c r="F245" s="9">
        <f t="shared" si="56"/>
        <v>8.7163095501502391E-2</v>
      </c>
      <c r="G245" s="9">
        <f t="shared" si="56"/>
        <v>0.11494515409559689</v>
      </c>
      <c r="H245" s="9">
        <f t="shared" si="56"/>
        <v>0.13186666697387714</v>
      </c>
      <c r="I245" s="9">
        <f t="shared" si="56"/>
        <v>0.15118016087851122</v>
      </c>
      <c r="J245" s="9">
        <f t="shared" si="56"/>
        <v>0.17321031890386465</v>
      </c>
      <c r="K245" s="9">
        <f t="shared" si="56"/>
        <v>0.19832414537088303</v>
      </c>
      <c r="L245" s="1">
        <f t="shared" si="56"/>
        <v>11494.515409559692</v>
      </c>
      <c r="M245" s="1"/>
      <c r="N245" s="1">
        <f>'SSA avg mort by age'!I97</f>
        <v>11494.515409559692</v>
      </c>
      <c r="O245" s="9">
        <f t="shared" si="57"/>
        <v>0.13141521536365902</v>
      </c>
      <c r="P245" s="9">
        <f t="shared" si="57"/>
        <v>0.14480222188407346</v>
      </c>
      <c r="Q245" s="9">
        <f t="shared" si="57"/>
        <v>0.17561513207516186</v>
      </c>
      <c r="R245" s="9">
        <f t="shared" si="57"/>
        <v>0.19329576364898018</v>
      </c>
      <c r="S245" s="9">
        <f t="shared" si="57"/>
        <v>0.20276593697723275</v>
      </c>
      <c r="T245" s="9">
        <f t="shared" si="57"/>
        <v>0.21268142694367734</v>
      </c>
      <c r="U245" s="9">
        <f t="shared" si="57"/>
        <v>0.21268142694367734</v>
      </c>
      <c r="V245" s="9">
        <f t="shared" si="57"/>
        <v>0.21268142694367734</v>
      </c>
      <c r="W245" s="9">
        <f t="shared" si="57"/>
        <v>0.25721170819617828</v>
      </c>
      <c r="X245" s="9">
        <f t="shared" si="57"/>
        <v>0.37466403062900216</v>
      </c>
      <c r="Y245" s="9">
        <f t="shared" si="57"/>
        <v>0.21268142694367734</v>
      </c>
    </row>
    <row r="246" spans="1:25" x14ac:dyDescent="0.25">
      <c r="A246">
        <f t="shared" si="53"/>
        <v>93</v>
      </c>
      <c r="B246" s="9">
        <f t="shared" si="56"/>
        <v>5.0213833927434677E-2</v>
      </c>
      <c r="C246" s="9">
        <f t="shared" si="56"/>
        <v>5.8414433392213208E-2</v>
      </c>
      <c r="D246" s="9">
        <f t="shared" si="56"/>
        <v>6.7898825937024537E-2</v>
      </c>
      <c r="E246" s="9">
        <f t="shared" si="56"/>
        <v>6.7898825937024537E-2</v>
      </c>
      <c r="F246" s="9">
        <f t="shared" si="56"/>
        <v>6.7898825937024537E-2</v>
      </c>
      <c r="G246" s="9">
        <f t="shared" si="56"/>
        <v>9.1517377623294607E-2</v>
      </c>
      <c r="H246" s="9">
        <f t="shared" si="56"/>
        <v>0.10612385796202899</v>
      </c>
      <c r="I246" s="9">
        <f t="shared" si="56"/>
        <v>0.12296692823168551</v>
      </c>
      <c r="J246" s="9">
        <f t="shared" si="56"/>
        <v>0.14237517354366433</v>
      </c>
      <c r="K246" s="9">
        <f t="shared" si="56"/>
        <v>0.16472349724070418</v>
      </c>
      <c r="L246" s="1">
        <f t="shared" si="56"/>
        <v>9151.7377623294633</v>
      </c>
      <c r="M246" s="1"/>
      <c r="N246" s="1">
        <f>'SSA avg mort by age'!I98</f>
        <v>9151.7377623294633</v>
      </c>
      <c r="O246" s="9">
        <f t="shared" si="57"/>
        <v>0.10576653304243364</v>
      </c>
      <c r="P246" s="9">
        <f t="shared" si="57"/>
        <v>0.11752535221547999</v>
      </c>
      <c r="Q246" s="9">
        <f t="shared" si="57"/>
        <v>0.14492214828597955</v>
      </c>
      <c r="R246" s="9">
        <f t="shared" si="57"/>
        <v>0.1608269908068162</v>
      </c>
      <c r="S246" s="9">
        <f t="shared" si="57"/>
        <v>0.16939577646219894</v>
      </c>
      <c r="T246" s="9">
        <f t="shared" si="57"/>
        <v>0.17840249795603014</v>
      </c>
      <c r="U246" s="9">
        <f t="shared" si="57"/>
        <v>0.17840249795603014</v>
      </c>
      <c r="V246" s="9">
        <f t="shared" si="57"/>
        <v>0.17840249795603014</v>
      </c>
      <c r="W246" s="9">
        <f t="shared" si="57"/>
        <v>0.21925346931781553</v>
      </c>
      <c r="X246" s="9">
        <f t="shared" si="57"/>
        <v>0.32956288201133205</v>
      </c>
      <c r="Y246" s="9">
        <f t="shared" si="57"/>
        <v>0.17840249795603014</v>
      </c>
    </row>
    <row r="247" spans="1:25" x14ac:dyDescent="0.25">
      <c r="A247">
        <f t="shared" si="53"/>
        <v>94</v>
      </c>
      <c r="B247" s="9">
        <f t="shared" si="56"/>
        <v>3.7179129827253014E-2</v>
      </c>
      <c r="C247" s="9">
        <f t="shared" si="56"/>
        <v>4.3780890932858273E-2</v>
      </c>
      <c r="D247" s="9">
        <f t="shared" si="56"/>
        <v>5.1505268050169369E-2</v>
      </c>
      <c r="E247" s="9">
        <f t="shared" si="56"/>
        <v>5.1505268050169369E-2</v>
      </c>
      <c r="F247" s="9">
        <f t="shared" si="56"/>
        <v>5.1505268050169369E-2</v>
      </c>
      <c r="G247" s="9">
        <f t="shared" si="56"/>
        <v>7.1081730234768173E-2</v>
      </c>
      <c r="H247" s="9">
        <f t="shared" si="56"/>
        <v>8.3389313314504054E-2</v>
      </c>
      <c r="I247" s="9">
        <f t="shared" si="56"/>
        <v>9.7739643459054268E-2</v>
      </c>
      <c r="J247" s="9">
        <f t="shared" si="56"/>
        <v>0.11445774319351171</v>
      </c>
      <c r="K247" s="9">
        <f t="shared" si="56"/>
        <v>0.13391821422046332</v>
      </c>
      <c r="L247" s="1">
        <f t="shared" si="56"/>
        <v>7108.1730234768193</v>
      </c>
      <c r="M247" s="1"/>
      <c r="N247" s="1">
        <f>'SSA avg mort by age'!I99</f>
        <v>7108.1730234768193</v>
      </c>
      <c r="O247" s="9">
        <f t="shared" si="57"/>
        <v>8.3127421482970962E-2</v>
      </c>
      <c r="P247" s="9">
        <f t="shared" si="57"/>
        <v>9.3218714798267335E-2</v>
      </c>
      <c r="Q247" s="9">
        <f t="shared" si="57"/>
        <v>0.11704417205804428</v>
      </c>
      <c r="R247" s="9">
        <f t="shared" si="57"/>
        <v>0.13105186871878888</v>
      </c>
      <c r="S247" s="9">
        <f t="shared" si="57"/>
        <v>0.13864641194419183</v>
      </c>
      <c r="T247" s="9">
        <f t="shared" si="57"/>
        <v>0.14666290954467281</v>
      </c>
      <c r="U247" s="9">
        <f t="shared" si="57"/>
        <v>0.14666290954467281</v>
      </c>
      <c r="V247" s="9">
        <f t="shared" si="57"/>
        <v>0.14666290954467281</v>
      </c>
      <c r="W247" s="9">
        <f t="shared" si="57"/>
        <v>0.1834154346004975</v>
      </c>
      <c r="X247" s="9">
        <f t="shared" si="57"/>
        <v>0.2852220294302385</v>
      </c>
      <c r="Y247" s="9">
        <f t="shared" si="57"/>
        <v>0.14666290954467281</v>
      </c>
    </row>
    <row r="248" spans="1:25" x14ac:dyDescent="0.25">
      <c r="A248">
        <f t="shared" si="53"/>
        <v>95</v>
      </c>
      <c r="B248" s="9">
        <f t="shared" si="56"/>
        <v>2.6695685277798007E-2</v>
      </c>
      <c r="C248" s="9">
        <f t="shared" si="56"/>
        <v>3.1852998919853277E-2</v>
      </c>
      <c r="D248" s="9">
        <f t="shared" si="56"/>
        <v>3.7963548846298191E-2</v>
      </c>
      <c r="E248" s="9">
        <f t="shared" si="56"/>
        <v>3.7963548846298191E-2</v>
      </c>
      <c r="F248" s="9">
        <f t="shared" si="56"/>
        <v>3.7963548846298191E-2</v>
      </c>
      <c r="G248" s="9">
        <f t="shared" si="56"/>
        <v>5.3747241927605958E-2</v>
      </c>
      <c r="H248" s="9">
        <f t="shared" si="56"/>
        <v>6.3847782803422931E-2</v>
      </c>
      <c r="I248" s="9">
        <f t="shared" si="56"/>
        <v>7.5766316205080481E-2</v>
      </c>
      <c r="J248" s="9">
        <f t="shared" si="56"/>
        <v>8.9816268897347257E-2</v>
      </c>
      <c r="K248" s="9">
        <f t="shared" si="56"/>
        <v>0.10636283000242748</v>
      </c>
      <c r="L248" s="1">
        <f t="shared" si="56"/>
        <v>5374.7241927605974</v>
      </c>
      <c r="M248" s="1"/>
      <c r="N248" s="1">
        <f>'SSA avg mort by age'!I100</f>
        <v>5374.7241927605974</v>
      </c>
      <c r="O248" s="9">
        <f t="shared" si="57"/>
        <v>6.3674681362257721E-2</v>
      </c>
      <c r="P248" s="9">
        <f t="shared" si="57"/>
        <v>7.2117382772520722E-2</v>
      </c>
      <c r="Q248" s="9">
        <f t="shared" si="57"/>
        <v>9.233979399407681E-2</v>
      </c>
      <c r="R248" s="9">
        <f t="shared" si="57"/>
        <v>0.104393111244637</v>
      </c>
      <c r="S248" s="9">
        <f t="shared" si="57"/>
        <v>0.11097290549043348</v>
      </c>
      <c r="T248" s="9">
        <f t="shared" si="57"/>
        <v>0.11795012509147404</v>
      </c>
      <c r="U248" s="9">
        <f t="shared" si="57"/>
        <v>0.11795012509147404</v>
      </c>
      <c r="V248" s="9">
        <f t="shared" si="57"/>
        <v>0.11795012509147404</v>
      </c>
      <c r="W248" s="9">
        <f t="shared" si="57"/>
        <v>0.15031277172057267</v>
      </c>
      <c r="X248" s="9">
        <f t="shared" si="57"/>
        <v>0.2424702509631432</v>
      </c>
      <c r="Y248" s="9">
        <f t="shared" si="57"/>
        <v>0.11795012509147404</v>
      </c>
    </row>
    <row r="249" spans="1:25" x14ac:dyDescent="0.25">
      <c r="A249">
        <f t="shared" si="53"/>
        <v>96</v>
      </c>
      <c r="B249" s="9">
        <f t="shared" si="56"/>
        <v>1.8582371316913291E-2</v>
      </c>
      <c r="C249" s="9">
        <f t="shared" si="56"/>
        <v>2.2487957237312731E-2</v>
      </c>
      <c r="D249" s="9">
        <f t="shared" si="56"/>
        <v>2.7178189087961057E-2</v>
      </c>
      <c r="E249" s="9">
        <f t="shared" si="56"/>
        <v>2.7178189087961057E-2</v>
      </c>
      <c r="F249" s="9">
        <f t="shared" si="56"/>
        <v>2.7178189087961057E-2</v>
      </c>
      <c r="G249" s="9">
        <f t="shared" si="56"/>
        <v>3.9543082072704037E-2</v>
      </c>
      <c r="H249" s="9">
        <f t="shared" si="56"/>
        <v>4.7607038576080493E-2</v>
      </c>
      <c r="I249" s="9">
        <f t="shared" si="56"/>
        <v>5.7244768563430186E-2</v>
      </c>
      <c r="J249" s="9">
        <f t="shared" si="56"/>
        <v>6.8750236887693744E-2</v>
      </c>
      <c r="K249" s="9">
        <f t="shared" si="56"/>
        <v>8.2469967821558687E-2</v>
      </c>
      <c r="L249" s="1">
        <f t="shared" si="56"/>
        <v>3954.3082072704051</v>
      </c>
      <c r="M249" s="1"/>
      <c r="N249" s="1">
        <f>'SSA avg mort by age'!I101</f>
        <v>3954.3082072704051</v>
      </c>
      <c r="O249" s="9">
        <f t="shared" si="57"/>
        <v>4.7504770627375743E-2</v>
      </c>
      <c r="P249" s="9">
        <f t="shared" si="57"/>
        <v>5.4381818055721821E-2</v>
      </c>
      <c r="Q249" s="9">
        <f t="shared" si="57"/>
        <v>7.1112013442799521E-2</v>
      </c>
      <c r="R249" s="9">
        <f t="shared" si="57"/>
        <v>8.1231585206336832E-2</v>
      </c>
      <c r="S249" s="9">
        <f t="shared" si="57"/>
        <v>8.6796496032968073E-2</v>
      </c>
      <c r="T249" s="9">
        <f t="shared" si="57"/>
        <v>9.272660879078741E-2</v>
      </c>
      <c r="U249" s="9">
        <f t="shared" si="57"/>
        <v>9.272660879078741E-2</v>
      </c>
      <c r="V249" s="9">
        <f t="shared" si="57"/>
        <v>9.272660879078741E-2</v>
      </c>
      <c r="W249" s="9">
        <f t="shared" si="57"/>
        <v>0.12057935349487538</v>
      </c>
      <c r="X249" s="9">
        <f t="shared" si="57"/>
        <v>0.20228493492202484</v>
      </c>
      <c r="Y249" s="9">
        <f t="shared" si="57"/>
        <v>9.272660879078741E-2</v>
      </c>
    </row>
    <row r="250" spans="1:25" x14ac:dyDescent="0.25">
      <c r="A250">
        <f t="shared" si="53"/>
        <v>97</v>
      </c>
      <c r="B250" s="9">
        <f t="shared" si="56"/>
        <v>1.2542781951248388E-2</v>
      </c>
      <c r="C250" s="9">
        <f t="shared" si="56"/>
        <v>1.5408638951314618E-2</v>
      </c>
      <c r="D250" s="9">
        <f t="shared" si="56"/>
        <v>1.8899914489822096E-2</v>
      </c>
      <c r="E250" s="9">
        <f t="shared" si="56"/>
        <v>1.8899914489822096E-2</v>
      </c>
      <c r="F250" s="9">
        <f t="shared" si="56"/>
        <v>1.8899914489822096E-2</v>
      </c>
      <c r="G250" s="9">
        <f t="shared" si="56"/>
        <v>2.8306203526267879E-2</v>
      </c>
      <c r="H250" s="9">
        <f t="shared" si="56"/>
        <v>3.4564818402955375E-2</v>
      </c>
      <c r="I250" s="9">
        <f t="shared" si="56"/>
        <v>4.214683723917878E-2</v>
      </c>
      <c r="J250" s="9">
        <f t="shared" si="56"/>
        <v>5.1319911126162292E-2</v>
      </c>
      <c r="K250" s="9">
        <f t="shared" si="56"/>
        <v>6.2403470091680027E-2</v>
      </c>
      <c r="L250" s="1">
        <f t="shared" si="56"/>
        <v>2830.6203526267886</v>
      </c>
      <c r="M250" s="1"/>
      <c r="N250" s="1">
        <f>'SSA avg mort by age'!I102</f>
        <v>2830.6203526267886</v>
      </c>
      <c r="O250" s="9">
        <f t="shared" si="57"/>
        <v>3.4510874222149275E-2</v>
      </c>
      <c r="P250" s="9">
        <f t="shared" si="57"/>
        <v>3.9959999527230207E-2</v>
      </c>
      <c r="Q250" s="9">
        <f t="shared" si="57"/>
        <v>5.3438523630481571E-2</v>
      </c>
      <c r="R250" s="9">
        <f t="shared" si="57"/>
        <v>6.1719949460924316E-2</v>
      </c>
      <c r="S250" s="9">
        <f t="shared" si="57"/>
        <v>6.6309804136759146E-2</v>
      </c>
      <c r="T250" s="9">
        <f t="shared" si="57"/>
        <v>7.1226553643511492E-2</v>
      </c>
      <c r="U250" s="9">
        <f t="shared" si="57"/>
        <v>7.1226553643511492E-2</v>
      </c>
      <c r="V250" s="9">
        <f t="shared" si="57"/>
        <v>7.1226553643511492E-2</v>
      </c>
      <c r="W250" s="9">
        <f t="shared" si="57"/>
        <v>9.4630712419773763E-2</v>
      </c>
      <c r="X250" s="9">
        <f t="shared" si="57"/>
        <v>0.16549555396777635</v>
      </c>
      <c r="Y250" s="9">
        <f t="shared" si="57"/>
        <v>7.1226553643511492E-2</v>
      </c>
    </row>
    <row r="251" spans="1:25" x14ac:dyDescent="0.25">
      <c r="A251">
        <f t="shared" si="53"/>
        <v>98</v>
      </c>
      <c r="B251" s="9">
        <f t="shared" ref="B251:L266" si="58">B250*(1-B126)</f>
        <v>8.217415511003235E-3</v>
      </c>
      <c r="C251" s="9">
        <f t="shared" si="58"/>
        <v>1.0255561918440152E-2</v>
      </c>
      <c r="D251" s="9">
        <f t="shared" si="58"/>
        <v>1.2776218873177692E-2</v>
      </c>
      <c r="E251" s="9">
        <f t="shared" si="58"/>
        <v>1.2776218873177692E-2</v>
      </c>
      <c r="F251" s="9">
        <f t="shared" si="58"/>
        <v>1.2776218873177692E-2</v>
      </c>
      <c r="G251" s="9">
        <f t="shared" si="58"/>
        <v>1.9724781640430403E-2</v>
      </c>
      <c r="H251" s="9">
        <f t="shared" si="58"/>
        <v>2.4446218842483838E-2</v>
      </c>
      <c r="I251" s="9">
        <f t="shared" si="58"/>
        <v>3.0247879983228896E-2</v>
      </c>
      <c r="J251" s="9">
        <f t="shared" si="58"/>
        <v>3.7366016385477652E-2</v>
      </c>
      <c r="K251" s="9">
        <f t="shared" si="58"/>
        <v>4.6086276255751131E-2</v>
      </c>
      <c r="L251" s="1">
        <f t="shared" si="58"/>
        <v>1972.478164043041</v>
      </c>
      <c r="M251" s="1"/>
      <c r="N251" s="1">
        <f>'SSA avg mort by age'!I103</f>
        <v>1972.478164043041</v>
      </c>
      <c r="O251" s="9">
        <f t="shared" ref="O251:Y266" si="59">O250*(1-O126)</f>
        <v>2.4419476694475292E-2</v>
      </c>
      <c r="P251" s="9">
        <f t="shared" si="59"/>
        <v>2.8617965548918677E-2</v>
      </c>
      <c r="Q251" s="9">
        <f t="shared" si="59"/>
        <v>3.9187546498474064E-2</v>
      </c>
      <c r="R251" s="9">
        <f t="shared" si="59"/>
        <v>4.5789881027057153E-2</v>
      </c>
      <c r="S251" s="9">
        <f t="shared" si="59"/>
        <v>4.9479466677269518E-2</v>
      </c>
      <c r="T251" s="9">
        <f t="shared" si="59"/>
        <v>5.345374784561429E-2</v>
      </c>
      <c r="U251" s="9">
        <f t="shared" si="59"/>
        <v>5.345374784561429E-2</v>
      </c>
      <c r="V251" s="9">
        <f t="shared" si="59"/>
        <v>5.345374784561429E-2</v>
      </c>
      <c r="W251" s="9">
        <f t="shared" si="59"/>
        <v>7.2641358988742119E-2</v>
      </c>
      <c r="X251" s="9">
        <f t="shared" si="59"/>
        <v>0.13271742697287764</v>
      </c>
      <c r="Y251" s="9">
        <f t="shared" si="59"/>
        <v>5.345374784561429E-2</v>
      </c>
    </row>
    <row r="252" spans="1:25" x14ac:dyDescent="0.25">
      <c r="A252">
        <f t="shared" si="53"/>
        <v>99</v>
      </c>
      <c r="B252" s="9">
        <f t="shared" si="58"/>
        <v>5.2345678426840474E-3</v>
      </c>
      <c r="C252" s="9">
        <f t="shared" si="58"/>
        <v>6.6408636819442054E-3</v>
      </c>
      <c r="D252" s="9">
        <f t="shared" si="58"/>
        <v>8.4076017968087238E-3</v>
      </c>
      <c r="E252" s="9">
        <f t="shared" si="58"/>
        <v>8.4076017968087238E-3</v>
      </c>
      <c r="F252" s="9">
        <f t="shared" si="58"/>
        <v>8.4076017968087238E-3</v>
      </c>
      <c r="G252" s="9">
        <f t="shared" si="58"/>
        <v>1.3395572606775659E-2</v>
      </c>
      <c r="H252" s="9">
        <f t="shared" si="58"/>
        <v>1.6859401899031928E-2</v>
      </c>
      <c r="I252" s="9">
        <f t="shared" si="58"/>
        <v>2.1179005600378685E-2</v>
      </c>
      <c r="J252" s="9">
        <f t="shared" si="58"/>
        <v>2.6556410146214109E-2</v>
      </c>
      <c r="K252" s="9">
        <f t="shared" si="58"/>
        <v>3.3239218648264783E-2</v>
      </c>
      <c r="L252" s="1">
        <f t="shared" si="58"/>
        <v>1339.5572606775663</v>
      </c>
      <c r="M252" s="1"/>
      <c r="N252" s="1">
        <f>'SSA avg mort by age'!I104</f>
        <v>1339.5572606775663</v>
      </c>
      <c r="O252" s="9">
        <f t="shared" si="59"/>
        <v>1.6843603808920939E-2</v>
      </c>
      <c r="P252" s="9">
        <f t="shared" si="59"/>
        <v>1.9989821716886701E-2</v>
      </c>
      <c r="Q252" s="9">
        <f t="shared" si="59"/>
        <v>2.8058127277487938E-2</v>
      </c>
      <c r="R252" s="9">
        <f t="shared" si="59"/>
        <v>3.3185804594710565E-2</v>
      </c>
      <c r="S252" s="9">
        <f t="shared" si="59"/>
        <v>3.6076147359132352E-2</v>
      </c>
      <c r="T252" s="9">
        <f t="shared" si="59"/>
        <v>3.9207575692288249E-2</v>
      </c>
      <c r="U252" s="9">
        <f t="shared" si="59"/>
        <v>3.9207575692288249E-2</v>
      </c>
      <c r="V252" s="9">
        <f t="shared" si="59"/>
        <v>3.9207575692288249E-2</v>
      </c>
      <c r="W252" s="9">
        <f t="shared" si="59"/>
        <v>5.4551915845904124E-2</v>
      </c>
      <c r="X252" s="9">
        <f t="shared" si="59"/>
        <v>0.10431005056853974</v>
      </c>
      <c r="Y252" s="9">
        <f t="shared" si="59"/>
        <v>3.9207575692288249E-2</v>
      </c>
    </row>
    <row r="253" spans="1:25" x14ac:dyDescent="0.25">
      <c r="A253">
        <f t="shared" si="53"/>
        <v>100</v>
      </c>
      <c r="B253" s="9">
        <f t="shared" si="58"/>
        <v>3.2504893093211226E-3</v>
      </c>
      <c r="C253" s="9">
        <f t="shared" si="58"/>
        <v>4.1936711731944054E-3</v>
      </c>
      <c r="D253" s="9">
        <f t="shared" si="58"/>
        <v>5.3978784576685377E-3</v>
      </c>
      <c r="E253" s="9">
        <f t="shared" si="58"/>
        <v>5.3978784576685377E-3</v>
      </c>
      <c r="F253" s="9">
        <f t="shared" si="58"/>
        <v>5.3978784576685377E-3</v>
      </c>
      <c r="G253" s="9">
        <f t="shared" si="58"/>
        <v>8.8823496796734108E-3</v>
      </c>
      <c r="H253" s="9">
        <f t="shared" si="58"/>
        <v>1.1356656971500113E-2</v>
      </c>
      <c r="I253" s="9">
        <f t="shared" si="58"/>
        <v>1.4489371799246821E-2</v>
      </c>
      <c r="J253" s="9">
        <f t="shared" si="58"/>
        <v>1.8447865916479202E-2</v>
      </c>
      <c r="K253" s="9">
        <f t="shared" si="58"/>
        <v>2.3440159878979402E-2</v>
      </c>
      <c r="L253" s="1">
        <f t="shared" si="58"/>
        <v>888.23496796734139</v>
      </c>
      <c r="M253" s="1"/>
      <c r="N253" s="1">
        <f>'SSA avg mort by age'!I105</f>
        <v>888.23496796734139</v>
      </c>
      <c r="O253" s="9">
        <f t="shared" si="59"/>
        <v>1.1341720631855007E-2</v>
      </c>
      <c r="P253" s="9">
        <f t="shared" si="59"/>
        <v>1.363671654829092E-2</v>
      </c>
      <c r="Q253" s="9">
        <f t="shared" si="59"/>
        <v>1.9636185764813519E-2</v>
      </c>
      <c r="R253" s="9">
        <f t="shared" si="59"/>
        <v>2.3517709474073199E-2</v>
      </c>
      <c r="S253" s="9">
        <f t="shared" si="59"/>
        <v>2.5725246801626397E-2</v>
      </c>
      <c r="T253" s="9">
        <f t="shared" si="59"/>
        <v>2.813127872891405E-2</v>
      </c>
      <c r="U253" s="9">
        <f t="shared" si="59"/>
        <v>2.813127872891405E-2</v>
      </c>
      <c r="V253" s="9">
        <f t="shared" si="59"/>
        <v>2.813127872891405E-2</v>
      </c>
      <c r="W253" s="9">
        <f t="shared" si="59"/>
        <v>4.0103977313906039E-2</v>
      </c>
      <c r="X253" s="9">
        <f t="shared" si="59"/>
        <v>8.0367295266315267E-2</v>
      </c>
      <c r="Y253" s="9">
        <f t="shared" si="59"/>
        <v>2.813127872891405E-2</v>
      </c>
    </row>
    <row r="254" spans="1:25" x14ac:dyDescent="0.25">
      <c r="A254">
        <f t="shared" si="53"/>
        <v>101</v>
      </c>
      <c r="B254" s="9">
        <f t="shared" si="58"/>
        <v>1.9640282234358376E-3</v>
      </c>
      <c r="C254" s="9">
        <f t="shared" si="58"/>
        <v>2.5779662738790493E-3</v>
      </c>
      <c r="D254" s="9">
        <f t="shared" si="58"/>
        <v>3.3749166445321615E-3</v>
      </c>
      <c r="E254" s="9">
        <f t="shared" si="58"/>
        <v>3.3749166445321615E-3</v>
      </c>
      <c r="F254" s="9">
        <f t="shared" si="58"/>
        <v>3.3749166445321615E-3</v>
      </c>
      <c r="G254" s="9">
        <f t="shared" si="58"/>
        <v>5.740085245243747E-3</v>
      </c>
      <c r="H254" s="9">
        <f t="shared" si="58"/>
        <v>7.4583413544100814E-3</v>
      </c>
      <c r="I254" s="9">
        <f t="shared" si="58"/>
        <v>9.6678854961758029E-3</v>
      </c>
      <c r="J254" s="9">
        <f t="shared" si="58"/>
        <v>1.2502897145065259E-2</v>
      </c>
      <c r="K254" s="9">
        <f t="shared" si="58"/>
        <v>1.6132563313343229E-2</v>
      </c>
      <c r="L254" s="1">
        <f t="shared" si="58"/>
        <v>574.00852452437482</v>
      </c>
      <c r="M254" s="1"/>
      <c r="N254" s="1">
        <f>'SSA avg mort by age'!I106</f>
        <v>574.00852452437482</v>
      </c>
      <c r="O254" s="9">
        <f t="shared" si="59"/>
        <v>7.4412422106332511E-3</v>
      </c>
      <c r="P254" s="9">
        <f t="shared" si="59"/>
        <v>9.0682081185387078E-3</v>
      </c>
      <c r="Q254" s="9">
        <f t="shared" si="59"/>
        <v>1.3406897612374279E-2</v>
      </c>
      <c r="R254" s="9">
        <f t="shared" si="59"/>
        <v>1.6266139692701149E-2</v>
      </c>
      <c r="S254" s="9">
        <f t="shared" si="59"/>
        <v>1.7907343394208929E-2</v>
      </c>
      <c r="T254" s="9">
        <f t="shared" si="59"/>
        <v>1.9707226657147092E-2</v>
      </c>
      <c r="U254" s="9">
        <f t="shared" si="59"/>
        <v>1.9707226657147092E-2</v>
      </c>
      <c r="V254" s="9">
        <f t="shared" si="59"/>
        <v>1.9707226657147092E-2</v>
      </c>
      <c r="W254" s="9">
        <f t="shared" si="59"/>
        <v>2.8807695143633363E-2</v>
      </c>
      <c r="X254" s="9">
        <f t="shared" si="59"/>
        <v>6.0587732296798771E-2</v>
      </c>
      <c r="Y254" s="9">
        <f t="shared" si="59"/>
        <v>1.9707226657147092E-2</v>
      </c>
    </row>
    <row r="255" spans="1:25" x14ac:dyDescent="0.25">
      <c r="A255">
        <f t="shared" si="53"/>
        <v>102</v>
      </c>
      <c r="B255" s="9">
        <f t="shared" si="58"/>
        <v>1.1524081430105367E-3</v>
      </c>
      <c r="C255" s="9">
        <f t="shared" si="58"/>
        <v>1.539573236843982E-3</v>
      </c>
      <c r="D255" s="9">
        <f t="shared" si="58"/>
        <v>2.0507738785947218E-3</v>
      </c>
      <c r="E255" s="9">
        <f t="shared" si="58"/>
        <v>2.0507738785947218E-3</v>
      </c>
      <c r="F255" s="9">
        <f t="shared" si="58"/>
        <v>2.0507738785947218E-3</v>
      </c>
      <c r="G255" s="9">
        <f t="shared" si="58"/>
        <v>3.6079076205569765E-3</v>
      </c>
      <c r="H255" s="9">
        <f t="shared" si="58"/>
        <v>4.7658289892151314E-3</v>
      </c>
      <c r="I255" s="9">
        <f t="shared" si="58"/>
        <v>6.2787143361534943E-3</v>
      </c>
      <c r="J255" s="9">
        <f t="shared" si="58"/>
        <v>8.2505046802400731E-3</v>
      </c>
      <c r="K255" s="9">
        <f t="shared" si="58"/>
        <v>1.0814214972310526E-2</v>
      </c>
      <c r="L255" s="1">
        <f t="shared" si="58"/>
        <v>360.79076205569771</v>
      </c>
      <c r="M255" s="1"/>
      <c r="N255" s="1">
        <f>'SSA avg mort by age'!I107</f>
        <v>360.79076205569771</v>
      </c>
      <c r="O255" s="9">
        <f t="shared" si="59"/>
        <v>4.7470700090113003E-3</v>
      </c>
      <c r="P255" s="9">
        <f t="shared" si="59"/>
        <v>5.8659338759281003E-3</v>
      </c>
      <c r="Q255" s="9">
        <f t="shared" si="59"/>
        <v>8.9118733691764887E-3</v>
      </c>
      <c r="R255" s="9">
        <f t="shared" si="59"/>
        <v>1.0957693238721349E-2</v>
      </c>
      <c r="S255" s="9">
        <f t="shared" si="59"/>
        <v>1.214322479121689E-2</v>
      </c>
      <c r="T255" s="9">
        <f t="shared" si="59"/>
        <v>1.3451719357182148E-2</v>
      </c>
      <c r="U255" s="9">
        <f t="shared" si="59"/>
        <v>1.3451719357182148E-2</v>
      </c>
      <c r="V255" s="9">
        <f t="shared" si="59"/>
        <v>1.3451719357182148E-2</v>
      </c>
      <c r="W255" s="9">
        <f t="shared" si="59"/>
        <v>2.0177859972444361E-2</v>
      </c>
      <c r="X255" s="9">
        <f t="shared" si="59"/>
        <v>4.4601232744122379E-2</v>
      </c>
      <c r="Y255" s="9">
        <f t="shared" si="59"/>
        <v>1.3451719357182148E-2</v>
      </c>
    </row>
    <row r="256" spans="1:25" x14ac:dyDescent="0.25">
      <c r="A256">
        <f t="shared" si="53"/>
        <v>103</v>
      </c>
      <c r="B256" s="9">
        <f t="shared" si="58"/>
        <v>6.5518290867121502E-4</v>
      </c>
      <c r="C256" s="9">
        <f t="shared" si="58"/>
        <v>8.9124940626607915E-4</v>
      </c>
      <c r="D256" s="9">
        <f t="shared" si="58"/>
        <v>1.2084264418933826E-3</v>
      </c>
      <c r="E256" s="9">
        <f t="shared" si="58"/>
        <v>1.2084264418933826E-3</v>
      </c>
      <c r="F256" s="9">
        <f t="shared" si="58"/>
        <v>1.2084264418933826E-3</v>
      </c>
      <c r="G256" s="9">
        <f t="shared" si="58"/>
        <v>2.2007298429416212E-3</v>
      </c>
      <c r="H256" s="9">
        <f t="shared" si="58"/>
        <v>2.956406072953307E-3</v>
      </c>
      <c r="I256" s="9">
        <f t="shared" si="58"/>
        <v>3.9599482836072493E-3</v>
      </c>
      <c r="J256" s="9">
        <f t="shared" si="58"/>
        <v>5.2890206516047296E-3</v>
      </c>
      <c r="K256" s="9">
        <f t="shared" si="58"/>
        <v>7.0445338707041194E-3</v>
      </c>
      <c r="L256" s="1">
        <f t="shared" si="58"/>
        <v>220.07298429416215</v>
      </c>
      <c r="M256" s="1"/>
      <c r="N256" s="1">
        <f>'SSA avg mort by age'!I108</f>
        <v>220.07298429416215</v>
      </c>
      <c r="O256" s="9">
        <f t="shared" si="59"/>
        <v>2.9377051755371535E-3</v>
      </c>
      <c r="P256" s="9">
        <f t="shared" si="59"/>
        <v>3.6825358028190606E-3</v>
      </c>
      <c r="Q256" s="9">
        <f t="shared" si="59"/>
        <v>5.7540240346216137E-3</v>
      </c>
      <c r="R256" s="9">
        <f t="shared" si="59"/>
        <v>7.1728577288525577E-3</v>
      </c>
      <c r="S256" s="9">
        <f t="shared" si="59"/>
        <v>8.003165918305322E-3</v>
      </c>
      <c r="T256" s="9">
        <f t="shared" si="59"/>
        <v>8.925659700229141E-3</v>
      </c>
      <c r="U256" s="9">
        <f t="shared" si="59"/>
        <v>8.925659700229141E-3</v>
      </c>
      <c r="V256" s="9">
        <f t="shared" si="59"/>
        <v>8.925659700229141E-3</v>
      </c>
      <c r="W256" s="9">
        <f t="shared" si="59"/>
        <v>1.374935136169881E-2</v>
      </c>
      <c r="X256" s="9">
        <f t="shared" si="59"/>
        <v>3.1986105365979338E-2</v>
      </c>
      <c r="Y256" s="9">
        <f t="shared" si="59"/>
        <v>8.925659700229141E-3</v>
      </c>
    </row>
    <row r="257" spans="1:25" x14ac:dyDescent="0.25">
      <c r="A257">
        <f t="shared" si="53"/>
        <v>104</v>
      </c>
      <c r="B257" s="9">
        <f t="shared" si="58"/>
        <v>3.6003558782667913E-4</v>
      </c>
      <c r="C257" s="9">
        <f t="shared" si="58"/>
        <v>4.9888345040304428E-4</v>
      </c>
      <c r="D257" s="9">
        <f t="shared" si="58"/>
        <v>6.8879775480288371E-4</v>
      </c>
      <c r="E257" s="9">
        <f t="shared" si="58"/>
        <v>6.8879775480288371E-4</v>
      </c>
      <c r="F257" s="9">
        <f t="shared" si="58"/>
        <v>6.8879775480288371E-4</v>
      </c>
      <c r="G257" s="9">
        <f t="shared" si="58"/>
        <v>1.299469351821425E-3</v>
      </c>
      <c r="H257" s="9">
        <f t="shared" si="58"/>
        <v>1.7759432833649956E-3</v>
      </c>
      <c r="I257" s="9">
        <f t="shared" si="58"/>
        <v>2.4193240679525954E-3</v>
      </c>
      <c r="J257" s="9">
        <f t="shared" si="58"/>
        <v>3.2854687559001261E-3</v>
      </c>
      <c r="K257" s="9">
        <f t="shared" si="58"/>
        <v>4.4480933904025742E-3</v>
      </c>
      <c r="L257" s="1">
        <f t="shared" si="58"/>
        <v>129.94693518214251</v>
      </c>
      <c r="M257" s="1"/>
      <c r="N257" s="1">
        <f>'SSA avg mort by age'!I109</f>
        <v>129.94693518214251</v>
      </c>
      <c r="O257" s="9">
        <f t="shared" si="59"/>
        <v>1.7589895312332998E-3</v>
      </c>
      <c r="P257" s="9">
        <f t="shared" si="59"/>
        <v>2.2378015153891851E-3</v>
      </c>
      <c r="Q257" s="9">
        <f t="shared" si="59"/>
        <v>3.5992125204502433E-3</v>
      </c>
      <c r="R257" s="9">
        <f t="shared" si="59"/>
        <v>4.5506662662365511E-3</v>
      </c>
      <c r="S257" s="9">
        <f t="shared" si="59"/>
        <v>5.1131171634547223E-3</v>
      </c>
      <c r="T257" s="9">
        <f t="shared" si="59"/>
        <v>5.7422785398439169E-3</v>
      </c>
      <c r="U257" s="9">
        <f t="shared" si="59"/>
        <v>5.7422785398439169E-3</v>
      </c>
      <c r="V257" s="9">
        <f t="shared" si="59"/>
        <v>5.7422785398439169E-3</v>
      </c>
      <c r="W257" s="9">
        <f t="shared" si="59"/>
        <v>9.0907651972874561E-3</v>
      </c>
      <c r="X257" s="9">
        <f t="shared" si="59"/>
        <v>2.228930161807148E-2</v>
      </c>
      <c r="Y257" s="9">
        <f t="shared" si="59"/>
        <v>5.7422785398439169E-3</v>
      </c>
    </row>
    <row r="258" spans="1:25" x14ac:dyDescent="0.25">
      <c r="A258">
        <f t="shared" si="53"/>
        <v>105</v>
      </c>
      <c r="B258" s="9">
        <f t="shared" si="58"/>
        <v>1.9070477527124738E-4</v>
      </c>
      <c r="C258" s="9">
        <f t="shared" si="58"/>
        <v>2.6927800156418364E-4</v>
      </c>
      <c r="D258" s="9">
        <f t="shared" si="58"/>
        <v>3.7872825615179985E-4</v>
      </c>
      <c r="E258" s="9">
        <f t="shared" si="58"/>
        <v>3.7872825615179985E-4</v>
      </c>
      <c r="F258" s="9">
        <f t="shared" si="58"/>
        <v>3.7872825615179985E-4</v>
      </c>
      <c r="G258" s="9">
        <f t="shared" si="58"/>
        <v>7.4069233266080487E-4</v>
      </c>
      <c r="H258" s="9">
        <f t="shared" si="58"/>
        <v>1.0301789126422596E-3</v>
      </c>
      <c r="I258" s="9">
        <f t="shared" si="58"/>
        <v>1.4277699958046399E-3</v>
      </c>
      <c r="J258" s="9">
        <f t="shared" si="58"/>
        <v>1.9720390674428036E-3</v>
      </c>
      <c r="K258" s="9">
        <f t="shared" si="58"/>
        <v>2.714710872991531E-3</v>
      </c>
      <c r="L258" s="1">
        <f t="shared" si="58"/>
        <v>74.069233266080502</v>
      </c>
      <c r="M258" s="1"/>
      <c r="N258" s="1">
        <f>'SSA avg mort by age'!I110</f>
        <v>74.069233266080502</v>
      </c>
      <c r="O258" s="9">
        <f t="shared" si="59"/>
        <v>1.0160656673743316E-3</v>
      </c>
      <c r="P258" s="9">
        <f t="shared" si="59"/>
        <v>1.3124758336230591E-3</v>
      </c>
      <c r="Q258" s="9">
        <f t="shared" si="59"/>
        <v>2.1747294049649195E-3</v>
      </c>
      <c r="R258" s="9">
        <f t="shared" si="59"/>
        <v>2.7899422059088183E-3</v>
      </c>
      <c r="S258" s="9">
        <f t="shared" si="59"/>
        <v>3.1574248474760596E-3</v>
      </c>
      <c r="T258" s="9">
        <f t="shared" si="59"/>
        <v>3.5713814264632248E-3</v>
      </c>
      <c r="U258" s="9">
        <f t="shared" si="59"/>
        <v>3.5713814264632248E-3</v>
      </c>
      <c r="V258" s="9">
        <f t="shared" si="59"/>
        <v>3.5713814264632248E-3</v>
      </c>
      <c r="W258" s="9">
        <f t="shared" si="59"/>
        <v>5.8150563935954087E-3</v>
      </c>
      <c r="X258" s="9">
        <f t="shared" si="59"/>
        <v>1.5047707777804281E-2</v>
      </c>
      <c r="Y258" s="9">
        <f t="shared" si="59"/>
        <v>3.5713814264632248E-3</v>
      </c>
    </row>
    <row r="259" spans="1:25" x14ac:dyDescent="0.25">
      <c r="A259">
        <f t="shared" si="53"/>
        <v>106</v>
      </c>
      <c r="B259" s="9">
        <f t="shared" si="58"/>
        <v>9.7066709142447043E-5</v>
      </c>
      <c r="C259" s="9">
        <f t="shared" si="58"/>
        <v>1.3971921302350179E-4</v>
      </c>
      <c r="D259" s="9">
        <f t="shared" si="58"/>
        <v>2.0024980072399427E-4</v>
      </c>
      <c r="E259" s="9">
        <f t="shared" si="58"/>
        <v>2.0024980072399427E-4</v>
      </c>
      <c r="F259" s="9">
        <f t="shared" si="58"/>
        <v>2.0024980072399427E-4</v>
      </c>
      <c r="G259" s="9">
        <f t="shared" si="58"/>
        <v>4.0626678169512081E-4</v>
      </c>
      <c r="H259" s="9">
        <f t="shared" si="58"/>
        <v>5.7522372942617694E-4</v>
      </c>
      <c r="I259" s="9">
        <f t="shared" si="58"/>
        <v>8.1132930067698945E-4</v>
      </c>
      <c r="J259" s="9">
        <f t="shared" si="58"/>
        <v>1.1400869593024849E-3</v>
      </c>
      <c r="K259" s="9">
        <f t="shared" si="58"/>
        <v>1.5962570515672902E-3</v>
      </c>
      <c r="L259" s="1">
        <f t="shared" si="58"/>
        <v>40.62667816951209</v>
      </c>
      <c r="M259" s="1"/>
      <c r="N259" s="1">
        <f>'SSA avg mort by age'!I111</f>
        <v>40.62667816951209</v>
      </c>
      <c r="O259" s="9">
        <f t="shared" si="59"/>
        <v>5.6435465546386134E-4</v>
      </c>
      <c r="P259" s="9">
        <f t="shared" si="59"/>
        <v>7.4049548570485836E-4</v>
      </c>
      <c r="Q259" s="9">
        <f t="shared" si="59"/>
        <v>1.2651047115155387E-3</v>
      </c>
      <c r="R259" s="9">
        <f t="shared" si="59"/>
        <v>1.6474493117661416E-3</v>
      </c>
      <c r="S259" s="9">
        <f t="shared" si="59"/>
        <v>1.8782855089018E-3</v>
      </c>
      <c r="T259" s="9">
        <f t="shared" si="59"/>
        <v>2.1401931763852049E-3</v>
      </c>
      <c r="U259" s="9">
        <f t="shared" si="59"/>
        <v>2.1401931763852049E-3</v>
      </c>
      <c r="V259" s="9">
        <f t="shared" si="59"/>
        <v>2.1401931763852049E-3</v>
      </c>
      <c r="W259" s="9">
        <f t="shared" si="59"/>
        <v>3.5866935650599994E-3</v>
      </c>
      <c r="X259" s="9">
        <f t="shared" si="59"/>
        <v>9.8089816752719022E-3</v>
      </c>
      <c r="Y259" s="9">
        <f t="shared" si="59"/>
        <v>2.1401931763852049E-3</v>
      </c>
    </row>
    <row r="260" spans="1:25" x14ac:dyDescent="0.25">
      <c r="A260">
        <f t="shared" si="53"/>
        <v>107</v>
      </c>
      <c r="B260" s="9">
        <f t="shared" si="58"/>
        <v>4.7310516056117096E-5</v>
      </c>
      <c r="C260" s="9">
        <f t="shared" si="58"/>
        <v>6.9444893471833433E-5</v>
      </c>
      <c r="D260" s="9">
        <f t="shared" si="58"/>
        <v>1.0145887254466821E-4</v>
      </c>
      <c r="E260" s="9">
        <f t="shared" si="58"/>
        <v>1.0145887254466821E-4</v>
      </c>
      <c r="F260" s="9">
        <f t="shared" si="58"/>
        <v>1.0145887254466821E-4</v>
      </c>
      <c r="G260" s="9">
        <f t="shared" si="58"/>
        <v>2.1366423209587967E-4</v>
      </c>
      <c r="H260" s="9">
        <f t="shared" si="58"/>
        <v>3.080614880277541E-4</v>
      </c>
      <c r="I260" s="9">
        <f t="shared" si="58"/>
        <v>4.4232088084747862E-4</v>
      </c>
      <c r="J260" s="9">
        <f t="shared" si="58"/>
        <v>6.325318614383024E-4</v>
      </c>
      <c r="K260" s="9">
        <f t="shared" si="58"/>
        <v>9.009912004907558E-4</v>
      </c>
      <c r="L260" s="1">
        <f t="shared" si="58"/>
        <v>21.366423209587971</v>
      </c>
      <c r="M260" s="1"/>
      <c r="N260" s="1">
        <f>'SSA avg mort by age'!I112</f>
        <v>21.366423209587971</v>
      </c>
      <c r="O260" s="9">
        <f t="shared" si="59"/>
        <v>3.0027961175079697E-4</v>
      </c>
      <c r="P260" s="9">
        <f t="shared" si="59"/>
        <v>4.0038921358172183E-4</v>
      </c>
      <c r="Q260" s="9">
        <f t="shared" si="59"/>
        <v>7.0587938249738605E-4</v>
      </c>
      <c r="R260" s="9">
        <f t="shared" si="59"/>
        <v>9.3342767231524907E-4</v>
      </c>
      <c r="S260" s="9">
        <f t="shared" si="59"/>
        <v>1.072320349191077E-3</v>
      </c>
      <c r="T260" s="9">
        <f t="shared" si="59"/>
        <v>1.2310776385339448E-3</v>
      </c>
      <c r="U260" s="9">
        <f t="shared" si="59"/>
        <v>1.2310776385339448E-3</v>
      </c>
      <c r="V260" s="9">
        <f t="shared" si="59"/>
        <v>1.2310776385339448E-3</v>
      </c>
      <c r="W260" s="9">
        <f t="shared" si="59"/>
        <v>2.1250254405360365E-3</v>
      </c>
      <c r="X260" s="9">
        <f t="shared" si="59"/>
        <v>6.1501168066160168E-3</v>
      </c>
      <c r="Y260" s="9">
        <f t="shared" si="59"/>
        <v>1.2310776385339448E-3</v>
      </c>
    </row>
    <row r="261" spans="1:25" x14ac:dyDescent="0.25">
      <c r="A261">
        <f t="shared" si="53"/>
        <v>108</v>
      </c>
      <c r="B261" s="9">
        <f t="shared" si="58"/>
        <v>2.19938676461078E-5</v>
      </c>
      <c r="C261" s="9">
        <f t="shared" si="58"/>
        <v>3.2931928648094987E-5</v>
      </c>
      <c r="D261" s="9">
        <f t="shared" si="58"/>
        <v>4.9060451769569285E-5</v>
      </c>
      <c r="E261" s="9">
        <f t="shared" si="58"/>
        <v>4.9060451769569285E-5</v>
      </c>
      <c r="F261" s="9">
        <f t="shared" si="58"/>
        <v>4.9060451769569285E-5</v>
      </c>
      <c r="G261" s="9">
        <f t="shared" si="58"/>
        <v>1.073058096504964E-4</v>
      </c>
      <c r="H261" s="9">
        <f t="shared" si="58"/>
        <v>1.5758898705211437E-4</v>
      </c>
      <c r="I261" s="9">
        <f t="shared" si="58"/>
        <v>2.3039780888023696E-4</v>
      </c>
      <c r="J261" s="9">
        <f t="shared" si="58"/>
        <v>3.353793317824667E-4</v>
      </c>
      <c r="K261" s="9">
        <f t="shared" si="58"/>
        <v>4.8613045544340763E-4</v>
      </c>
      <c r="L261" s="1">
        <f t="shared" si="58"/>
        <v>10.730580965049642</v>
      </c>
      <c r="M261" s="1"/>
      <c r="N261" s="1">
        <f>'SSA avg mort by age'!I113</f>
        <v>10.730580965049642</v>
      </c>
      <c r="O261" s="9">
        <f t="shared" si="59"/>
        <v>1.5239739245018181E-4</v>
      </c>
      <c r="P261" s="9">
        <f t="shared" si="59"/>
        <v>2.0658514896072642E-4</v>
      </c>
      <c r="Q261" s="9">
        <f t="shared" si="59"/>
        <v>3.761249436817562E-4</v>
      </c>
      <c r="R261" s="9">
        <f t="shared" si="59"/>
        <v>5.05253623768552E-4</v>
      </c>
      <c r="S261" s="9">
        <f t="shared" si="59"/>
        <v>5.8496118215012956E-4</v>
      </c>
      <c r="T261" s="9">
        <f t="shared" si="59"/>
        <v>6.7676154130890396E-4</v>
      </c>
      <c r="U261" s="9">
        <f t="shared" si="59"/>
        <v>6.7676154130890396E-4</v>
      </c>
      <c r="V261" s="9">
        <f t="shared" si="59"/>
        <v>6.7676154130890396E-4</v>
      </c>
      <c r="W261" s="9">
        <f t="shared" si="59"/>
        <v>1.2040736009544929E-3</v>
      </c>
      <c r="X261" s="9">
        <f t="shared" si="59"/>
        <v>3.692445643462626E-3</v>
      </c>
      <c r="Y261" s="9">
        <f t="shared" si="59"/>
        <v>6.7676154130890396E-4</v>
      </c>
    </row>
    <row r="262" spans="1:25" x14ac:dyDescent="0.25">
      <c r="A262">
        <f t="shared" si="53"/>
        <v>109</v>
      </c>
      <c r="B262" s="9">
        <f t="shared" si="58"/>
        <v>9.7079443080003507E-6</v>
      </c>
      <c r="C262" s="9">
        <f t="shared" si="58"/>
        <v>1.4831772474410126E-5</v>
      </c>
      <c r="D262" s="9">
        <f t="shared" si="58"/>
        <v>2.2536414797484079E-5</v>
      </c>
      <c r="E262" s="9">
        <f t="shared" si="58"/>
        <v>2.2536414797484079E-5</v>
      </c>
      <c r="F262" s="9">
        <f t="shared" si="58"/>
        <v>2.2536414797484079E-5</v>
      </c>
      <c r="G262" s="9">
        <f t="shared" si="58"/>
        <v>5.1219960203042489E-5</v>
      </c>
      <c r="H262" s="9">
        <f t="shared" si="58"/>
        <v>7.6637169977193946E-5</v>
      </c>
      <c r="I262" s="9">
        <f t="shared" si="58"/>
        <v>1.1411462571178143E-4</v>
      </c>
      <c r="J262" s="9">
        <f t="shared" si="58"/>
        <v>1.6912419281557995E-4</v>
      </c>
      <c r="K262" s="9">
        <f t="shared" si="58"/>
        <v>2.4951169127367101E-4</v>
      </c>
      <c r="L262" s="1">
        <f t="shared" si="58"/>
        <v>5.1219960203042501</v>
      </c>
      <c r="M262" s="1"/>
      <c r="N262" s="1">
        <f>'SSA avg mort by age'!I114</f>
        <v>5.1219960203042501</v>
      </c>
      <c r="O262" s="9">
        <f t="shared" si="59"/>
        <v>7.3409567963257454E-5</v>
      </c>
      <c r="P262" s="9">
        <f t="shared" si="59"/>
        <v>1.0120640663251282E-4</v>
      </c>
      <c r="Q262" s="9">
        <f t="shared" si="59"/>
        <v>1.9043519140161979E-4</v>
      </c>
      <c r="R262" s="9">
        <f t="shared" si="59"/>
        <v>2.59958882738766E-4</v>
      </c>
      <c r="S262" s="9">
        <f t="shared" si="59"/>
        <v>3.0336866778381765E-4</v>
      </c>
      <c r="T262" s="9">
        <f t="shared" si="59"/>
        <v>3.5375340906528376E-4</v>
      </c>
      <c r="U262" s="9">
        <f t="shared" si="59"/>
        <v>3.5375340906528376E-4</v>
      </c>
      <c r="V262" s="9">
        <f t="shared" si="59"/>
        <v>3.5375340906528376E-4</v>
      </c>
      <c r="W262" s="9">
        <f t="shared" si="59"/>
        <v>6.4914217280713786E-4</v>
      </c>
      <c r="X262" s="9">
        <f t="shared" si="59"/>
        <v>2.1118389567882602E-3</v>
      </c>
      <c r="Y262" s="9">
        <f t="shared" si="59"/>
        <v>3.5375340906528376E-4</v>
      </c>
    </row>
    <row r="263" spans="1:25" x14ac:dyDescent="0.25">
      <c r="A263">
        <f t="shared" si="53"/>
        <v>110</v>
      </c>
      <c r="B263" s="9">
        <f t="shared" si="58"/>
        <v>4.0471800938603818E-6</v>
      </c>
      <c r="C263" s="9">
        <f t="shared" si="58"/>
        <v>6.3104552314787937E-6</v>
      </c>
      <c r="D263" s="9">
        <f t="shared" si="58"/>
        <v>9.7817913987814061E-6</v>
      </c>
      <c r="E263" s="9">
        <f t="shared" si="58"/>
        <v>9.7817913987814061E-6</v>
      </c>
      <c r="F263" s="9">
        <f t="shared" si="58"/>
        <v>9.7817913987814061E-6</v>
      </c>
      <c r="G263" s="9">
        <f t="shared" si="58"/>
        <v>2.3110138723851553E-5</v>
      </c>
      <c r="H263" s="9">
        <f t="shared" si="58"/>
        <v>3.5235402187979166E-5</v>
      </c>
      <c r="I263" s="9">
        <f t="shared" si="58"/>
        <v>5.3444921660850882E-5</v>
      </c>
      <c r="J263" s="9">
        <f t="shared" si="58"/>
        <v>8.06585884795928E-5</v>
      </c>
      <c r="K263" s="9">
        <f t="shared" si="58"/>
        <v>1.2113652261010387E-4</v>
      </c>
      <c r="L263" s="1">
        <f t="shared" si="58"/>
        <v>2.3110138723851557</v>
      </c>
      <c r="M263" s="1"/>
      <c r="N263" s="1">
        <f>'SSA avg mort by age'!I115</f>
        <v>2.3110138723851557</v>
      </c>
      <c r="O263" s="9">
        <f t="shared" si="59"/>
        <v>3.3368527876157577E-5</v>
      </c>
      <c r="P263" s="9">
        <f t="shared" si="59"/>
        <v>4.6803699747657786E-5</v>
      </c>
      <c r="Q263" s="9">
        <f t="shared" si="59"/>
        <v>9.1079046219070441E-5</v>
      </c>
      <c r="R263" s="9">
        <f t="shared" si="59"/>
        <v>1.2638498177403902E-4</v>
      </c>
      <c r="S263" s="9">
        <f t="shared" si="59"/>
        <v>1.4868871524174209E-4</v>
      </c>
      <c r="T263" s="9">
        <f t="shared" si="59"/>
        <v>1.7478177684415727E-4</v>
      </c>
      <c r="U263" s="9">
        <f t="shared" si="59"/>
        <v>1.7478177684415727E-4</v>
      </c>
      <c r="V263" s="9">
        <f t="shared" si="59"/>
        <v>1.7478177684415727E-4</v>
      </c>
      <c r="W263" s="9">
        <f t="shared" si="59"/>
        <v>3.3098984477967168E-4</v>
      </c>
      <c r="X263" s="9">
        <f t="shared" si="59"/>
        <v>1.1435780857823017E-3</v>
      </c>
      <c r="Y263" s="9">
        <f t="shared" si="59"/>
        <v>1.7478177684415727E-4</v>
      </c>
    </row>
    <row r="264" spans="1:25" x14ac:dyDescent="0.25">
      <c r="A264">
        <f t="shared" si="53"/>
        <v>111</v>
      </c>
      <c r="B264" s="9">
        <f t="shared" si="58"/>
        <v>1.5838241155980873E-6</v>
      </c>
      <c r="C264" s="9">
        <f t="shared" si="58"/>
        <v>2.5206710933419306E-6</v>
      </c>
      <c r="D264" s="9">
        <f t="shared" si="58"/>
        <v>3.9865405339697166E-6</v>
      </c>
      <c r="E264" s="9">
        <f t="shared" si="58"/>
        <v>3.9865405339697166E-6</v>
      </c>
      <c r="F264" s="9">
        <f t="shared" si="58"/>
        <v>3.9865405339697166E-6</v>
      </c>
      <c r="G264" s="9">
        <f t="shared" si="58"/>
        <v>9.7930137247869905E-6</v>
      </c>
      <c r="H264" s="9">
        <f t="shared" si="58"/>
        <v>1.5216671268956998E-5</v>
      </c>
      <c r="I264" s="9">
        <f t="shared" si="58"/>
        <v>2.351367683642973E-5</v>
      </c>
      <c r="J264" s="9">
        <f t="shared" si="58"/>
        <v>3.6140240287549037E-5</v>
      </c>
      <c r="K264" s="9">
        <f t="shared" si="58"/>
        <v>5.525858556132094E-5</v>
      </c>
      <c r="L264" s="1">
        <f t="shared" si="58"/>
        <v>0.97930137247869919</v>
      </c>
      <c r="M264" s="1"/>
      <c r="N264" s="1">
        <f>'SSA avg mort by age'!I116</f>
        <v>0.97930137247869919</v>
      </c>
      <c r="O264" s="9">
        <f t="shared" si="59"/>
        <v>1.4215491839011523E-5</v>
      </c>
      <c r="P264" s="9">
        <f t="shared" si="59"/>
        <v>2.0292041814136675E-5</v>
      </c>
      <c r="Q264" s="9">
        <f t="shared" si="59"/>
        <v>4.0861628724754673E-5</v>
      </c>
      <c r="R264" s="9">
        <f t="shared" si="59"/>
        <v>5.7654375631810976E-5</v>
      </c>
      <c r="S264" s="9">
        <f t="shared" si="59"/>
        <v>6.838956717379072E-5</v>
      </c>
      <c r="T264" s="9">
        <f t="shared" si="59"/>
        <v>8.1050155121726287E-5</v>
      </c>
      <c r="U264" s="9">
        <f t="shared" si="59"/>
        <v>8.1050155121726287E-5</v>
      </c>
      <c r="V264" s="9">
        <f t="shared" si="59"/>
        <v>8.1050155121726287E-5</v>
      </c>
      <c r="W264" s="9">
        <f t="shared" si="59"/>
        <v>1.584795326378213E-4</v>
      </c>
      <c r="X264" s="9">
        <f t="shared" si="59"/>
        <v>5.8204746007811962E-4</v>
      </c>
      <c r="Y264" s="9">
        <f t="shared" si="59"/>
        <v>8.1050155121726287E-5</v>
      </c>
    </row>
    <row r="265" spans="1:25" x14ac:dyDescent="0.25">
      <c r="A265">
        <f t="shared" si="53"/>
        <v>112</v>
      </c>
      <c r="B265" s="9">
        <f t="shared" si="58"/>
        <v>5.7760172826044093E-7</v>
      </c>
      <c r="C265" s="9">
        <f t="shared" si="58"/>
        <v>9.3832305986056618E-7</v>
      </c>
      <c r="D265" s="9">
        <f t="shared" si="58"/>
        <v>1.5141459993029544E-6</v>
      </c>
      <c r="E265" s="9">
        <f t="shared" si="58"/>
        <v>1.5141459993029544E-6</v>
      </c>
      <c r="F265" s="9">
        <f t="shared" si="58"/>
        <v>1.5141459993029544E-6</v>
      </c>
      <c r="G265" s="9">
        <f t="shared" si="58"/>
        <v>3.8676626334810983E-6</v>
      </c>
      <c r="H265" s="9">
        <f t="shared" si="58"/>
        <v>6.1247746663996933E-6</v>
      </c>
      <c r="I265" s="9">
        <f t="shared" si="58"/>
        <v>9.6421940882807274E-6</v>
      </c>
      <c r="J265" s="9">
        <f t="shared" si="58"/>
        <v>1.5093274301210307E-5</v>
      </c>
      <c r="K265" s="9">
        <f t="shared" si="58"/>
        <v>2.349561626623102E-5</v>
      </c>
      <c r="L265" s="1">
        <f t="shared" si="58"/>
        <v>0.38676626334810993</v>
      </c>
      <c r="M265" s="1"/>
      <c r="N265" s="1">
        <f>'SSA avg mort by age'!I117</f>
        <v>0.38676626334810993</v>
      </c>
      <c r="O265" s="9">
        <f t="shared" si="59"/>
        <v>5.6295853162922263E-6</v>
      </c>
      <c r="P265" s="9">
        <f t="shared" si="59"/>
        <v>8.1801948598527624E-6</v>
      </c>
      <c r="Q265" s="9">
        <f t="shared" si="59"/>
        <v>1.705297352227544E-5</v>
      </c>
      <c r="R265" s="9">
        <f t="shared" si="59"/>
        <v>2.4470841930837935E-5</v>
      </c>
      <c r="S265" s="9">
        <f t="shared" si="59"/>
        <v>2.9270267136716874E-5</v>
      </c>
      <c r="T265" s="9">
        <f t="shared" si="59"/>
        <v>3.4976870242160491E-5</v>
      </c>
      <c r="U265" s="9">
        <f t="shared" si="59"/>
        <v>3.4976870242160491E-5</v>
      </c>
      <c r="V265" s="9">
        <f t="shared" si="59"/>
        <v>3.4976870242160491E-5</v>
      </c>
      <c r="W265" s="9">
        <f t="shared" si="59"/>
        <v>7.0643416497873741E-5</v>
      </c>
      <c r="X265" s="9">
        <f t="shared" si="59"/>
        <v>2.7599529372221573E-4</v>
      </c>
      <c r="Y265" s="9">
        <f t="shared" si="59"/>
        <v>3.4976870242160491E-5</v>
      </c>
    </row>
    <row r="266" spans="1:25" x14ac:dyDescent="0.25">
      <c r="A266">
        <f t="shared" si="53"/>
        <v>113</v>
      </c>
      <c r="B266" s="9">
        <f t="shared" si="58"/>
        <v>1.9459003679901758E-7</v>
      </c>
      <c r="C266" s="9">
        <f t="shared" si="58"/>
        <v>3.2263471334204135E-7</v>
      </c>
      <c r="D266" s="9">
        <f t="shared" si="58"/>
        <v>5.3114810787578284E-7</v>
      </c>
      <c r="E266" s="9">
        <f t="shared" si="58"/>
        <v>5.3114810787578284E-7</v>
      </c>
      <c r="F266" s="9">
        <f t="shared" si="58"/>
        <v>5.3114810787578284E-7</v>
      </c>
      <c r="G266" s="9">
        <f t="shared" si="58"/>
        <v>1.4104901504789549E-6</v>
      </c>
      <c r="H266" s="9">
        <f t="shared" si="58"/>
        <v>2.2761911983837495E-6</v>
      </c>
      <c r="I266" s="9">
        <f t="shared" si="58"/>
        <v>3.6503943878990987E-6</v>
      </c>
      <c r="J266" s="9">
        <f t="shared" si="58"/>
        <v>5.8189730557658168E-6</v>
      </c>
      <c r="K266" s="9">
        <f t="shared" si="58"/>
        <v>9.2216276094575228E-6</v>
      </c>
      <c r="L266" s="1">
        <f t="shared" si="58"/>
        <v>0.14104901504789552</v>
      </c>
      <c r="M266" s="1"/>
      <c r="N266" s="1">
        <f>'SSA avg mort by age'!I118</f>
        <v>0.14104901504789552</v>
      </c>
      <c r="O266" s="9">
        <f t="shared" si="59"/>
        <v>2.0519075405187992E-6</v>
      </c>
      <c r="P266" s="9">
        <f t="shared" si="59"/>
        <v>3.0354818101260587E-6</v>
      </c>
      <c r="Q266" s="9">
        <f t="shared" si="59"/>
        <v>6.5527411266887194E-6</v>
      </c>
      <c r="R266" s="9">
        <f t="shared" si="59"/>
        <v>9.5643915947552748E-6</v>
      </c>
      <c r="S266" s="9">
        <f t="shared" si="59"/>
        <v>1.1536692692695578E-5</v>
      </c>
      <c r="T266" s="9">
        <f t="shared" si="59"/>
        <v>1.3901172332174023E-5</v>
      </c>
      <c r="U266" s="9">
        <f t="shared" si="59"/>
        <v>1.3901172332174023E-5</v>
      </c>
      <c r="V266" s="9">
        <f t="shared" si="59"/>
        <v>1.3901172332174023E-5</v>
      </c>
      <c r="W266" s="9">
        <f t="shared" si="59"/>
        <v>2.9007601227681653E-5</v>
      </c>
      <c r="X266" s="9">
        <f t="shared" si="59"/>
        <v>1.2060499355351241E-4</v>
      </c>
      <c r="Y266" s="9">
        <f t="shared" si="59"/>
        <v>1.3901172332174023E-5</v>
      </c>
    </row>
    <row r="267" spans="1:25" x14ac:dyDescent="0.25">
      <c r="A267">
        <f t="shared" si="53"/>
        <v>114</v>
      </c>
      <c r="B267" s="9">
        <f t="shared" ref="B267:L272" si="60">B266*(1-B142)</f>
        <v>5.9915753647072618E-8</v>
      </c>
      <c r="C267" s="9">
        <f t="shared" si="60"/>
        <v>1.0135939238857048E-7</v>
      </c>
      <c r="D267" s="9">
        <f t="shared" si="60"/>
        <v>1.7018798364912696E-7</v>
      </c>
      <c r="E267" s="9">
        <f t="shared" si="60"/>
        <v>1.7018798364912696E-7</v>
      </c>
      <c r="F267" s="9">
        <f t="shared" si="60"/>
        <v>1.7018798364912696E-7</v>
      </c>
      <c r="G267" s="9">
        <f t="shared" si="60"/>
        <v>4.6958461236790506E-7</v>
      </c>
      <c r="H267" s="9">
        <f t="shared" si="60"/>
        <v>7.7203135355242758E-7</v>
      </c>
      <c r="I267" s="9">
        <f t="shared" si="60"/>
        <v>1.2609582658730923E-6</v>
      </c>
      <c r="J267" s="9">
        <f t="shared" si="60"/>
        <v>2.0464428660262536E-6</v>
      </c>
      <c r="K267" s="9">
        <f t="shared" si="60"/>
        <v>3.3007745166547049E-6</v>
      </c>
      <c r="L267" s="1">
        <f t="shared" si="60"/>
        <v>4.6958461236790518E-2</v>
      </c>
      <c r="M267" s="1"/>
      <c r="N267" s="1">
        <f>'SSA avg mort by age'!I119</f>
        <v>4.6958461236790518E-2</v>
      </c>
      <c r="O267" s="9">
        <f t="shared" ref="O267:Y272" si="61">O266*(1-O142)</f>
        <v>6.7988978492903129E-7</v>
      </c>
      <c r="P267" s="9">
        <f t="shared" si="61"/>
        <v>1.023968754608093E-6</v>
      </c>
      <c r="Q267" s="9">
        <f t="shared" si="61"/>
        <v>2.2889320645419902E-6</v>
      </c>
      <c r="R267" s="9">
        <f t="shared" si="61"/>
        <v>3.3982000887726218E-6</v>
      </c>
      <c r="S267" s="9">
        <f t="shared" si="61"/>
        <v>4.1334934319498262E-6</v>
      </c>
      <c r="T267" s="9">
        <f t="shared" si="61"/>
        <v>5.0222850460294915E-6</v>
      </c>
      <c r="U267" s="9">
        <f t="shared" si="61"/>
        <v>5.0222850460294915E-6</v>
      </c>
      <c r="V267" s="9">
        <f t="shared" si="61"/>
        <v>5.0222850460294915E-6</v>
      </c>
      <c r="W267" s="9">
        <f t="shared" si="61"/>
        <v>1.0827403522383064E-5</v>
      </c>
      <c r="X267" s="9">
        <f t="shared" si="61"/>
        <v>4.7905837384216882E-5</v>
      </c>
      <c r="Y267" s="9">
        <f t="shared" si="61"/>
        <v>5.0222850460294915E-6</v>
      </c>
    </row>
    <row r="268" spans="1:25" x14ac:dyDescent="0.25">
      <c r="A268">
        <f t="shared" si="53"/>
        <v>115</v>
      </c>
      <c r="B268" s="9">
        <f t="shared" si="60"/>
        <v>1.6637438302963243E-8</v>
      </c>
      <c r="C268" s="9">
        <f t="shared" si="60"/>
        <v>2.8700180398839509E-8</v>
      </c>
      <c r="D268" s="9">
        <f t="shared" si="60"/>
        <v>4.9120466892920595E-8</v>
      </c>
      <c r="E268" s="9">
        <f t="shared" si="60"/>
        <v>4.9120466892920595E-8</v>
      </c>
      <c r="F268" s="9">
        <f t="shared" si="60"/>
        <v>4.9120466892920595E-8</v>
      </c>
      <c r="G268" s="9">
        <f t="shared" si="60"/>
        <v>1.4067299274244095E-7</v>
      </c>
      <c r="H268" s="9">
        <f t="shared" si="60"/>
        <v>2.3550130659141025E-7</v>
      </c>
      <c r="I268" s="9">
        <f t="shared" si="60"/>
        <v>3.915442295481451E-7</v>
      </c>
      <c r="J268" s="9">
        <f t="shared" si="60"/>
        <v>6.4664596847387573E-7</v>
      </c>
      <c r="K268" s="9">
        <f t="shared" si="60"/>
        <v>1.0610586210383264E-6</v>
      </c>
      <c r="L268" s="1">
        <f t="shared" si="60"/>
        <v>1.4067299274244098E-2</v>
      </c>
      <c r="M268" s="1"/>
      <c r="N268" s="1">
        <f>'SSA avg mort by age'!I120</f>
        <v>1.4067299274244098E-2</v>
      </c>
      <c r="O268" s="9">
        <f t="shared" si="61"/>
        <v>2.0159765768084429E-7</v>
      </c>
      <c r="P268" s="9">
        <f t="shared" si="61"/>
        <v>3.0903844199816536E-7</v>
      </c>
      <c r="Q268" s="9">
        <f t="shared" si="61"/>
        <v>7.150241088799635E-7</v>
      </c>
      <c r="R268" s="9">
        <f t="shared" si="61"/>
        <v>1.0795151955725083E-6</v>
      </c>
      <c r="S268" s="9">
        <f t="shared" si="61"/>
        <v>1.3240295396514872E-6</v>
      </c>
      <c r="T268" s="9">
        <f t="shared" si="61"/>
        <v>1.6220072230357765E-6</v>
      </c>
      <c r="U268" s="9">
        <f t="shared" si="61"/>
        <v>1.6220072230357765E-6</v>
      </c>
      <c r="V268" s="9">
        <f t="shared" si="61"/>
        <v>1.6220072230357765E-6</v>
      </c>
      <c r="W268" s="9">
        <f t="shared" si="61"/>
        <v>3.6113799530519293E-6</v>
      </c>
      <c r="X268" s="9">
        <f t="shared" si="61"/>
        <v>1.6992112193794053E-5</v>
      </c>
      <c r="Y268" s="9">
        <f t="shared" si="61"/>
        <v>1.6220072230357765E-6</v>
      </c>
    </row>
    <row r="269" spans="1:25" x14ac:dyDescent="0.25">
      <c r="A269">
        <f t="shared" si="53"/>
        <v>116</v>
      </c>
      <c r="B269" s="9">
        <f t="shared" si="60"/>
        <v>4.0954830429282871E-9</v>
      </c>
      <c r="C269" s="9">
        <f t="shared" si="60"/>
        <v>7.1967784906930232E-9</v>
      </c>
      <c r="D269" s="9">
        <f t="shared" si="60"/>
        <v>1.2543099720898974E-8</v>
      </c>
      <c r="E269" s="9">
        <f t="shared" si="60"/>
        <v>1.2543099720898974E-8</v>
      </c>
      <c r="F269" s="9">
        <f t="shared" si="60"/>
        <v>1.2543099720898974E-8</v>
      </c>
      <c r="G269" s="9">
        <f t="shared" si="60"/>
        <v>3.7214618211034523E-8</v>
      </c>
      <c r="H269" s="9">
        <f t="shared" si="60"/>
        <v>6.3383665045066371E-8</v>
      </c>
      <c r="I269" s="9">
        <f t="shared" si="60"/>
        <v>1.0718138102244654E-7</v>
      </c>
      <c r="J269" s="9">
        <f t="shared" si="60"/>
        <v>1.7998533322408375E-7</v>
      </c>
      <c r="K269" s="9">
        <f t="shared" si="60"/>
        <v>3.0020884367028867E-7</v>
      </c>
      <c r="L269" s="1">
        <f t="shared" si="60"/>
        <v>3.7214618211034532E-3</v>
      </c>
      <c r="M269" s="1"/>
      <c r="N269" s="1">
        <f>'SSA avg mort by age'!I121</f>
        <v>3.7214618211034532E-3</v>
      </c>
      <c r="O269" s="9">
        <f t="shared" si="61"/>
        <v>5.2397877200508509E-8</v>
      </c>
      <c r="P269" s="9">
        <f t="shared" si="61"/>
        <v>8.1709300506651947E-8</v>
      </c>
      <c r="Q269" s="9">
        <f t="shared" si="61"/>
        <v>1.9546560437643405E-7</v>
      </c>
      <c r="R269" s="9">
        <f t="shared" si="61"/>
        <v>2.9994828984760096E-7</v>
      </c>
      <c r="S269" s="9">
        <f t="shared" si="61"/>
        <v>3.7085711572699381E-7</v>
      </c>
      <c r="T269" s="9">
        <f t="shared" si="61"/>
        <v>4.5795751935192118E-7</v>
      </c>
      <c r="U269" s="9">
        <f t="shared" si="61"/>
        <v>4.5795751935192118E-7</v>
      </c>
      <c r="V269" s="9">
        <f t="shared" si="61"/>
        <v>4.5795751935192118E-7</v>
      </c>
      <c r="W269" s="9">
        <f t="shared" si="61"/>
        <v>1.0520338026585222E-6</v>
      </c>
      <c r="X269" s="9">
        <f t="shared" si="61"/>
        <v>5.2548489281832468E-6</v>
      </c>
      <c r="Y269" s="9">
        <f t="shared" si="61"/>
        <v>4.5795751935192118E-7</v>
      </c>
    </row>
    <row r="270" spans="1:25" x14ac:dyDescent="0.25">
      <c r="A270">
        <f t="shared" si="53"/>
        <v>117</v>
      </c>
      <c r="B270" s="9">
        <f t="shared" si="60"/>
        <v>8.7354925523751596E-10</v>
      </c>
      <c r="C270" s="9">
        <f t="shared" si="60"/>
        <v>1.5610934231710736E-9</v>
      </c>
      <c r="D270" s="9">
        <f t="shared" si="60"/>
        <v>2.7661973965967844E-9</v>
      </c>
      <c r="E270" s="9">
        <f t="shared" si="60"/>
        <v>2.7661973965967844E-9</v>
      </c>
      <c r="F270" s="9">
        <f t="shared" si="60"/>
        <v>2.7661973965967844E-9</v>
      </c>
      <c r="G270" s="9">
        <f t="shared" si="60"/>
        <v>8.4765596630183867E-9</v>
      </c>
      <c r="H270" s="9">
        <f t="shared" si="60"/>
        <v>1.466665079348105E-8</v>
      </c>
      <c r="I270" s="9">
        <f t="shared" si="60"/>
        <v>2.5189190393263308E-8</v>
      </c>
      <c r="J270" s="9">
        <f t="shared" si="60"/>
        <v>4.2950694533773032E-8</v>
      </c>
      <c r="K270" s="9">
        <f t="shared" si="60"/>
        <v>7.2726858885186661E-8</v>
      </c>
      <c r="L270" s="1">
        <f t="shared" si="60"/>
        <v>8.4765596630183889E-4</v>
      </c>
      <c r="M270" s="1"/>
      <c r="N270" s="1">
        <f>'SSA avg mort by age'!I122</f>
        <v>8.4765596630183889E-4</v>
      </c>
      <c r="O270" s="9">
        <f t="shared" si="61"/>
        <v>1.160354265472586E-8</v>
      </c>
      <c r="P270" s="9">
        <f t="shared" si="61"/>
        <v>1.8385940817455054E-8</v>
      </c>
      <c r="Q270" s="9">
        <f t="shared" si="61"/>
        <v>4.5376997991181536E-8</v>
      </c>
      <c r="R270" s="9">
        <f t="shared" si="61"/>
        <v>7.0702048686673671E-8</v>
      </c>
      <c r="S270" s="9">
        <f t="shared" si="61"/>
        <v>8.8077475592383587E-8</v>
      </c>
      <c r="T270" s="9">
        <f t="shared" si="61"/>
        <v>1.0958007523052772E-7</v>
      </c>
      <c r="U270" s="9">
        <f t="shared" si="61"/>
        <v>1.0958007523052772E-7</v>
      </c>
      <c r="V270" s="9">
        <f t="shared" si="61"/>
        <v>1.0958007523052772E-7</v>
      </c>
      <c r="W270" s="9">
        <f t="shared" si="61"/>
        <v>2.5923349037224116E-7</v>
      </c>
      <c r="X270" s="9">
        <f t="shared" si="61"/>
        <v>1.3698090580664E-6</v>
      </c>
      <c r="Y270" s="9">
        <f t="shared" si="61"/>
        <v>1.0958007523052772E-7</v>
      </c>
    </row>
    <row r="271" spans="1:25" x14ac:dyDescent="0.25">
      <c r="A271">
        <f t="shared" si="53"/>
        <v>118</v>
      </c>
      <c r="B271" s="9">
        <f t="shared" si="60"/>
        <v>1.5638937205013145E-10</v>
      </c>
      <c r="C271" s="9">
        <f t="shared" si="60"/>
        <v>2.8343431232014953E-10</v>
      </c>
      <c r="D271" s="9">
        <f t="shared" si="60"/>
        <v>5.0924385314203519E-10</v>
      </c>
      <c r="E271" s="9">
        <f t="shared" si="60"/>
        <v>5.0924385314203519E-10</v>
      </c>
      <c r="F271" s="9">
        <f t="shared" si="60"/>
        <v>5.0924385314203519E-10</v>
      </c>
      <c r="G271" s="9">
        <f t="shared" si="60"/>
        <v>1.6034514555355468E-9</v>
      </c>
      <c r="H271" s="9">
        <f t="shared" si="60"/>
        <v>2.8115509863267365E-9</v>
      </c>
      <c r="I271" s="9">
        <f t="shared" si="60"/>
        <v>4.8925148696790052E-9</v>
      </c>
      <c r="J271" s="9">
        <f t="shared" si="60"/>
        <v>8.4511760954391186E-9</v>
      </c>
      <c r="K271" s="9">
        <f t="shared" si="60"/>
        <v>1.4494351158272161E-8</v>
      </c>
      <c r="L271" s="1">
        <f t="shared" si="60"/>
        <v>1.6034514555355472E-4</v>
      </c>
      <c r="M271" s="1"/>
      <c r="N271" s="1">
        <f>'SSA avg mort by age'!I123</f>
        <v>1.6034514555355472E-4</v>
      </c>
      <c r="O271" s="9">
        <f t="shared" si="61"/>
        <v>2.1006772598817024E-9</v>
      </c>
      <c r="P271" s="9">
        <f t="shared" si="61"/>
        <v>3.3748766421272241E-9</v>
      </c>
      <c r="Q271" s="9">
        <f t="shared" si="61"/>
        <v>8.5579761835736425E-9</v>
      </c>
      <c r="R271" s="9">
        <f t="shared" si="61"/>
        <v>1.3512371613775384E-8</v>
      </c>
      <c r="S271" s="9">
        <f t="shared" si="61"/>
        <v>1.6944085614015037E-8</v>
      </c>
      <c r="T271" s="9">
        <f t="shared" si="61"/>
        <v>2.121875702741369E-8</v>
      </c>
      <c r="U271" s="9">
        <f t="shared" si="61"/>
        <v>2.121875702741369E-8</v>
      </c>
      <c r="V271" s="9">
        <f t="shared" si="61"/>
        <v>2.121875702741369E-8</v>
      </c>
      <c r="W271" s="9">
        <f t="shared" si="61"/>
        <v>5.1503672218941093E-8</v>
      </c>
      <c r="X271" s="9">
        <f t="shared" si="61"/>
        <v>2.8595627922973339E-7</v>
      </c>
      <c r="Y271" s="9">
        <f t="shared" si="61"/>
        <v>2.121875702741369E-8</v>
      </c>
    </row>
    <row r="272" spans="1:25" x14ac:dyDescent="0.25">
      <c r="A272">
        <f t="shared" si="53"/>
        <v>119</v>
      </c>
      <c r="B272" s="9">
        <f t="shared" si="60"/>
        <v>2.2410735810351517E-11</v>
      </c>
      <c r="C272" s="9">
        <f t="shared" si="60"/>
        <v>4.0993434968983555E-11</v>
      </c>
      <c r="D272" s="9">
        <f t="shared" si="60"/>
        <v>7.4329968025424415E-11</v>
      </c>
      <c r="E272" s="9">
        <f t="shared" si="60"/>
        <v>7.4329968025424415E-11</v>
      </c>
      <c r="F272" s="9">
        <f t="shared" si="60"/>
        <v>7.4329968025424415E-11</v>
      </c>
      <c r="G272" s="9">
        <f t="shared" si="60"/>
        <v>2.3830816222460408E-10</v>
      </c>
      <c r="H272" s="9">
        <f t="shared" si="60"/>
        <v>4.215984754642849E-10</v>
      </c>
      <c r="I272" s="9">
        <f t="shared" si="60"/>
        <v>7.4015215597617596E-10</v>
      </c>
      <c r="J272" s="9">
        <f t="shared" si="60"/>
        <v>1.289757937727209E-9</v>
      </c>
      <c r="K272" s="9">
        <f t="shared" si="60"/>
        <v>2.2313055309723971E-9</v>
      </c>
      <c r="L272" s="1">
        <f t="shared" si="60"/>
        <v>2.3830816222460416E-5</v>
      </c>
      <c r="M272" s="1"/>
      <c r="N272" s="1">
        <f>'SSA avg mort by age'!I124</f>
        <v>2.3830816222460416E-5</v>
      </c>
      <c r="O272" s="9">
        <f t="shared" si="61"/>
        <v>2.9823443068561067E-10</v>
      </c>
      <c r="P272" s="9">
        <f t="shared" si="61"/>
        <v>4.8362281801985088E-10</v>
      </c>
      <c r="Q272" s="9">
        <f t="shared" si="61"/>
        <v>1.2491345593325236E-9</v>
      </c>
      <c r="R272" s="9">
        <f t="shared" si="61"/>
        <v>1.9902604816078495E-9</v>
      </c>
      <c r="S272" s="9">
        <f t="shared" si="61"/>
        <v>2.5069937189059178E-9</v>
      </c>
      <c r="T272" s="9">
        <f t="shared" si="61"/>
        <v>3.1535741069282782E-9</v>
      </c>
      <c r="U272" s="9">
        <f t="shared" si="61"/>
        <v>3.1535741069282782E-9</v>
      </c>
      <c r="V272" s="9">
        <f t="shared" si="61"/>
        <v>3.1535741069282782E-9</v>
      </c>
      <c r="W272" s="9">
        <f t="shared" si="61"/>
        <v>7.7916071895435223E-9</v>
      </c>
      <c r="X272" s="9">
        <f t="shared" si="61"/>
        <v>4.4781802429475701E-8</v>
      </c>
      <c r="Y272" s="9">
        <f t="shared" si="61"/>
        <v>3.1535741069282782E-9</v>
      </c>
    </row>
    <row r="274" spans="1:25" ht="60" x14ac:dyDescent="0.25">
      <c r="A274" t="s">
        <v>65</v>
      </c>
      <c r="B274">
        <v>1</v>
      </c>
      <c r="C274">
        <v>2</v>
      </c>
      <c r="D274">
        <v>3</v>
      </c>
      <c r="E274">
        <v>4</v>
      </c>
      <c r="F274">
        <v>5</v>
      </c>
      <c r="G274">
        <v>6</v>
      </c>
      <c r="H274">
        <v>7</v>
      </c>
      <c r="I274">
        <v>8</v>
      </c>
      <c r="J274">
        <v>9</v>
      </c>
      <c r="K274">
        <v>10</v>
      </c>
      <c r="L274" s="10" t="s">
        <v>53</v>
      </c>
      <c r="M274" s="10"/>
      <c r="O274">
        <v>1</v>
      </c>
      <c r="P274">
        <v>2</v>
      </c>
      <c r="Q274">
        <v>3</v>
      </c>
      <c r="R274">
        <v>4</v>
      </c>
      <c r="S274">
        <v>5</v>
      </c>
      <c r="T274">
        <v>6</v>
      </c>
      <c r="U274">
        <v>7</v>
      </c>
      <c r="V274">
        <v>8</v>
      </c>
      <c r="W274">
        <v>9</v>
      </c>
      <c r="X274">
        <v>10</v>
      </c>
      <c r="Y274" s="10" t="s">
        <v>62</v>
      </c>
    </row>
    <row r="275" spans="1:25" x14ac:dyDescent="0.25">
      <c r="A275">
        <v>0</v>
      </c>
      <c r="B275" s="7">
        <f t="shared" ref="B275:L290" si="62">B29*B153</f>
        <v>1.2188812499999998E-2</v>
      </c>
      <c r="C275" s="7">
        <f t="shared" si="62"/>
        <v>1.0889109375000001E-2</v>
      </c>
      <c r="D275" s="7">
        <f t="shared" si="62"/>
        <v>9.5894062499999981E-3</v>
      </c>
      <c r="E275" s="7">
        <f t="shared" si="62"/>
        <v>9.5894062499999981E-3</v>
      </c>
      <c r="F275" s="7">
        <f t="shared" si="62"/>
        <v>9.5894062499999981E-3</v>
      </c>
      <c r="G275" s="7">
        <f t="shared" si="62"/>
        <v>6.9899999999999997E-3</v>
      </c>
      <c r="H275" s="7">
        <f t="shared" si="62"/>
        <v>5.6902968750000005E-3</v>
      </c>
      <c r="I275" s="7">
        <f t="shared" si="62"/>
        <v>4.3905937500000004E-3</v>
      </c>
      <c r="J275" s="7">
        <f t="shared" si="62"/>
        <v>3.0908906249999995E-3</v>
      </c>
      <c r="K275" s="7">
        <f t="shared" si="62"/>
        <v>1.7911874999999989E-3</v>
      </c>
      <c r="L275" s="1">
        <f t="shared" si="62"/>
        <v>699</v>
      </c>
      <c r="M275" s="1"/>
      <c r="N275" s="1">
        <f>'SSA avg mort by age'!J5</f>
        <v>699</v>
      </c>
      <c r="O275" s="7">
        <f t="shared" ref="O275:Y290" si="63">O29*O153</f>
        <v>1.1053249999999999E-2</v>
      </c>
      <c r="P275" s="7">
        <f t="shared" si="63"/>
        <v>9.9881999999999992E-3</v>
      </c>
      <c r="Q275" s="7">
        <f t="shared" si="63"/>
        <v>7.8580999999999981E-3</v>
      </c>
      <c r="R275" s="7">
        <f t="shared" si="63"/>
        <v>6.7930500000000001E-3</v>
      </c>
      <c r="S275" s="7">
        <f t="shared" si="63"/>
        <v>6.2605249999999994E-3</v>
      </c>
      <c r="T275" s="7">
        <f t="shared" si="63"/>
        <v>5.7279999999999996E-3</v>
      </c>
      <c r="U275" s="7">
        <f t="shared" si="63"/>
        <v>5.7279999999999996E-3</v>
      </c>
      <c r="V275" s="7">
        <f t="shared" si="63"/>
        <v>5.7279999999999996E-3</v>
      </c>
      <c r="W275" s="7">
        <f t="shared" si="63"/>
        <v>3.5978999999999998E-3</v>
      </c>
      <c r="X275" s="7">
        <f t="shared" si="63"/>
        <v>-6.6229999999999978E-4</v>
      </c>
      <c r="Y275" s="7">
        <f t="shared" si="63"/>
        <v>5.7279999999999996E-3</v>
      </c>
    </row>
    <row r="276" spans="1:25" x14ac:dyDescent="0.25">
      <c r="A276">
        <v>1</v>
      </c>
      <c r="B276" s="7">
        <f t="shared" si="62"/>
        <v>7.6719590641171872E-4</v>
      </c>
      <c r="C276" s="7">
        <f t="shared" si="62"/>
        <v>6.8668714484487314E-4</v>
      </c>
      <c r="D276" s="7">
        <f t="shared" si="62"/>
        <v>6.0596415158730463E-4</v>
      </c>
      <c r="E276" s="7">
        <f t="shared" si="62"/>
        <v>6.0596415158730463E-4</v>
      </c>
      <c r="F276" s="7">
        <f t="shared" si="62"/>
        <v>6.0596415158730463E-4</v>
      </c>
      <c r="G276" s="7">
        <f t="shared" si="62"/>
        <v>4.4387547000000001E-4</v>
      </c>
      <c r="H276" s="7">
        <f t="shared" si="62"/>
        <v>3.6250978167026374E-4</v>
      </c>
      <c r="I276" s="7">
        <f t="shared" si="62"/>
        <v>2.8092986164980475E-4</v>
      </c>
      <c r="J276" s="7">
        <f t="shared" si="62"/>
        <v>1.99135709938623E-4</v>
      </c>
      <c r="K276" s="7">
        <f t="shared" si="62"/>
        <v>1.1712732653671874E-4</v>
      </c>
      <c r="L276" s="1">
        <f t="shared" si="62"/>
        <v>44.387547000000005</v>
      </c>
      <c r="M276" s="1"/>
      <c r="N276" s="1">
        <f>'SSA avg mort by age'!J6</f>
        <v>44.387547000000005</v>
      </c>
      <c r="O276" s="7">
        <f t="shared" si="63"/>
        <v>7.0893574911328134E-4</v>
      </c>
      <c r="P276" s="7">
        <f t="shared" si="63"/>
        <v>6.4161427243249994E-4</v>
      </c>
      <c r="Q276" s="7">
        <f t="shared" si="63"/>
        <v>5.0653184615812496E-4</v>
      </c>
      <c r="R276" s="7">
        <f t="shared" si="63"/>
        <v>4.3877089656453133E-4</v>
      </c>
      <c r="S276" s="7">
        <f t="shared" si="63"/>
        <v>4.048354876536329E-4</v>
      </c>
      <c r="T276" s="7">
        <f t="shared" si="63"/>
        <v>3.7086345600000005E-4</v>
      </c>
      <c r="U276" s="7">
        <f t="shared" si="63"/>
        <v>3.7086345600000005E-4</v>
      </c>
      <c r="V276" s="7">
        <f t="shared" si="63"/>
        <v>3.7086345600000005E-4</v>
      </c>
      <c r="W276" s="7">
        <f t="shared" si="63"/>
        <v>2.3460910195812504E-4</v>
      </c>
      <c r="X276" s="7">
        <f t="shared" si="63"/>
        <v>-3.965749777687498E-5</v>
      </c>
      <c r="Y276" s="7">
        <f t="shared" si="63"/>
        <v>3.7086345600000005E-4</v>
      </c>
    </row>
    <row r="277" spans="1:25" x14ac:dyDescent="0.25">
      <c r="A277">
        <v>2</v>
      </c>
      <c r="B277" s="7">
        <f t="shared" si="62"/>
        <v>5.1435479304436614E-4</v>
      </c>
      <c r="C277" s="7">
        <f t="shared" si="62"/>
        <v>4.6068444387546709E-4</v>
      </c>
      <c r="D277" s="7">
        <f t="shared" si="62"/>
        <v>4.0686228613589506E-4</v>
      </c>
      <c r="E277" s="7">
        <f t="shared" si="62"/>
        <v>4.0686228613589506E-4</v>
      </c>
      <c r="F277" s="7">
        <f t="shared" si="62"/>
        <v>4.0686228613589506E-4</v>
      </c>
      <c r="G277" s="7">
        <f t="shared" si="62"/>
        <v>2.9876240348352995E-4</v>
      </c>
      <c r="H277" s="7">
        <f t="shared" si="62"/>
        <v>2.4448460784013592E-4</v>
      </c>
      <c r="I277" s="7">
        <f t="shared" si="62"/>
        <v>1.9005486216486684E-4</v>
      </c>
      <c r="J277" s="7">
        <f t="shared" si="62"/>
        <v>1.3547313109242188E-4</v>
      </c>
      <c r="K277" s="7">
        <f t="shared" si="62"/>
        <v>8.0739379257500866E-5</v>
      </c>
      <c r="L277" s="1">
        <f t="shared" si="62"/>
        <v>29.876240348353001</v>
      </c>
      <c r="M277" s="1"/>
      <c r="N277" s="1">
        <f>'SSA avg mort by age'!J7</f>
        <v>29.876240348353001</v>
      </c>
      <c r="O277" s="7">
        <f t="shared" si="63"/>
        <v>4.5586329486284067E-4</v>
      </c>
      <c r="P277" s="7">
        <f t="shared" si="63"/>
        <v>4.1279615930384507E-4</v>
      </c>
      <c r="Q277" s="7">
        <f t="shared" si="63"/>
        <v>3.2636269396205684E-4</v>
      </c>
      <c r="R277" s="7">
        <f t="shared" si="63"/>
        <v>2.8299632545483359E-4</v>
      </c>
      <c r="S277" s="7">
        <f t="shared" si="63"/>
        <v>2.6127572377117049E-4</v>
      </c>
      <c r="T277" s="7">
        <f t="shared" si="63"/>
        <v>2.3953017390710403E-4</v>
      </c>
      <c r="U277" s="7">
        <f t="shared" si="63"/>
        <v>2.3953017390710403E-4</v>
      </c>
      <c r="V277" s="7">
        <f t="shared" si="63"/>
        <v>2.3953017390710403E-4</v>
      </c>
      <c r="W277" s="7">
        <f t="shared" si="63"/>
        <v>1.5229844424126534E-4</v>
      </c>
      <c r="X277" s="7">
        <f t="shared" si="63"/>
        <v>-2.3363263513955888E-5</v>
      </c>
      <c r="Y277" s="7">
        <f t="shared" si="63"/>
        <v>2.3953017390710403E-4</v>
      </c>
    </row>
    <row r="278" spans="1:25" x14ac:dyDescent="0.25">
      <c r="A278">
        <v>3</v>
      </c>
      <c r="B278" s="7">
        <f t="shared" si="62"/>
        <v>3.9651092427105849E-4</v>
      </c>
      <c r="C278" s="7">
        <f t="shared" si="62"/>
        <v>3.5536430302535589E-4</v>
      </c>
      <c r="D278" s="7">
        <f t="shared" si="62"/>
        <v>3.1409668870537364E-4</v>
      </c>
      <c r="E278" s="7">
        <f t="shared" si="62"/>
        <v>3.1409668870537364E-4</v>
      </c>
      <c r="F278" s="7">
        <f t="shared" si="62"/>
        <v>3.1409668870537364E-4</v>
      </c>
      <c r="G278" s="7">
        <f t="shared" si="62"/>
        <v>2.3119829537547834E-4</v>
      </c>
      <c r="H278" s="7">
        <f t="shared" si="62"/>
        <v>1.8956742361708346E-4</v>
      </c>
      <c r="I278" s="7">
        <f t="shared" si="62"/>
        <v>1.4781537328744583E-4</v>
      </c>
      <c r="J278" s="7">
        <f t="shared" si="62"/>
        <v>1.059420979973892E-4</v>
      </c>
      <c r="K278" s="7">
        <f t="shared" si="62"/>
        <v>6.3947551351763727E-5</v>
      </c>
      <c r="L278" s="1">
        <f t="shared" si="62"/>
        <v>23.119829537547837</v>
      </c>
      <c r="M278" s="1"/>
      <c r="N278" s="1">
        <f>'SSA avg mort by age'!J8</f>
        <v>23.119829537547837</v>
      </c>
      <c r="O278" s="7">
        <f t="shared" si="63"/>
        <v>3.5023043798584522E-4</v>
      </c>
      <c r="P278" s="7">
        <f t="shared" si="63"/>
        <v>3.173069784429773E-4</v>
      </c>
      <c r="Q278" s="7">
        <f t="shared" si="63"/>
        <v>2.5122248470866996E-4</v>
      </c>
      <c r="R278" s="7">
        <f t="shared" si="63"/>
        <v>2.1806140072110707E-4</v>
      </c>
      <c r="S278" s="7">
        <f t="shared" si="63"/>
        <v>2.0145113855303618E-4</v>
      </c>
      <c r="T278" s="7">
        <f t="shared" si="63"/>
        <v>1.8482105878483729E-4</v>
      </c>
      <c r="U278" s="7">
        <f t="shared" si="63"/>
        <v>1.8482105878483729E-4</v>
      </c>
      <c r="V278" s="7">
        <f t="shared" si="63"/>
        <v>1.8482105878483729E-4</v>
      </c>
      <c r="W278" s="7">
        <f t="shared" si="63"/>
        <v>1.1810250144520943E-4</v>
      </c>
      <c r="X278" s="7">
        <f t="shared" si="63"/>
        <v>-1.6286804595389984E-5</v>
      </c>
      <c r="Y278" s="7">
        <f t="shared" si="63"/>
        <v>1.8482105878483729E-4</v>
      </c>
    </row>
    <row r="279" spans="1:25" x14ac:dyDescent="0.25">
      <c r="A279">
        <v>4</v>
      </c>
      <c r="B279" s="7">
        <f t="shared" si="62"/>
        <v>3.000001868876723E-4</v>
      </c>
      <c r="C279" s="7">
        <f t="shared" si="62"/>
        <v>2.6903834958901435E-4</v>
      </c>
      <c r="D279" s="7">
        <f t="shared" si="62"/>
        <v>2.379828038114434E-4</v>
      </c>
      <c r="E279" s="7">
        <f t="shared" si="62"/>
        <v>2.379828038114434E-4</v>
      </c>
      <c r="F279" s="7">
        <f t="shared" si="62"/>
        <v>2.379828038114434E-4</v>
      </c>
      <c r="G279" s="7">
        <f t="shared" si="62"/>
        <v>1.7559040099811193E-4</v>
      </c>
      <c r="H279" s="7">
        <f t="shared" si="62"/>
        <v>1.44253451025634E-4</v>
      </c>
      <c r="I279" s="7">
        <f t="shared" si="62"/>
        <v>1.1282260670080595E-4</v>
      </c>
      <c r="J279" s="7">
        <f t="shared" si="62"/>
        <v>8.1297821529272281E-5</v>
      </c>
      <c r="K279" s="7">
        <f t="shared" si="62"/>
        <v>4.9679049006277081E-5</v>
      </c>
      <c r="L279" s="1">
        <f t="shared" si="62"/>
        <v>17.559040099811195</v>
      </c>
      <c r="M279" s="1"/>
      <c r="N279" s="1">
        <f>'SSA avg mort by age'!J9</f>
        <v>17.559040099811195</v>
      </c>
      <c r="O279" s="7">
        <f t="shared" si="63"/>
        <v>2.811866110381444E-4</v>
      </c>
      <c r="P279" s="7">
        <f t="shared" si="63"/>
        <v>2.548837712926881E-4</v>
      </c>
      <c r="Q279" s="7">
        <f t="shared" si="63"/>
        <v>2.0208287605978097E-4</v>
      </c>
      <c r="R279" s="7">
        <f t="shared" si="63"/>
        <v>1.7558476796246039E-4</v>
      </c>
      <c r="S279" s="7">
        <f t="shared" si="63"/>
        <v>1.6231128728282589E-4</v>
      </c>
      <c r="T279" s="7">
        <f t="shared" si="63"/>
        <v>1.4902151779669622E-4</v>
      </c>
      <c r="U279" s="7">
        <f t="shared" si="63"/>
        <v>1.4902151779669622E-4</v>
      </c>
      <c r="V279" s="7">
        <f t="shared" si="63"/>
        <v>1.4902151779669622E-4</v>
      </c>
      <c r="W279" s="7">
        <f t="shared" si="63"/>
        <v>9.569948598760913E-5</v>
      </c>
      <c r="X279" s="7">
        <f t="shared" si="63"/>
        <v>-1.1727440713662722E-5</v>
      </c>
      <c r="Y279" s="7">
        <f t="shared" si="63"/>
        <v>1.4902151779669622E-4</v>
      </c>
    </row>
    <row r="280" spans="1:25" x14ac:dyDescent="0.25">
      <c r="A280">
        <v>5</v>
      </c>
      <c r="B280" s="7">
        <f t="shared" si="62"/>
        <v>2.7180651566663459E-4</v>
      </c>
      <c r="C280" s="7">
        <f t="shared" si="62"/>
        <v>2.4390670152889105E-4</v>
      </c>
      <c r="D280" s="7">
        <f t="shared" si="62"/>
        <v>2.1592063622099343E-4</v>
      </c>
      <c r="E280" s="7">
        <f t="shared" si="62"/>
        <v>2.1592063622099343E-4</v>
      </c>
      <c r="F280" s="7">
        <f t="shared" si="62"/>
        <v>2.1592063622099343E-4</v>
      </c>
      <c r="G280" s="7">
        <f t="shared" si="62"/>
        <v>1.5968955232225301E-4</v>
      </c>
      <c r="H280" s="7">
        <f t="shared" si="62"/>
        <v>1.3144443380841203E-4</v>
      </c>
      <c r="I280" s="7">
        <f t="shared" si="62"/>
        <v>1.0311286427841618E-4</v>
      </c>
      <c r="J280" s="7">
        <f t="shared" si="62"/>
        <v>7.4694793733999561E-5</v>
      </c>
      <c r="K280" s="7">
        <f t="shared" si="62"/>
        <v>4.6190172162185207E-5</v>
      </c>
      <c r="L280" s="1">
        <f t="shared" si="62"/>
        <v>15.968955232225303</v>
      </c>
      <c r="M280" s="1"/>
      <c r="N280" s="1">
        <f>'SSA avg mort by age'!J10</f>
        <v>15.968955232225303</v>
      </c>
      <c r="O280" s="7">
        <f t="shared" si="63"/>
        <v>2.482220865963336E-4</v>
      </c>
      <c r="P280" s="7">
        <f t="shared" si="63"/>
        <v>2.2511708384590498E-4</v>
      </c>
      <c r="Q280" s="7">
        <f t="shared" si="63"/>
        <v>1.7873178975350278E-4</v>
      </c>
      <c r="R280" s="7">
        <f t="shared" si="63"/>
        <v>1.5545144292852114E-4</v>
      </c>
      <c r="S280" s="7">
        <f t="shared" si="63"/>
        <v>1.4378933243113643E-4</v>
      </c>
      <c r="T280" s="7">
        <f t="shared" si="63"/>
        <v>1.3211259258453703E-4</v>
      </c>
      <c r="U280" s="7">
        <f t="shared" si="63"/>
        <v>1.3211259258453703E-4</v>
      </c>
      <c r="V280" s="7">
        <f t="shared" si="63"/>
        <v>1.3211259258453703E-4</v>
      </c>
      <c r="W280" s="7">
        <f t="shared" si="63"/>
        <v>8.5259270299992327E-5</v>
      </c>
      <c r="X280" s="7">
        <f t="shared" si="63"/>
        <v>-9.150638306966589E-6</v>
      </c>
      <c r="Y280" s="7">
        <f t="shared" si="63"/>
        <v>1.3211259258453703E-4</v>
      </c>
    </row>
    <row r="281" spans="1:25" x14ac:dyDescent="0.25">
      <c r="A281">
        <v>6</v>
      </c>
      <c r="B281" s="7">
        <f t="shared" si="62"/>
        <v>2.5224210012602348E-4</v>
      </c>
      <c r="C281" s="7">
        <f t="shared" si="62"/>
        <v>2.2649208053409644E-4</v>
      </c>
      <c r="D281" s="7">
        <f t="shared" si="62"/>
        <v>2.006609480580339E-4</v>
      </c>
      <c r="E281" s="7">
        <f t="shared" si="62"/>
        <v>2.006609480580339E-4</v>
      </c>
      <c r="F281" s="7">
        <f t="shared" si="62"/>
        <v>2.006609480580339E-4</v>
      </c>
      <c r="G281" s="7">
        <f t="shared" si="62"/>
        <v>1.4875513258167305E-4</v>
      </c>
      <c r="H281" s="7">
        <f t="shared" si="62"/>
        <v>1.2268034359829281E-4</v>
      </c>
      <c r="I281" s="7">
        <f t="shared" si="62"/>
        <v>9.6524229764604925E-5</v>
      </c>
      <c r="J281" s="7">
        <f t="shared" si="62"/>
        <v>7.0286738041882774E-5</v>
      </c>
      <c r="K281" s="7">
        <f t="shared" si="62"/>
        <v>4.3967815372518006E-5</v>
      </c>
      <c r="L281" s="1">
        <f t="shared" si="62"/>
        <v>14.87551325816731</v>
      </c>
      <c r="M281" s="1"/>
      <c r="N281" s="1">
        <f>'SSA avg mort by age'!J11</f>
        <v>14.87551325816731</v>
      </c>
      <c r="O281" s="7">
        <f t="shared" si="63"/>
        <v>2.248363930858968E-4</v>
      </c>
      <c r="P281" s="7">
        <f t="shared" si="63"/>
        <v>2.0401182487463592E-4</v>
      </c>
      <c r="Q281" s="7">
        <f t="shared" si="63"/>
        <v>1.6220168250197556E-4</v>
      </c>
      <c r="R281" s="7">
        <f t="shared" si="63"/>
        <v>1.4121605082463023E-4</v>
      </c>
      <c r="S281" s="7">
        <f t="shared" si="63"/>
        <v>1.3070308227745666E-4</v>
      </c>
      <c r="T281" s="7">
        <f t="shared" si="63"/>
        <v>1.2017667379531216E-4</v>
      </c>
      <c r="U281" s="7">
        <f t="shared" si="63"/>
        <v>1.2017667379531216E-4</v>
      </c>
      <c r="V281" s="7">
        <f t="shared" si="63"/>
        <v>1.2017667379531216E-4</v>
      </c>
      <c r="W281" s="7">
        <f t="shared" si="63"/>
        <v>7.7936568556462226E-5</v>
      </c>
      <c r="X281" s="7">
        <f t="shared" si="63"/>
        <v>-7.1898529828051195E-6</v>
      </c>
      <c r="Y281" s="7">
        <f t="shared" si="63"/>
        <v>1.2017667379531216E-4</v>
      </c>
    </row>
    <row r="282" spans="1:25" x14ac:dyDescent="0.25">
      <c r="A282">
        <v>7</v>
      </c>
      <c r="B282" s="7">
        <f t="shared" si="62"/>
        <v>2.3282853491248985E-4</v>
      </c>
      <c r="C282" s="7">
        <f t="shared" si="62"/>
        <v>2.0919149641359961E-4</v>
      </c>
      <c r="D282" s="7">
        <f t="shared" si="62"/>
        <v>1.8547872178508801E-4</v>
      </c>
      <c r="E282" s="7">
        <f t="shared" si="62"/>
        <v>1.8547872178508801E-4</v>
      </c>
      <c r="F282" s="7">
        <f t="shared" si="62"/>
        <v>1.8547872178508801E-4</v>
      </c>
      <c r="G282" s="7">
        <f t="shared" si="62"/>
        <v>1.3782574589558819E-4</v>
      </c>
      <c r="H282" s="7">
        <f t="shared" si="62"/>
        <v>1.1388543545659348E-4</v>
      </c>
      <c r="I282" s="7">
        <f t="shared" si="62"/>
        <v>8.9869170531952129E-5</v>
      </c>
      <c r="J282" s="7">
        <f t="shared" si="62"/>
        <v>6.5776896476433047E-5</v>
      </c>
      <c r="K282" s="7">
        <f t="shared" si="62"/>
        <v>4.1608558622303253E-5</v>
      </c>
      <c r="L282" s="1">
        <f t="shared" si="62"/>
        <v>13.782574589558822</v>
      </c>
      <c r="M282" s="1"/>
      <c r="N282" s="1">
        <f>'SSA avg mort by age'!J12</f>
        <v>13.782574589558822</v>
      </c>
      <c r="O282" s="7">
        <f t="shared" si="63"/>
        <v>2.0720226983973674E-4</v>
      </c>
      <c r="P282" s="7">
        <f t="shared" si="63"/>
        <v>1.8810683571082729E-4</v>
      </c>
      <c r="Q282" s="7">
        <f t="shared" si="63"/>
        <v>1.4976583271398061E-4</v>
      </c>
      <c r="R282" s="7">
        <f t="shared" si="63"/>
        <v>1.3052020477560562E-4</v>
      </c>
      <c r="S282" s="7">
        <f t="shared" si="63"/>
        <v>1.2087859626987015E-4</v>
      </c>
      <c r="T282" s="7">
        <f t="shared" si="63"/>
        <v>1.1122445314703872E-4</v>
      </c>
      <c r="U282" s="7">
        <f t="shared" si="63"/>
        <v>1.1122445314703872E-4</v>
      </c>
      <c r="V282" s="7">
        <f t="shared" si="63"/>
        <v>1.1122445314703872E-4</v>
      </c>
      <c r="W282" s="7">
        <f t="shared" si="63"/>
        <v>7.2482460568882825E-5</v>
      </c>
      <c r="X282" s="7">
        <f t="shared" si="63"/>
        <v>-5.6043101827881715E-6</v>
      </c>
      <c r="Y282" s="7">
        <f t="shared" si="63"/>
        <v>1.1122445314703872E-4</v>
      </c>
    </row>
    <row r="283" spans="1:25" x14ac:dyDescent="0.25">
      <c r="A283">
        <v>8</v>
      </c>
      <c r="B283" s="7">
        <f t="shared" si="62"/>
        <v>2.0522216620337387E-4</v>
      </c>
      <c r="C283" s="7">
        <f t="shared" si="62"/>
        <v>1.8450378972616077E-4</v>
      </c>
      <c r="D283" s="7">
        <f t="shared" si="62"/>
        <v>1.6371799820432361E-4</v>
      </c>
      <c r="E283" s="7">
        <f t="shared" si="62"/>
        <v>1.6371799820432361E-4</v>
      </c>
      <c r="F283" s="7">
        <f t="shared" si="62"/>
        <v>1.6371799820432361E-4</v>
      </c>
      <c r="G283" s="7">
        <f t="shared" si="62"/>
        <v>1.2194395926891923E-4</v>
      </c>
      <c r="H283" s="7">
        <f t="shared" si="62"/>
        <v>1.0095560641550214E-4</v>
      </c>
      <c r="I283" s="7">
        <f t="shared" si="62"/>
        <v>7.9899627637745828E-5</v>
      </c>
      <c r="J283" s="7">
        <f t="shared" si="62"/>
        <v>5.8775970154769873E-5</v>
      </c>
      <c r="K283" s="7">
        <f t="shared" si="62"/>
        <v>3.7584581161297686E-5</v>
      </c>
      <c r="L283" s="1">
        <f t="shared" si="62"/>
        <v>12.194395926891925</v>
      </c>
      <c r="M283" s="1"/>
      <c r="N283" s="1">
        <f>'SSA avg mort by age'!J13</f>
        <v>12.194395926891925</v>
      </c>
      <c r="O283" s="7">
        <f t="shared" si="63"/>
        <v>1.9156019616876774E-4</v>
      </c>
      <c r="P283" s="7">
        <f t="shared" si="63"/>
        <v>1.7399532669550203E-4</v>
      </c>
      <c r="Q283" s="7">
        <f t="shared" si="63"/>
        <v>1.3872537748623939E-4</v>
      </c>
      <c r="R283" s="7">
        <f t="shared" si="63"/>
        <v>1.2102023798019789E-4</v>
      </c>
      <c r="S283" s="7">
        <f t="shared" si="63"/>
        <v>1.1215011392156808E-4</v>
      </c>
      <c r="T283" s="7">
        <f t="shared" si="63"/>
        <v>1.0326828200769438E-4</v>
      </c>
      <c r="U283" s="7">
        <f t="shared" si="63"/>
        <v>1.0326828200769438E-4</v>
      </c>
      <c r="V283" s="7">
        <f t="shared" si="63"/>
        <v>1.0326828200769438E-4</v>
      </c>
      <c r="W283" s="7">
        <f t="shared" si="63"/>
        <v>6.7623800998939566E-5</v>
      </c>
      <c r="X283" s="7">
        <f t="shared" si="63"/>
        <v>-4.228275557189095E-6</v>
      </c>
      <c r="Y283" s="7">
        <f t="shared" si="63"/>
        <v>1.0326828200769438E-4</v>
      </c>
    </row>
    <row r="284" spans="1:25" x14ac:dyDescent="0.25">
      <c r="A284">
        <v>9</v>
      </c>
      <c r="B284" s="7">
        <f t="shared" si="62"/>
        <v>1.7450683498537324E-4</v>
      </c>
      <c r="C284" s="7">
        <f t="shared" si="62"/>
        <v>1.5698825159817163E-4</v>
      </c>
      <c r="D284" s="7">
        <f t="shared" si="62"/>
        <v>1.3941189973320139E-4</v>
      </c>
      <c r="E284" s="7">
        <f t="shared" si="62"/>
        <v>1.3941189973320139E-4</v>
      </c>
      <c r="F284" s="7">
        <f t="shared" si="62"/>
        <v>1.3941189973320139E-4</v>
      </c>
      <c r="G284" s="7">
        <f t="shared" si="62"/>
        <v>1.0408569769920782E-4</v>
      </c>
      <c r="H284" s="7">
        <f t="shared" si="62"/>
        <v>8.633575103377073E-5</v>
      </c>
      <c r="I284" s="7">
        <f t="shared" si="62"/>
        <v>6.8527842897719846E-5</v>
      </c>
      <c r="J284" s="7">
        <f t="shared" si="62"/>
        <v>5.0661924981768678E-5</v>
      </c>
      <c r="K284" s="7">
        <f t="shared" si="62"/>
        <v>3.2737948952182996E-5</v>
      </c>
      <c r="L284" s="1">
        <f t="shared" si="62"/>
        <v>10.408569769920783</v>
      </c>
      <c r="M284" s="1"/>
      <c r="N284" s="1">
        <f>'SSA avg mort by age'!J14</f>
        <v>10.408569769920783</v>
      </c>
      <c r="O284" s="7">
        <f t="shared" si="63"/>
        <v>1.7971847422741855E-4</v>
      </c>
      <c r="P284" s="7">
        <f t="shared" si="63"/>
        <v>1.633233524162264E-4</v>
      </c>
      <c r="Q284" s="7">
        <f t="shared" si="63"/>
        <v>1.3040042264393084E-4</v>
      </c>
      <c r="R284" s="7">
        <f t="shared" si="63"/>
        <v>1.1387255415226553E-4</v>
      </c>
      <c r="S284" s="7">
        <f t="shared" si="63"/>
        <v>1.0559200575781128E-4</v>
      </c>
      <c r="T284" s="7">
        <f t="shared" si="63"/>
        <v>9.7300376215613723E-5</v>
      </c>
      <c r="U284" s="7">
        <f t="shared" si="63"/>
        <v>9.7300376215613723E-5</v>
      </c>
      <c r="V284" s="7">
        <f t="shared" si="63"/>
        <v>9.7300376215613723E-5</v>
      </c>
      <c r="W284" s="7">
        <f t="shared" si="63"/>
        <v>6.4022970808034742E-5</v>
      </c>
      <c r="X284" s="7">
        <f t="shared" si="63"/>
        <v>-3.0648872435061145E-6</v>
      </c>
      <c r="Y284" s="7">
        <f t="shared" si="63"/>
        <v>9.7300376215613723E-5</v>
      </c>
    </row>
    <row r="285" spans="1:25" x14ac:dyDescent="0.25">
      <c r="A285">
        <v>10</v>
      </c>
      <c r="B285" s="7">
        <f t="shared" si="62"/>
        <v>1.5065241313598905E-4</v>
      </c>
      <c r="C285" s="7">
        <f t="shared" si="62"/>
        <v>1.3561410631799672E-4</v>
      </c>
      <c r="D285" s="7">
        <f t="shared" si="62"/>
        <v>1.2052565339506745E-4</v>
      </c>
      <c r="E285" s="7">
        <f t="shared" si="62"/>
        <v>1.2052565339506745E-4</v>
      </c>
      <c r="F285" s="7">
        <f t="shared" si="62"/>
        <v>1.2052565339506745E-4</v>
      </c>
      <c r="G285" s="7">
        <f t="shared" si="62"/>
        <v>9.0198132874156142E-5</v>
      </c>
      <c r="H285" s="7">
        <f t="shared" si="62"/>
        <v>7.4958977036163938E-5</v>
      </c>
      <c r="I285" s="7">
        <f t="shared" si="62"/>
        <v>5.9669498613195858E-5</v>
      </c>
      <c r="J285" s="7">
        <f t="shared" si="62"/>
        <v>4.4329653425315749E-5</v>
      </c>
      <c r="K285" s="7">
        <f t="shared" si="62"/>
        <v>2.893939726859796E-5</v>
      </c>
      <c r="L285" s="1">
        <f t="shared" si="62"/>
        <v>9.0198132874156158</v>
      </c>
      <c r="M285" s="1"/>
      <c r="N285" s="1">
        <f>'SSA avg mort by age'!J15</f>
        <v>9.0198132874156158</v>
      </c>
      <c r="O285" s="7">
        <f t="shared" si="63"/>
        <v>1.7162744843111881E-4</v>
      </c>
      <c r="P285" s="7">
        <f t="shared" si="63"/>
        <v>1.5605107046357236E-4</v>
      </c>
      <c r="Q285" s="7">
        <f t="shared" si="63"/>
        <v>1.2477064454690157E-4</v>
      </c>
      <c r="R285" s="7">
        <f t="shared" si="63"/>
        <v>1.0906653482420106E-4</v>
      </c>
      <c r="S285" s="7">
        <f t="shared" si="63"/>
        <v>1.0119849225196089E-4</v>
      </c>
      <c r="T285" s="7">
        <f t="shared" si="63"/>
        <v>9.3319786053081545E-5</v>
      </c>
      <c r="U285" s="7">
        <f t="shared" si="63"/>
        <v>9.3319786053081545E-5</v>
      </c>
      <c r="V285" s="7">
        <f t="shared" si="63"/>
        <v>9.3319786053081545E-5</v>
      </c>
      <c r="W285" s="7">
        <f t="shared" si="63"/>
        <v>6.169824766577224E-5</v>
      </c>
      <c r="X285" s="7">
        <f t="shared" si="63"/>
        <v>-2.0578591656713552E-6</v>
      </c>
      <c r="Y285" s="7">
        <f t="shared" si="63"/>
        <v>9.3319786053081545E-5</v>
      </c>
    </row>
    <row r="286" spans="1:25" x14ac:dyDescent="0.25">
      <c r="A286">
        <v>11</v>
      </c>
      <c r="B286" s="7">
        <f t="shared" si="62"/>
        <v>1.5831497543359634E-4</v>
      </c>
      <c r="C286" s="7">
        <f t="shared" si="62"/>
        <v>1.4260197792586123E-4</v>
      </c>
      <c r="D286" s="7">
        <f t="shared" si="62"/>
        <v>1.2683608439996747E-4</v>
      </c>
      <c r="E286" s="7">
        <f t="shared" si="62"/>
        <v>1.2683608439996747E-4</v>
      </c>
      <c r="F286" s="7">
        <f t="shared" si="62"/>
        <v>1.2683608439996747E-4</v>
      </c>
      <c r="G286" s="7">
        <f t="shared" si="62"/>
        <v>9.5145415220112102E-5</v>
      </c>
      <c r="H286" s="7">
        <f t="shared" si="62"/>
        <v>7.922054245961716E-5</v>
      </c>
      <c r="I286" s="7">
        <f t="shared" si="62"/>
        <v>6.3242579467873332E-5</v>
      </c>
      <c r="J286" s="7">
        <f t="shared" si="62"/>
        <v>4.7211477621823581E-5</v>
      </c>
      <c r="K286" s="7">
        <f t="shared" si="62"/>
        <v>3.1127188270473622E-5</v>
      </c>
      <c r="L286" s="1">
        <f t="shared" si="62"/>
        <v>9.5145415220112124</v>
      </c>
      <c r="M286" s="1"/>
      <c r="N286" s="1">
        <f>'SSA avg mort by age'!J16</f>
        <v>9.5145415220112124</v>
      </c>
      <c r="O286" s="7">
        <f t="shared" si="63"/>
        <v>1.7814475113179617E-4</v>
      </c>
      <c r="P286" s="7">
        <f t="shared" si="63"/>
        <v>1.620611244942201E-4</v>
      </c>
      <c r="Q286" s="7">
        <f t="shared" si="63"/>
        <v>1.2976046250260607E-4</v>
      </c>
      <c r="R286" s="7">
        <f t="shared" si="63"/>
        <v>1.1354335912195584E-4</v>
      </c>
      <c r="S286" s="7">
        <f t="shared" si="63"/>
        <v>1.054180994465395E-4</v>
      </c>
      <c r="T286" s="7">
        <f t="shared" si="63"/>
        <v>9.7281695439711385E-5</v>
      </c>
      <c r="U286" s="7">
        <f t="shared" si="63"/>
        <v>9.7281695439711385E-5</v>
      </c>
      <c r="V286" s="7">
        <f t="shared" si="63"/>
        <v>9.7281695439711385E-5</v>
      </c>
      <c r="W286" s="7">
        <f t="shared" si="63"/>
        <v>6.4624550937049464E-5</v>
      </c>
      <c r="X286" s="7">
        <f t="shared" si="63"/>
        <v>-1.2259611727667928E-6</v>
      </c>
      <c r="Y286" s="7">
        <f t="shared" si="63"/>
        <v>9.7281695439711385E-5</v>
      </c>
    </row>
    <row r="287" spans="1:25" x14ac:dyDescent="0.25">
      <c r="A287">
        <v>12</v>
      </c>
      <c r="B287" s="7">
        <f t="shared" si="62"/>
        <v>2.2176405823254929E-4</v>
      </c>
      <c r="C287" s="7">
        <f t="shared" si="62"/>
        <v>1.9988105591497822E-4</v>
      </c>
      <c r="D287" s="7">
        <f t="shared" si="62"/>
        <v>1.7792365880526625E-4</v>
      </c>
      <c r="E287" s="7">
        <f t="shared" si="62"/>
        <v>1.7792365880526625E-4</v>
      </c>
      <c r="F287" s="7">
        <f t="shared" si="62"/>
        <v>1.7792365880526625E-4</v>
      </c>
      <c r="G287" s="7">
        <f t="shared" si="62"/>
        <v>1.3378539552222793E-4</v>
      </c>
      <c r="H287" s="7">
        <f t="shared" si="62"/>
        <v>1.1160438689720325E-4</v>
      </c>
      <c r="I287" s="7">
        <f t="shared" si="62"/>
        <v>8.9348698576601811E-5</v>
      </c>
      <c r="J287" s="7">
        <f t="shared" si="62"/>
        <v>6.7018259226383849E-5</v>
      </c>
      <c r="K287" s="7">
        <f t="shared" si="62"/>
        <v>4.4612997469198329E-5</v>
      </c>
      <c r="L287" s="1">
        <f t="shared" si="62"/>
        <v>13.378539552222797</v>
      </c>
      <c r="M287" s="1"/>
      <c r="N287" s="1">
        <f>'SSA avg mort by age'!J17</f>
        <v>13.378539552222797</v>
      </c>
      <c r="O287" s="7">
        <f t="shared" si="63"/>
        <v>2.0631423175845805E-4</v>
      </c>
      <c r="P287" s="7">
        <f t="shared" si="63"/>
        <v>1.8778582034440259E-4</v>
      </c>
      <c r="Q287" s="7">
        <f t="shared" si="63"/>
        <v>1.5057342793040485E-4</v>
      </c>
      <c r="R287" s="7">
        <f t="shared" si="63"/>
        <v>1.3188936345437833E-4</v>
      </c>
      <c r="S287" s="7">
        <f t="shared" si="63"/>
        <v>1.2252784587815164E-4</v>
      </c>
      <c r="T287" s="7">
        <f t="shared" si="63"/>
        <v>1.1315333111250659E-4</v>
      </c>
      <c r="U287" s="7">
        <f t="shared" si="63"/>
        <v>1.1315333111250659E-4</v>
      </c>
      <c r="V287" s="7">
        <f t="shared" si="63"/>
        <v>1.1315333111250659E-4</v>
      </c>
      <c r="W287" s="7">
        <f t="shared" si="63"/>
        <v>7.5525195642903156E-5</v>
      </c>
      <c r="X287" s="7">
        <f t="shared" si="63"/>
        <v>-3.5652996148186142E-7</v>
      </c>
      <c r="Y287" s="7">
        <f t="shared" si="63"/>
        <v>1.1315333111250659E-4</v>
      </c>
    </row>
    <row r="288" spans="1:25" x14ac:dyDescent="0.25">
      <c r="A288">
        <v>13</v>
      </c>
      <c r="B288" s="7">
        <f t="shared" si="62"/>
        <v>3.5505011012606721E-4</v>
      </c>
      <c r="C288" s="7">
        <f t="shared" si="62"/>
        <v>3.2022237676143975E-4</v>
      </c>
      <c r="D288" s="7">
        <f t="shared" si="62"/>
        <v>2.8527462889988559E-4</v>
      </c>
      <c r="E288" s="7">
        <f t="shared" si="62"/>
        <v>2.8527462889988559E-4</v>
      </c>
      <c r="F288" s="7">
        <f t="shared" si="62"/>
        <v>2.8527462889988559E-4</v>
      </c>
      <c r="G288" s="7">
        <f t="shared" si="62"/>
        <v>2.1501860433453064E-4</v>
      </c>
      <c r="H288" s="7">
        <f t="shared" si="62"/>
        <v>1.7971008475729615E-4</v>
      </c>
      <c r="I288" s="7">
        <f t="shared" si="62"/>
        <v>1.4428106493619006E-4</v>
      </c>
      <c r="J288" s="7">
        <f t="shared" si="62"/>
        <v>1.0873142323662043E-4</v>
      </c>
      <c r="K288" s="7">
        <f t="shared" si="62"/>
        <v>7.3061037944775452E-5</v>
      </c>
      <c r="L288" s="1">
        <f t="shared" si="62"/>
        <v>21.501860433453068</v>
      </c>
      <c r="M288" s="1"/>
      <c r="N288" s="1">
        <f>'SSA avg mort by age'!J18</f>
        <v>21.501860433453068</v>
      </c>
      <c r="O288" s="7">
        <f t="shared" si="63"/>
        <v>2.5764247491688944E-4</v>
      </c>
      <c r="P288" s="7">
        <f t="shared" si="63"/>
        <v>2.3462902189243972E-4</v>
      </c>
      <c r="Q288" s="7">
        <f t="shared" si="63"/>
        <v>1.884061948588228E-4</v>
      </c>
      <c r="R288" s="7">
        <f t="shared" si="63"/>
        <v>1.6519670976256699E-4</v>
      </c>
      <c r="S288" s="7">
        <f t="shared" si="63"/>
        <v>1.5356742500420573E-4</v>
      </c>
      <c r="T288" s="7">
        <f t="shared" si="63"/>
        <v>1.4192176950425127E-4</v>
      </c>
      <c r="U288" s="7">
        <f t="shared" si="63"/>
        <v>1.4192176950425127E-4</v>
      </c>
      <c r="V288" s="7">
        <f t="shared" si="63"/>
        <v>1.4192176950425127E-4</v>
      </c>
      <c r="W288" s="7">
        <f t="shared" si="63"/>
        <v>9.5175300990318846E-5</v>
      </c>
      <c r="X288" s="7">
        <f t="shared" si="63"/>
        <v>8.944526781558108E-7</v>
      </c>
      <c r="Y288" s="7">
        <f t="shared" si="63"/>
        <v>1.4192176950425127E-4</v>
      </c>
    </row>
    <row r="289" spans="1:25" x14ac:dyDescent="0.25">
      <c r="A289">
        <v>14</v>
      </c>
      <c r="B289" s="7">
        <f t="shared" si="62"/>
        <v>5.4097292954706229E-4</v>
      </c>
      <c r="C289" s="7">
        <f t="shared" si="62"/>
        <v>4.8823262608477198E-4</v>
      </c>
      <c r="D289" s="7">
        <f t="shared" si="62"/>
        <v>4.3530670060620439E-4</v>
      </c>
      <c r="E289" s="7">
        <f t="shared" si="62"/>
        <v>4.3530670060620439E-4</v>
      </c>
      <c r="F289" s="7">
        <f t="shared" si="62"/>
        <v>4.3530670060620439E-4</v>
      </c>
      <c r="G289" s="7">
        <f t="shared" si="62"/>
        <v>3.2889716976374883E-4</v>
      </c>
      <c r="H289" s="7">
        <f t="shared" si="62"/>
        <v>2.7541315711596343E-4</v>
      </c>
      <c r="I289" s="7">
        <f t="shared" si="62"/>
        <v>2.2174270788394499E-4</v>
      </c>
      <c r="J289" s="7">
        <f t="shared" si="62"/>
        <v>1.6788561805972959E-4</v>
      </c>
      <c r="K289" s="7">
        <f t="shared" si="62"/>
        <v>1.1384168348880221E-4</v>
      </c>
      <c r="L289" s="1">
        <f t="shared" si="62"/>
        <v>32.889716976374885</v>
      </c>
      <c r="M289" s="1"/>
      <c r="N289" s="1">
        <f>'SSA avg mort by age'!J19</f>
        <v>32.889716976374885</v>
      </c>
      <c r="O289" s="7">
        <f t="shared" si="63"/>
        <v>3.2821545655548111E-4</v>
      </c>
      <c r="P289" s="7">
        <f t="shared" si="63"/>
        <v>2.9905960775791264E-4</v>
      </c>
      <c r="Q289" s="7">
        <f t="shared" si="63"/>
        <v>2.4049545743951893E-4</v>
      </c>
      <c r="R289" s="7">
        <f t="shared" si="63"/>
        <v>2.1108700335976732E-4</v>
      </c>
      <c r="S289" s="7">
        <f t="shared" si="63"/>
        <v>1.9635114819510296E-4</v>
      </c>
      <c r="T289" s="7">
        <f t="shared" si="63"/>
        <v>1.8159419488455824E-4</v>
      </c>
      <c r="U289" s="7">
        <f t="shared" si="63"/>
        <v>1.8159419488455824E-4</v>
      </c>
      <c r="V289" s="7">
        <f t="shared" si="63"/>
        <v>1.8159419488455824E-4</v>
      </c>
      <c r="W289" s="7">
        <f t="shared" si="63"/>
        <v>1.2235520912943921E-4</v>
      </c>
      <c r="X289" s="7">
        <f t="shared" si="63"/>
        <v>2.8616205211396017E-6</v>
      </c>
      <c r="Y289" s="7">
        <f t="shared" si="63"/>
        <v>1.8159419488455824E-4</v>
      </c>
    </row>
    <row r="290" spans="1:25" x14ac:dyDescent="0.25">
      <c r="A290">
        <v>15</v>
      </c>
      <c r="B290" s="7">
        <f t="shared" si="62"/>
        <v>7.3981217122438456E-4</v>
      </c>
      <c r="C290" s="7">
        <f t="shared" si="62"/>
        <v>6.68146854186919E-4</v>
      </c>
      <c r="D290" s="7">
        <f t="shared" si="62"/>
        <v>5.9622131598352772E-4</v>
      </c>
      <c r="E290" s="7">
        <f t="shared" si="62"/>
        <v>5.9622131598352772E-4</v>
      </c>
      <c r="F290" s="7">
        <f t="shared" si="62"/>
        <v>5.9622131598352772E-4</v>
      </c>
      <c r="G290" s="7">
        <f t="shared" si="62"/>
        <v>4.5158830425284519E-4</v>
      </c>
      <c r="H290" s="7">
        <f t="shared" si="62"/>
        <v>3.7888019416443226E-4</v>
      </c>
      <c r="I290" s="7">
        <f t="shared" si="62"/>
        <v>3.0591058978752324E-4</v>
      </c>
      <c r="J290" s="7">
        <f t="shared" si="62"/>
        <v>2.3267917219276134E-4</v>
      </c>
      <c r="K290" s="7">
        <f t="shared" si="62"/>
        <v>1.5918562219097639E-4</v>
      </c>
      <c r="L290" s="1">
        <f t="shared" si="62"/>
        <v>45.158830425284521</v>
      </c>
      <c r="M290" s="1"/>
      <c r="N290" s="1">
        <f>'SSA avg mort by age'!J20</f>
        <v>45.158830425284521</v>
      </c>
      <c r="O290" s="7">
        <f t="shared" si="63"/>
        <v>4.0881873561721225E-4</v>
      </c>
      <c r="P290" s="7">
        <f t="shared" si="63"/>
        <v>3.7270786117084959E-4</v>
      </c>
      <c r="Q290" s="7">
        <f t="shared" si="63"/>
        <v>3.0016678254268314E-4</v>
      </c>
      <c r="R290" s="7">
        <f t="shared" si="63"/>
        <v>2.6373637052544213E-4</v>
      </c>
      <c r="S290" s="7">
        <f t="shared" si="63"/>
        <v>2.454811508437029E-4</v>
      </c>
      <c r="T290" s="7">
        <f t="shared" si="63"/>
        <v>2.2719923803627762E-4</v>
      </c>
      <c r="U290" s="7">
        <f t="shared" si="63"/>
        <v>2.2719923803627762E-4</v>
      </c>
      <c r="V290" s="7">
        <f t="shared" si="63"/>
        <v>2.2719923803627762E-4</v>
      </c>
      <c r="W290" s="7">
        <f t="shared" si="63"/>
        <v>1.5380439522614075E-4</v>
      </c>
      <c r="X290" s="7">
        <f t="shared" si="63"/>
        <v>5.729479567744653E-6</v>
      </c>
      <c r="Y290" s="7">
        <f t="shared" si="63"/>
        <v>2.2719923803627762E-4</v>
      </c>
    </row>
    <row r="291" spans="1:25" x14ac:dyDescent="0.25">
      <c r="A291">
        <v>16</v>
      </c>
      <c r="B291" s="7">
        <f t="shared" ref="B291:L306" si="64">B45*B169</f>
        <v>9.3510446021672538E-4</v>
      </c>
      <c r="C291" s="7">
        <f t="shared" si="64"/>
        <v>8.4512360325378051E-4</v>
      </c>
      <c r="D291" s="7">
        <f t="shared" si="64"/>
        <v>7.5480236211735656E-4</v>
      </c>
      <c r="E291" s="7">
        <f t="shared" si="64"/>
        <v>7.5480236211735656E-4</v>
      </c>
      <c r="F291" s="7">
        <f t="shared" si="64"/>
        <v>7.5480236211735656E-4</v>
      </c>
      <c r="G291" s="7">
        <f t="shared" si="64"/>
        <v>5.7313683774551599E-4</v>
      </c>
      <c r="H291" s="7">
        <f t="shared" si="64"/>
        <v>4.8179160860990821E-4</v>
      </c>
      <c r="I291" s="7">
        <f t="shared" si="64"/>
        <v>3.9010410349978638E-4</v>
      </c>
      <c r="J291" s="7">
        <f t="shared" si="64"/>
        <v>2.9807384835267282E-4</v>
      </c>
      <c r="K291" s="7">
        <f t="shared" si="64"/>
        <v>2.0570036866054831E-4</v>
      </c>
      <c r="L291" s="1">
        <f t="shared" si="64"/>
        <v>57.313683774551606</v>
      </c>
      <c r="M291" s="1"/>
      <c r="N291" s="1">
        <f>'SSA avg mort by age'!J21</f>
        <v>57.313683774551606</v>
      </c>
      <c r="O291" s="7">
        <f t="shared" ref="O291:Y306" si="65">O45*O169</f>
        <v>4.8684371685558221E-4</v>
      </c>
      <c r="P291" s="7">
        <f t="shared" si="65"/>
        <v>4.440903395605694E-4</v>
      </c>
      <c r="Q291" s="7">
        <f t="shared" si="65"/>
        <v>3.5819574746252418E-4</v>
      </c>
      <c r="R291" s="7">
        <f t="shared" si="65"/>
        <v>3.1505425827977327E-4</v>
      </c>
      <c r="S291" s="7">
        <f t="shared" si="65"/>
        <v>2.9343490533589769E-4</v>
      </c>
      <c r="T291" s="7">
        <f t="shared" si="65"/>
        <v>2.717831239238002E-4</v>
      </c>
      <c r="U291" s="7">
        <f t="shared" si="65"/>
        <v>2.717831239238002E-4</v>
      </c>
      <c r="V291" s="7">
        <f t="shared" si="65"/>
        <v>2.717831239238002E-4</v>
      </c>
      <c r="W291" s="7">
        <f t="shared" si="65"/>
        <v>1.8485136984818762E-4</v>
      </c>
      <c r="X291" s="7">
        <f t="shared" si="65"/>
        <v>9.4260658046686828E-6</v>
      </c>
      <c r="Y291" s="7">
        <f t="shared" si="65"/>
        <v>2.717831239238002E-4</v>
      </c>
    </row>
    <row r="292" spans="1:25" x14ac:dyDescent="0.25">
      <c r="A292">
        <v>17</v>
      </c>
      <c r="B292" s="7">
        <f t="shared" si="64"/>
        <v>1.1396193490795213E-3</v>
      </c>
      <c r="C292" s="7">
        <f t="shared" si="64"/>
        <v>1.0307178651304302E-3</v>
      </c>
      <c r="D292" s="7">
        <f t="shared" si="64"/>
        <v>9.2138361372025497E-4</v>
      </c>
      <c r="E292" s="7">
        <f t="shared" si="64"/>
        <v>9.2138361372025497E-4</v>
      </c>
      <c r="F292" s="7">
        <f t="shared" si="64"/>
        <v>9.2138361372025497E-4</v>
      </c>
      <c r="G292" s="7">
        <f t="shared" si="64"/>
        <v>7.0141405696920738E-4</v>
      </c>
      <c r="H292" s="7">
        <f t="shared" si="64"/>
        <v>5.9077737397436126E-4</v>
      </c>
      <c r="I292" s="7">
        <f t="shared" si="64"/>
        <v>4.7970516820919042E-4</v>
      </c>
      <c r="J292" s="7">
        <f t="shared" si="64"/>
        <v>3.6819674896354618E-4</v>
      </c>
      <c r="K292" s="7">
        <f t="shared" si="64"/>
        <v>2.5625142477284964E-4</v>
      </c>
      <c r="L292" s="1">
        <f t="shared" si="64"/>
        <v>70.141405696920742</v>
      </c>
      <c r="M292" s="1"/>
      <c r="N292" s="1">
        <f>'SSA avg mort by age'!J22</f>
        <v>70.141405696920742</v>
      </c>
      <c r="O292" s="7">
        <f t="shared" si="65"/>
        <v>5.5522588607545683E-4</v>
      </c>
      <c r="P292" s="7">
        <f t="shared" si="65"/>
        <v>5.0675764490376151E-4</v>
      </c>
      <c r="Q292" s="7">
        <f t="shared" si="65"/>
        <v>4.0936835440536466E-4</v>
      </c>
      <c r="R292" s="7">
        <f t="shared" si="65"/>
        <v>3.6044695498188832E-4</v>
      </c>
      <c r="S292" s="7">
        <f t="shared" si="65"/>
        <v>3.3592949007436575E-4</v>
      </c>
      <c r="T292" s="7">
        <f t="shared" si="65"/>
        <v>3.113741524789173E-4</v>
      </c>
      <c r="U292" s="7">
        <f t="shared" si="65"/>
        <v>3.113741524789173E-4</v>
      </c>
      <c r="V292" s="7">
        <f t="shared" si="65"/>
        <v>3.113741524789173E-4</v>
      </c>
      <c r="W292" s="7">
        <f t="shared" si="65"/>
        <v>2.1277363650817538E-4</v>
      </c>
      <c r="X292" s="7">
        <f t="shared" si="65"/>
        <v>1.37480408071395E-5</v>
      </c>
      <c r="Y292" s="7">
        <f t="shared" si="65"/>
        <v>3.113741524789173E-4</v>
      </c>
    </row>
    <row r="293" spans="1:25" x14ac:dyDescent="0.25">
      <c r="A293">
        <v>18</v>
      </c>
      <c r="B293" s="7">
        <f t="shared" si="64"/>
        <v>1.3482668804111102E-3</v>
      </c>
      <c r="C293" s="7">
        <f t="shared" si="64"/>
        <v>1.2203553914819777E-3</v>
      </c>
      <c r="D293" s="7">
        <f t="shared" si="64"/>
        <v>1.0919059085048154E-3</v>
      </c>
      <c r="E293" s="7">
        <f t="shared" si="64"/>
        <v>1.0919059085048154E-3</v>
      </c>
      <c r="F293" s="7">
        <f t="shared" si="64"/>
        <v>1.0919059085048154E-3</v>
      </c>
      <c r="G293" s="7">
        <f t="shared" si="64"/>
        <v>8.333890323858591E-4</v>
      </c>
      <c r="H293" s="7">
        <f t="shared" si="64"/>
        <v>7.033196721063171E-4</v>
      </c>
      <c r="I293" s="7">
        <f t="shared" si="64"/>
        <v>5.7270838350072684E-4</v>
      </c>
      <c r="J293" s="7">
        <f t="shared" si="64"/>
        <v>4.4155417986706084E-4</v>
      </c>
      <c r="K293" s="7">
        <f t="shared" si="64"/>
        <v>3.0985607324775618E-4</v>
      </c>
      <c r="L293" s="1">
        <f t="shared" si="64"/>
        <v>83.338903238585914</v>
      </c>
      <c r="M293" s="1"/>
      <c r="N293" s="1">
        <f>'SSA avg mort by age'!J23</f>
        <v>83.338903238585914</v>
      </c>
      <c r="O293" s="7">
        <f t="shared" si="65"/>
        <v>6.105652354217204E-4</v>
      </c>
      <c r="P293" s="7">
        <f t="shared" si="65"/>
        <v>5.5759130278109682E-4</v>
      </c>
      <c r="Q293" s="7">
        <f t="shared" si="65"/>
        <v>4.5113224070830732E-4</v>
      </c>
      <c r="R293" s="7">
        <f t="shared" si="65"/>
        <v>3.9764667873179454E-4</v>
      </c>
      <c r="S293" s="7">
        <f t="shared" si="65"/>
        <v>3.7083979529558013E-4</v>
      </c>
      <c r="T293" s="7">
        <f t="shared" si="65"/>
        <v>3.4399014078114175E-4</v>
      </c>
      <c r="U293" s="7">
        <f t="shared" si="65"/>
        <v>3.4399014078114175E-4</v>
      </c>
      <c r="V293" s="7">
        <f t="shared" si="65"/>
        <v>3.4399014078114175E-4</v>
      </c>
      <c r="W293" s="7">
        <f t="shared" si="65"/>
        <v>2.3616326976992448E-4</v>
      </c>
      <c r="X293" s="7">
        <f t="shared" si="65"/>
        <v>1.8448266290784159E-5</v>
      </c>
      <c r="Y293" s="7">
        <f t="shared" si="65"/>
        <v>3.4399014078114175E-4</v>
      </c>
    </row>
    <row r="294" spans="1:25" x14ac:dyDescent="0.25">
      <c r="A294">
        <v>19</v>
      </c>
      <c r="B294" s="7">
        <f t="shared" si="64"/>
        <v>1.554454690847033E-3</v>
      </c>
      <c r="C294" s="7">
        <f t="shared" si="64"/>
        <v>1.408087678728698E-3</v>
      </c>
      <c r="D294" s="7">
        <f t="shared" si="64"/>
        <v>1.2610649892519938E-3</v>
      </c>
      <c r="E294" s="7">
        <f t="shared" si="64"/>
        <v>1.2610649892519938E-3</v>
      </c>
      <c r="F294" s="7">
        <f t="shared" si="64"/>
        <v>1.2610649892519938E-3</v>
      </c>
      <c r="G294" s="7">
        <f t="shared" si="64"/>
        <v>9.6504708928426088E-4</v>
      </c>
      <c r="H294" s="7">
        <f t="shared" si="64"/>
        <v>8.1604912923843593E-4</v>
      </c>
      <c r="I294" s="7">
        <f t="shared" si="64"/>
        <v>6.6638999271984522E-4</v>
      </c>
      <c r="J294" s="7">
        <f t="shared" si="64"/>
        <v>5.1606829985509307E-4</v>
      </c>
      <c r="K294" s="7">
        <f t="shared" si="64"/>
        <v>3.6508266872805191E-4</v>
      </c>
      <c r="L294" s="1">
        <f t="shared" si="64"/>
        <v>96.504708928426098</v>
      </c>
      <c r="M294" s="1"/>
      <c r="N294" s="1">
        <f>'SSA avg mort by age'!J24</f>
        <v>96.504708928426098</v>
      </c>
      <c r="O294" s="7">
        <f t="shared" si="65"/>
        <v>6.5479276022686482E-4</v>
      </c>
      <c r="P294" s="7">
        <f t="shared" si="65"/>
        <v>5.9833589816813196E-4</v>
      </c>
      <c r="Q294" s="7">
        <f t="shared" si="65"/>
        <v>4.8485834791396246E-4</v>
      </c>
      <c r="R294" s="7">
        <f t="shared" si="65"/>
        <v>4.2783713858121424E-4</v>
      </c>
      <c r="S294" s="7">
        <f t="shared" si="65"/>
        <v>3.992558112396404E-4</v>
      </c>
      <c r="T294" s="7">
        <f t="shared" si="65"/>
        <v>3.7062729192984645E-4</v>
      </c>
      <c r="U294" s="7">
        <f t="shared" si="65"/>
        <v>3.7062729192984645E-4</v>
      </c>
      <c r="V294" s="7">
        <f t="shared" si="65"/>
        <v>3.7062729192984645E-4</v>
      </c>
      <c r="W294" s="7">
        <f t="shared" si="65"/>
        <v>2.5564064160116771E-4</v>
      </c>
      <c r="X294" s="7">
        <f t="shared" si="65"/>
        <v>2.339218308861988E-5</v>
      </c>
      <c r="Y294" s="7">
        <f t="shared" si="65"/>
        <v>3.7062729192984645E-4</v>
      </c>
    </row>
    <row r="295" spans="1:25" x14ac:dyDescent="0.25">
      <c r="A295">
        <v>20</v>
      </c>
      <c r="B295" s="7">
        <f t="shared" si="64"/>
        <v>1.7691378698530889E-3</v>
      </c>
      <c r="C295" s="7">
        <f t="shared" si="64"/>
        <v>1.6038547283210879E-3</v>
      </c>
      <c r="D295" s="7">
        <f t="shared" si="64"/>
        <v>1.4377791533541503E-3</v>
      </c>
      <c r="E295" s="7">
        <f t="shared" si="64"/>
        <v>1.4377791533541503E-3</v>
      </c>
      <c r="F295" s="7">
        <f t="shared" si="64"/>
        <v>1.4377791533541503E-3</v>
      </c>
      <c r="G295" s="7">
        <f t="shared" si="64"/>
        <v>1.1032431303938973E-3</v>
      </c>
      <c r="H295" s="7">
        <f t="shared" si="64"/>
        <v>9.3477888791065205E-4</v>
      </c>
      <c r="I295" s="7">
        <f t="shared" si="64"/>
        <v>7.6551462300365357E-4</v>
      </c>
      <c r="J295" s="7">
        <f t="shared" si="64"/>
        <v>5.9544843027863449E-4</v>
      </c>
      <c r="K295" s="7">
        <f t="shared" si="64"/>
        <v>4.2457840107352612E-4</v>
      </c>
      <c r="L295" s="1">
        <f t="shared" si="64"/>
        <v>110.32431303938976</v>
      </c>
      <c r="M295" s="1"/>
      <c r="N295" s="1">
        <f>'SSA avg mort by age'!J25</f>
        <v>110.32431303938976</v>
      </c>
      <c r="O295" s="7">
        <f t="shared" si="65"/>
        <v>7.0026095553953874E-4</v>
      </c>
      <c r="P295" s="7">
        <f t="shared" si="65"/>
        <v>6.4026815834358471E-4</v>
      </c>
      <c r="Q295" s="7">
        <f t="shared" si="65"/>
        <v>5.1966183693935575E-4</v>
      </c>
      <c r="R295" s="7">
        <f t="shared" si="65"/>
        <v>4.590476883079675E-4</v>
      </c>
      <c r="S295" s="7">
        <f t="shared" si="65"/>
        <v>4.2866273025254274E-4</v>
      </c>
      <c r="T295" s="7">
        <f t="shared" si="65"/>
        <v>3.9822579755003002E-4</v>
      </c>
      <c r="U295" s="7">
        <f t="shared" si="65"/>
        <v>3.9822579755003002E-4</v>
      </c>
      <c r="V295" s="7">
        <f t="shared" si="65"/>
        <v>3.9822579755003002E-4</v>
      </c>
      <c r="W295" s="7">
        <f t="shared" si="65"/>
        <v>2.7595753712112613E-4</v>
      </c>
      <c r="X295" s="7">
        <f t="shared" si="65"/>
        <v>2.8914314063631202E-5</v>
      </c>
      <c r="Y295" s="7">
        <f t="shared" si="65"/>
        <v>3.9822579755003002E-4</v>
      </c>
    </row>
    <row r="296" spans="1:25" x14ac:dyDescent="0.25">
      <c r="A296">
        <v>21</v>
      </c>
      <c r="B296" s="7">
        <f t="shared" si="64"/>
        <v>1.9668133544092276E-3</v>
      </c>
      <c r="C296" s="7">
        <f t="shared" si="64"/>
        <v>1.784551470462837E-3</v>
      </c>
      <c r="D296" s="7">
        <f t="shared" si="64"/>
        <v>1.6013506091505036E-3</v>
      </c>
      <c r="E296" s="7">
        <f t="shared" si="64"/>
        <v>1.6013506091505036E-3</v>
      </c>
      <c r="F296" s="7">
        <f t="shared" si="64"/>
        <v>1.6013506091505036E-3</v>
      </c>
      <c r="G296" s="7">
        <f t="shared" si="64"/>
        <v>1.2321217627170361E-3</v>
      </c>
      <c r="H296" s="7">
        <f t="shared" si="64"/>
        <v>1.0460886691283891E-3</v>
      </c>
      <c r="I296" s="7">
        <f t="shared" si="64"/>
        <v>8.5910638122264525E-4</v>
      </c>
      <c r="J296" s="7">
        <f t="shared" si="64"/>
        <v>6.7117233211771684E-4</v>
      </c>
      <c r="K296" s="7">
        <f t="shared" si="64"/>
        <v>4.8228394985762974E-4</v>
      </c>
      <c r="L296" s="1">
        <f t="shared" si="64"/>
        <v>123.21217627170363</v>
      </c>
      <c r="M296" s="1"/>
      <c r="N296" s="1">
        <f>'SSA avg mort by age'!J26</f>
        <v>123.21217627170363</v>
      </c>
      <c r="O296" s="7">
        <f t="shared" si="65"/>
        <v>7.4693701652611189E-4</v>
      </c>
      <c r="P296" s="7">
        <f t="shared" si="65"/>
        <v>6.8336126715751535E-4</v>
      </c>
      <c r="Q296" s="7">
        <f t="shared" si="65"/>
        <v>5.5552760021914207E-4</v>
      </c>
      <c r="R296" s="7">
        <f t="shared" si="65"/>
        <v>4.9126893833310132E-4</v>
      </c>
      <c r="S296" s="7">
        <f t="shared" si="65"/>
        <v>4.5905398725123368E-4</v>
      </c>
      <c r="T296" s="7">
        <f t="shared" si="65"/>
        <v>4.2678189389534283E-4</v>
      </c>
      <c r="U296" s="7">
        <f t="shared" si="65"/>
        <v>4.2678189389534283E-4</v>
      </c>
      <c r="V296" s="7">
        <f t="shared" si="65"/>
        <v>4.2678189389534283E-4</v>
      </c>
      <c r="W296" s="7">
        <f t="shared" si="65"/>
        <v>2.9712116391301821E-4</v>
      </c>
      <c r="X296" s="7">
        <f t="shared" si="65"/>
        <v>3.5042660763921634E-5</v>
      </c>
      <c r="Y296" s="7">
        <f t="shared" si="65"/>
        <v>4.2678189389534283E-4</v>
      </c>
    </row>
    <row r="297" spans="1:25" x14ac:dyDescent="0.25">
      <c r="A297">
        <v>22</v>
      </c>
      <c r="B297" s="7">
        <f t="shared" si="64"/>
        <v>2.0991467959993828E-3</v>
      </c>
      <c r="C297" s="7">
        <f t="shared" si="64"/>
        <v>1.9062568374473565E-3</v>
      </c>
      <c r="D297" s="7">
        <f t="shared" si="64"/>
        <v>1.7122966394299531E-3</v>
      </c>
      <c r="E297" s="7">
        <f t="shared" si="64"/>
        <v>1.7122966394299531E-3</v>
      </c>
      <c r="F297" s="7">
        <f t="shared" si="64"/>
        <v>1.7122966394299531E-3</v>
      </c>
      <c r="G297" s="7">
        <f t="shared" si="64"/>
        <v>1.3211524170474436E-3</v>
      </c>
      <c r="H297" s="7">
        <f t="shared" si="64"/>
        <v>1.12396182013669E-3</v>
      </c>
      <c r="I297" s="7">
        <f t="shared" si="64"/>
        <v>9.2568783864187894E-4</v>
      </c>
      <c r="J297" s="7">
        <f t="shared" si="64"/>
        <v>7.2632716765867538E-4</v>
      </c>
      <c r="K297" s="7">
        <f t="shared" si="64"/>
        <v>5.2587649480541896E-4</v>
      </c>
      <c r="L297" s="1">
        <f t="shared" si="64"/>
        <v>132.11524170474439</v>
      </c>
      <c r="M297" s="1"/>
      <c r="N297" s="1">
        <f>'SSA avg mort by age'!J27</f>
        <v>132.11524170474439</v>
      </c>
      <c r="O297" s="7">
        <f t="shared" si="65"/>
        <v>7.8961547718396489E-4</v>
      </c>
      <c r="P297" s="7">
        <f t="shared" si="65"/>
        <v>7.2285310429303729E-4</v>
      </c>
      <c r="Q297" s="7">
        <f t="shared" si="65"/>
        <v>5.8858480749009049E-4</v>
      </c>
      <c r="R297" s="7">
        <f t="shared" si="65"/>
        <v>5.21078006406783E-4</v>
      </c>
      <c r="S297" s="7">
        <f t="shared" si="65"/>
        <v>4.8723125053608902E-4</v>
      </c>
      <c r="T297" s="7">
        <f t="shared" si="65"/>
        <v>4.5332218448207857E-4</v>
      </c>
      <c r="U297" s="7">
        <f t="shared" si="65"/>
        <v>4.5332218448207857E-4</v>
      </c>
      <c r="V297" s="7">
        <f t="shared" si="65"/>
        <v>4.5332218448207857E-4</v>
      </c>
      <c r="W297" s="7">
        <f t="shared" si="65"/>
        <v>3.1706171756145404E-4</v>
      </c>
      <c r="X297" s="7">
        <f t="shared" si="65"/>
        <v>4.1533135932336361E-5</v>
      </c>
      <c r="Y297" s="7">
        <f t="shared" si="65"/>
        <v>4.5332218448207857E-4</v>
      </c>
    </row>
    <row r="298" spans="1:25" x14ac:dyDescent="0.25">
      <c r="A298">
        <v>23</v>
      </c>
      <c r="B298" s="7">
        <f t="shared" si="64"/>
        <v>2.1486615358399107E-3</v>
      </c>
      <c r="C298" s="7">
        <f t="shared" si="64"/>
        <v>1.9529295760949111E-3</v>
      </c>
      <c r="D298" s="7">
        <f t="shared" si="64"/>
        <v>1.756028866727237E-3</v>
      </c>
      <c r="E298" s="7">
        <f t="shared" si="64"/>
        <v>1.756028866727237E-3</v>
      </c>
      <c r="F298" s="7">
        <f t="shared" si="64"/>
        <v>1.756028866727237E-3</v>
      </c>
      <c r="G298" s="7">
        <f t="shared" si="64"/>
        <v>1.3587051959435205E-3</v>
      </c>
      <c r="H298" s="7">
        <f t="shared" si="64"/>
        <v>1.1582742072401881E-3</v>
      </c>
      <c r="I298" s="7">
        <f t="shared" si="64"/>
        <v>9.5665841429632228E-4</v>
      </c>
      <c r="J298" s="7">
        <f t="shared" si="64"/>
        <v>7.5385377767371814E-4</v>
      </c>
      <c r="K298" s="7">
        <f t="shared" si="64"/>
        <v>5.4985624757725648E-4</v>
      </c>
      <c r="L298" s="1">
        <f t="shared" si="64"/>
        <v>135.87051959435209</v>
      </c>
      <c r="M298" s="1"/>
      <c r="N298" s="1">
        <f>'SSA avg mort by age'!J28</f>
        <v>135.87051959435209</v>
      </c>
      <c r="O298" s="7">
        <f t="shared" si="65"/>
        <v>8.2663336585249967E-4</v>
      </c>
      <c r="P298" s="7">
        <f t="shared" si="65"/>
        <v>7.5721435908432139E-4</v>
      </c>
      <c r="Q298" s="7">
        <f t="shared" si="65"/>
        <v>6.1757343417759986E-4</v>
      </c>
      <c r="R298" s="7">
        <f t="shared" si="65"/>
        <v>5.4735049540827099E-4</v>
      </c>
      <c r="S298" s="7">
        <f t="shared" si="65"/>
        <v>5.1213818333046212E-4</v>
      </c>
      <c r="T298" s="7">
        <f t="shared" si="65"/>
        <v>4.7685855748516234E-4</v>
      </c>
      <c r="U298" s="7">
        <f t="shared" si="65"/>
        <v>4.7685855748516234E-4</v>
      </c>
      <c r="V298" s="7">
        <f t="shared" si="65"/>
        <v>4.7685855748516234E-4</v>
      </c>
      <c r="W298" s="7">
        <f t="shared" si="65"/>
        <v>3.350656350599211E-4</v>
      </c>
      <c r="X298" s="7">
        <f t="shared" si="65"/>
        <v>4.8229219953499786E-5</v>
      </c>
      <c r="Y298" s="7">
        <f t="shared" si="65"/>
        <v>4.7685855748516234E-4</v>
      </c>
    </row>
    <row r="299" spans="1:25" x14ac:dyDescent="0.25">
      <c r="A299">
        <v>24</v>
      </c>
      <c r="B299" s="7">
        <f t="shared" si="64"/>
        <v>2.1355357653915033E-3</v>
      </c>
      <c r="C299" s="7">
        <f t="shared" si="64"/>
        <v>1.9427154019165639E-3</v>
      </c>
      <c r="D299" s="7">
        <f t="shared" si="64"/>
        <v>1.7486603458776182E-3</v>
      </c>
      <c r="E299" s="7">
        <f t="shared" si="64"/>
        <v>1.7486603458776182E-3</v>
      </c>
      <c r="F299" s="7">
        <f t="shared" si="64"/>
        <v>1.7486603458776182E-3</v>
      </c>
      <c r="G299" s="7">
        <f t="shared" si="64"/>
        <v>1.3568274653627266E-3</v>
      </c>
      <c r="H299" s="7">
        <f t="shared" si="64"/>
        <v>1.1590402619085917E-3</v>
      </c>
      <c r="I299" s="7">
        <f t="shared" si="64"/>
        <v>9.599996078701995E-4</v>
      </c>
      <c r="J299" s="7">
        <f t="shared" si="64"/>
        <v>7.5970078000893329E-4</v>
      </c>
      <c r="K299" s="7">
        <f t="shared" si="64"/>
        <v>5.5813904152865208E-4</v>
      </c>
      <c r="L299" s="1">
        <f t="shared" si="64"/>
        <v>135.6827465362727</v>
      </c>
      <c r="M299" s="1"/>
      <c r="N299" s="1">
        <f>'SSA avg mort by age'!J29</f>
        <v>135.6827465362727</v>
      </c>
      <c r="O299" s="7">
        <f t="shared" si="65"/>
        <v>8.5977891800885107E-4</v>
      </c>
      <c r="P299" s="7">
        <f t="shared" si="65"/>
        <v>7.8807490285455267E-4</v>
      </c>
      <c r="Q299" s="7">
        <f t="shared" si="65"/>
        <v>6.4380546067441713E-4</v>
      </c>
      <c r="R299" s="7">
        <f t="shared" si="65"/>
        <v>5.7123885803090355E-4</v>
      </c>
      <c r="S299" s="7">
        <f t="shared" si="65"/>
        <v>5.3484732871607993E-4</v>
      </c>
      <c r="T299" s="7">
        <f t="shared" si="65"/>
        <v>4.9838354912213505E-4</v>
      </c>
      <c r="U299" s="7">
        <f t="shared" si="65"/>
        <v>4.9838354912213505E-4</v>
      </c>
      <c r="V299" s="7">
        <f t="shared" si="65"/>
        <v>4.9838354912213505E-4</v>
      </c>
      <c r="W299" s="7">
        <f t="shared" si="65"/>
        <v>3.5180445146637442E-4</v>
      </c>
      <c r="X299" s="7">
        <f t="shared" si="65"/>
        <v>5.5155759412728756E-5</v>
      </c>
      <c r="Y299" s="7">
        <f t="shared" si="65"/>
        <v>4.9838354912213505E-4</v>
      </c>
    </row>
    <row r="300" spans="1:25" x14ac:dyDescent="0.25">
      <c r="A300">
        <v>25</v>
      </c>
      <c r="B300" s="7">
        <f t="shared" si="64"/>
        <v>2.1040463073350715E-3</v>
      </c>
      <c r="C300" s="7">
        <f t="shared" si="64"/>
        <v>1.9157664303420707E-3</v>
      </c>
      <c r="D300" s="7">
        <f t="shared" si="64"/>
        <v>1.726200165913042E-3</v>
      </c>
      <c r="E300" s="7">
        <f t="shared" si="64"/>
        <v>1.726200165913042E-3</v>
      </c>
      <c r="F300" s="7">
        <f t="shared" si="64"/>
        <v>1.726200165913042E-3</v>
      </c>
      <c r="G300" s="7">
        <f t="shared" si="64"/>
        <v>1.3431871865656046E-3</v>
      </c>
      <c r="H300" s="7">
        <f t="shared" si="64"/>
        <v>1.1497297852314039E-3</v>
      </c>
      <c r="I300" s="7">
        <f t="shared" si="64"/>
        <v>9.5496462353995403E-4</v>
      </c>
      <c r="J300" s="7">
        <f t="shared" si="64"/>
        <v>7.5888631575635722E-4</v>
      </c>
      <c r="K300" s="7">
        <f t="shared" si="64"/>
        <v>5.6148945905388136E-4</v>
      </c>
      <c r="L300" s="1">
        <f t="shared" si="64"/>
        <v>134.31871865656049</v>
      </c>
      <c r="M300" s="1"/>
      <c r="N300" s="1">
        <f>'SSA avg mort by age'!J30</f>
        <v>134.31871865656049</v>
      </c>
      <c r="O300" s="7">
        <f t="shared" si="65"/>
        <v>8.9419755255623677E-4</v>
      </c>
      <c r="P300" s="7">
        <f t="shared" si="65"/>
        <v>8.2014780111347668E-4</v>
      </c>
      <c r="Q300" s="7">
        <f t="shared" si="65"/>
        <v>6.71124387522819E-4</v>
      </c>
      <c r="R300" s="7">
        <f t="shared" si="65"/>
        <v>5.9614937643936126E-4</v>
      </c>
      <c r="S300" s="7">
        <f t="shared" si="65"/>
        <v>5.5854574920311028E-4</v>
      </c>
      <c r="T300" s="7">
        <f t="shared" si="65"/>
        <v>5.2086459470168634E-4</v>
      </c>
      <c r="U300" s="7">
        <f t="shared" si="65"/>
        <v>5.2086459470168634E-4</v>
      </c>
      <c r="V300" s="7">
        <f t="shared" si="65"/>
        <v>5.2086459470168634E-4</v>
      </c>
      <c r="W300" s="7">
        <f t="shared" si="65"/>
        <v>3.6936300924638767E-4</v>
      </c>
      <c r="X300" s="7">
        <f t="shared" si="65"/>
        <v>6.2612718238240451E-5</v>
      </c>
      <c r="Y300" s="7">
        <f t="shared" si="65"/>
        <v>5.2086459470168634E-4</v>
      </c>
    </row>
    <row r="301" spans="1:25" x14ac:dyDescent="0.25">
      <c r="A301">
        <v>26</v>
      </c>
      <c r="B301" s="7">
        <f t="shared" si="64"/>
        <v>2.0820460781784452E-3</v>
      </c>
      <c r="C301" s="7">
        <f t="shared" si="64"/>
        <v>1.8974177430754308E-3</v>
      </c>
      <c r="D301" s="7">
        <f t="shared" si="64"/>
        <v>1.7114500360900129E-3</v>
      </c>
      <c r="E301" s="7">
        <f t="shared" si="64"/>
        <v>1.7114500360900129E-3</v>
      </c>
      <c r="F301" s="7">
        <f t="shared" si="64"/>
        <v>1.7114500360900129E-3</v>
      </c>
      <c r="G301" s="7">
        <f t="shared" si="64"/>
        <v>1.3354725076231337E-3</v>
      </c>
      <c r="H301" s="7">
        <f t="shared" si="64"/>
        <v>1.1454506345281053E-3</v>
      </c>
      <c r="I301" s="7">
        <f t="shared" si="64"/>
        <v>9.5406528620177867E-4</v>
      </c>
      <c r="J301" s="7">
        <f t="shared" si="64"/>
        <v>7.6131038437399245E-4</v>
      </c>
      <c r="K301" s="7">
        <f t="shared" si="64"/>
        <v>5.6717982967910635E-4</v>
      </c>
      <c r="L301" s="1">
        <f t="shared" si="64"/>
        <v>133.54725076231341</v>
      </c>
      <c r="M301" s="1"/>
      <c r="N301" s="1">
        <f>'SSA avg mort by age'!J31</f>
        <v>133.54725076231341</v>
      </c>
      <c r="O301" s="7">
        <f t="shared" si="65"/>
        <v>9.2985798802659508E-4</v>
      </c>
      <c r="P301" s="7">
        <f t="shared" si="65"/>
        <v>8.534074401336443E-4</v>
      </c>
      <c r="Q301" s="7">
        <f t="shared" si="65"/>
        <v>6.9951576899630245E-4</v>
      </c>
      <c r="R301" s="7">
        <f t="shared" si="65"/>
        <v>6.220731033319064E-4</v>
      </c>
      <c r="S301" s="7">
        <f t="shared" si="65"/>
        <v>5.8322722490389582E-4</v>
      </c>
      <c r="T301" s="7">
        <f t="shared" si="65"/>
        <v>5.4429818706302363E-4</v>
      </c>
      <c r="U301" s="7">
        <f t="shared" si="65"/>
        <v>5.4429818706302363E-4</v>
      </c>
      <c r="V301" s="7">
        <f t="shared" si="65"/>
        <v>5.4429818706302363E-4</v>
      </c>
      <c r="W301" s="7">
        <f t="shared" si="65"/>
        <v>3.8774850293467463E-4</v>
      </c>
      <c r="X301" s="7">
        <f t="shared" si="65"/>
        <v>7.0627953537821537E-5</v>
      </c>
      <c r="Y301" s="7">
        <f t="shared" si="65"/>
        <v>5.4429818706302363E-4</v>
      </c>
    </row>
    <row r="302" spans="1:25" x14ac:dyDescent="0.25">
      <c r="A302">
        <v>27</v>
      </c>
      <c r="B302" s="7">
        <f t="shared" si="64"/>
        <v>2.066309559022303E-3</v>
      </c>
      <c r="C302" s="7">
        <f t="shared" si="64"/>
        <v>1.8847519683453718E-3</v>
      </c>
      <c r="D302" s="7">
        <f t="shared" si="64"/>
        <v>1.7018015519117882E-3</v>
      </c>
      <c r="E302" s="7">
        <f t="shared" si="64"/>
        <v>1.7018015519117882E-3</v>
      </c>
      <c r="F302" s="7">
        <f t="shared" si="64"/>
        <v>1.7018015519117882E-3</v>
      </c>
      <c r="G302" s="7">
        <f t="shared" si="64"/>
        <v>1.3316954232354592E-3</v>
      </c>
      <c r="H302" s="7">
        <f t="shared" si="64"/>
        <v>1.1445262384872648E-3</v>
      </c>
      <c r="I302" s="7">
        <f t="shared" si="64"/>
        <v>9.559372828104978E-4</v>
      </c>
      <c r="J302" s="7">
        <f t="shared" si="64"/>
        <v>7.659217563538948E-4</v>
      </c>
      <c r="K302" s="7">
        <f t="shared" si="64"/>
        <v>5.7447283368106962E-4</v>
      </c>
      <c r="L302" s="1">
        <f t="shared" si="64"/>
        <v>133.16954232354593</v>
      </c>
      <c r="M302" s="1"/>
      <c r="N302" s="1">
        <f>'SSA avg mort by age'!J32</f>
        <v>133.16954232354593</v>
      </c>
      <c r="O302" s="7">
        <f t="shared" si="65"/>
        <v>9.6505023904940805E-4</v>
      </c>
      <c r="P302" s="7">
        <f t="shared" si="65"/>
        <v>8.8628650804656686E-4</v>
      </c>
      <c r="Q302" s="7">
        <f t="shared" si="65"/>
        <v>7.2769931772352029E-4</v>
      </c>
      <c r="R302" s="7">
        <f t="shared" si="65"/>
        <v>6.4787410341979649E-4</v>
      </c>
      <c r="S302" s="7">
        <f t="shared" si="65"/>
        <v>6.0782820676557779E-4</v>
      </c>
      <c r="T302" s="7">
        <f t="shared" si="65"/>
        <v>5.6769330360820756E-4</v>
      </c>
      <c r="U302" s="7">
        <f t="shared" si="65"/>
        <v>5.6769330360820756E-4</v>
      </c>
      <c r="V302" s="7">
        <f t="shared" si="65"/>
        <v>5.6769330360820756E-4</v>
      </c>
      <c r="W302" s="7">
        <f t="shared" si="65"/>
        <v>4.0626141927369784E-4</v>
      </c>
      <c r="X302" s="7">
        <f t="shared" si="65"/>
        <v>7.9091721298431118E-5</v>
      </c>
      <c r="Y302" s="7">
        <f t="shared" si="65"/>
        <v>5.6769330360820756E-4</v>
      </c>
    </row>
    <row r="303" spans="1:25" x14ac:dyDescent="0.25">
      <c r="A303">
        <v>28</v>
      </c>
      <c r="B303" s="7">
        <f t="shared" si="64"/>
        <v>2.0702813397812437E-3</v>
      </c>
      <c r="C303" s="7">
        <f t="shared" si="64"/>
        <v>1.8900596708701632E-3</v>
      </c>
      <c r="D303" s="7">
        <f t="shared" si="64"/>
        <v>1.7083809279802779E-3</v>
      </c>
      <c r="E303" s="7">
        <f t="shared" si="64"/>
        <v>1.7083809279802779E-3</v>
      </c>
      <c r="F303" s="7">
        <f t="shared" si="64"/>
        <v>1.7083809279802779E-3</v>
      </c>
      <c r="G303" s="7">
        <f t="shared" si="64"/>
        <v>1.3406222547993792E-3</v>
      </c>
      <c r="H303" s="7">
        <f t="shared" si="64"/>
        <v>1.1545272657108815E-3</v>
      </c>
      <c r="I303" s="7">
        <f t="shared" si="64"/>
        <v>9.6694508483883331E-4</v>
      </c>
      <c r="J303" s="7">
        <f t="shared" si="64"/>
        <v>7.77868106246814E-4</v>
      </c>
      <c r="K303" s="7">
        <f t="shared" si="64"/>
        <v>5.8728869319341699E-4</v>
      </c>
      <c r="L303" s="1">
        <f t="shared" si="64"/>
        <v>134.06222547993792</v>
      </c>
      <c r="M303" s="1"/>
      <c r="N303" s="1">
        <f>'SSA avg mort by age'!J33</f>
        <v>134.06222547993792</v>
      </c>
      <c r="O303" s="7">
        <f t="shared" si="65"/>
        <v>1.0047790838132889E-3</v>
      </c>
      <c r="P303" s="7">
        <f t="shared" si="65"/>
        <v>9.2338428532227565E-4</v>
      </c>
      <c r="Q303" s="7">
        <f t="shared" si="65"/>
        <v>7.5945769606287894E-4</v>
      </c>
      <c r="R303" s="7">
        <f t="shared" si="65"/>
        <v>6.7692390772818814E-4</v>
      </c>
      <c r="S303" s="7">
        <f t="shared" si="65"/>
        <v>6.3551395217650961E-4</v>
      </c>
      <c r="T303" s="7">
        <f t="shared" si="65"/>
        <v>5.9400845519147309E-4</v>
      </c>
      <c r="U303" s="7">
        <f t="shared" si="65"/>
        <v>5.9400845519147309E-4</v>
      </c>
      <c r="V303" s="7">
        <f t="shared" si="65"/>
        <v>5.9400845519147309E-4</v>
      </c>
      <c r="W303" s="7">
        <f t="shared" si="65"/>
        <v>4.2702854021103436E-4</v>
      </c>
      <c r="X303" s="7">
        <f t="shared" si="65"/>
        <v>8.8444436153444872E-5</v>
      </c>
      <c r="Y303" s="7">
        <f t="shared" si="65"/>
        <v>5.9400845519147309E-4</v>
      </c>
    </row>
    <row r="304" spans="1:25" x14ac:dyDescent="0.25">
      <c r="A304">
        <v>29</v>
      </c>
      <c r="B304" s="7">
        <f t="shared" si="64"/>
        <v>2.0875640105446E-3</v>
      </c>
      <c r="C304" s="7">
        <f t="shared" si="64"/>
        <v>1.9075469483450696E-3</v>
      </c>
      <c r="D304" s="7">
        <f t="shared" si="64"/>
        <v>1.7260000228251579E-3</v>
      </c>
      <c r="E304" s="7">
        <f t="shared" si="64"/>
        <v>1.7260000228251579E-3</v>
      </c>
      <c r="F304" s="7">
        <f t="shared" si="64"/>
        <v>1.7260000228251579E-3</v>
      </c>
      <c r="G304" s="7">
        <f t="shared" si="64"/>
        <v>1.3582831329627461E-3</v>
      </c>
      <c r="H304" s="7">
        <f t="shared" si="64"/>
        <v>1.172096353284736E-3</v>
      </c>
      <c r="I304" s="7">
        <f t="shared" si="64"/>
        <v>9.8434607934544654E-4</v>
      </c>
      <c r="J304" s="7">
        <f t="shared" si="64"/>
        <v>7.9502381196434099E-4</v>
      </c>
      <c r="K304" s="7">
        <f t="shared" si="64"/>
        <v>6.0412101511133015E-4</v>
      </c>
      <c r="L304" s="1">
        <f t="shared" si="64"/>
        <v>135.82831329627462</v>
      </c>
      <c r="M304" s="1"/>
      <c r="N304" s="1">
        <f>'SSA avg mort by age'!J34</f>
        <v>135.82831329627462</v>
      </c>
      <c r="O304" s="7">
        <f t="shared" si="65"/>
        <v>1.0456334689312502E-3</v>
      </c>
      <c r="P304" s="7">
        <f t="shared" si="65"/>
        <v>9.6157350536339378E-4</v>
      </c>
      <c r="Q304" s="7">
        <f t="shared" si="65"/>
        <v>7.9223451059772486E-4</v>
      </c>
      <c r="R304" s="7">
        <f t="shared" si="65"/>
        <v>7.0695321195201927E-4</v>
      </c>
      <c r="S304" s="7">
        <f t="shared" si="65"/>
        <v>6.6415911511057753E-4</v>
      </c>
      <c r="T304" s="7">
        <f t="shared" si="65"/>
        <v>6.2126253010616635E-4</v>
      </c>
      <c r="U304" s="7">
        <f t="shared" si="65"/>
        <v>6.2126253010616635E-4</v>
      </c>
      <c r="V304" s="7">
        <f t="shared" si="65"/>
        <v>6.2126253010616635E-4</v>
      </c>
      <c r="W304" s="7">
        <f t="shared" si="65"/>
        <v>4.4864845508746576E-4</v>
      </c>
      <c r="X304" s="7">
        <f t="shared" si="65"/>
        <v>9.8457390408535574E-5</v>
      </c>
      <c r="Y304" s="7">
        <f t="shared" si="65"/>
        <v>6.2126253010616635E-4</v>
      </c>
    </row>
    <row r="305" spans="1:25" x14ac:dyDescent="0.25">
      <c r="A305">
        <v>30</v>
      </c>
      <c r="B305" s="7">
        <f t="shared" si="64"/>
        <v>2.1134117575314607E-3</v>
      </c>
      <c r="C305" s="7">
        <f t="shared" si="64"/>
        <v>1.9329087918711228E-3</v>
      </c>
      <c r="D305" s="7">
        <f t="shared" si="64"/>
        <v>1.7507966794462421E-3</v>
      </c>
      <c r="E305" s="7">
        <f t="shared" si="64"/>
        <v>1.7507966794462421E-3</v>
      </c>
      <c r="F305" s="7">
        <f t="shared" si="64"/>
        <v>1.7507966794462421E-3</v>
      </c>
      <c r="G305" s="7">
        <f t="shared" si="64"/>
        <v>1.3817077474720407E-3</v>
      </c>
      <c r="H305" s="7">
        <f t="shared" si="64"/>
        <v>1.1947121865500832E-3</v>
      </c>
      <c r="I305" s="7">
        <f t="shared" si="64"/>
        <v>1.0060699957749853E-3</v>
      </c>
      <c r="J305" s="7">
        <f t="shared" si="64"/>
        <v>8.1577169572966438E-4</v>
      </c>
      <c r="K305" s="7">
        <f t="shared" si="64"/>
        <v>6.2380776319361972E-4</v>
      </c>
      <c r="L305" s="1">
        <f t="shared" si="64"/>
        <v>138.17077474720409</v>
      </c>
      <c r="M305" s="1"/>
      <c r="N305" s="1">
        <f>'SSA avg mort by age'!J35</f>
        <v>138.17077474720409</v>
      </c>
      <c r="O305" s="7">
        <f t="shared" si="65"/>
        <v>1.0925313843099856E-3</v>
      </c>
      <c r="P305" s="7">
        <f t="shared" si="65"/>
        <v>1.005383023786188E-3</v>
      </c>
      <c r="Q305" s="7">
        <f t="shared" si="65"/>
        <v>8.2977424238804749E-4</v>
      </c>
      <c r="R305" s="7">
        <f t="shared" si="65"/>
        <v>7.4131124272536902E-4</v>
      </c>
      <c r="S305" s="7">
        <f t="shared" si="65"/>
        <v>6.9691452509305289E-4</v>
      </c>
      <c r="T305" s="7">
        <f t="shared" si="65"/>
        <v>6.5240744631662865E-4</v>
      </c>
      <c r="U305" s="7">
        <f t="shared" si="65"/>
        <v>6.5240744631662865E-4</v>
      </c>
      <c r="V305" s="7">
        <f t="shared" si="65"/>
        <v>6.5240744631662865E-4</v>
      </c>
      <c r="W305" s="7">
        <f t="shared" si="65"/>
        <v>4.7327227322082385E-4</v>
      </c>
      <c r="X305" s="7">
        <f t="shared" si="65"/>
        <v>1.0965510952040133E-4</v>
      </c>
      <c r="Y305" s="7">
        <f t="shared" si="65"/>
        <v>6.5240744631662865E-4</v>
      </c>
    </row>
    <row r="306" spans="1:25" x14ac:dyDescent="0.25">
      <c r="A306">
        <v>31</v>
      </c>
      <c r="B306" s="7">
        <f t="shared" si="64"/>
        <v>2.1387586716125049E-3</v>
      </c>
      <c r="C306" s="7">
        <f t="shared" si="64"/>
        <v>1.9578693863695571E-3</v>
      </c>
      <c r="D306" s="7">
        <f t="shared" si="64"/>
        <v>1.7752913768763077E-3</v>
      </c>
      <c r="E306" s="7">
        <f t="shared" si="64"/>
        <v>1.7752913768763077E-3</v>
      </c>
      <c r="F306" s="7">
        <f t="shared" si="64"/>
        <v>1.7752913768763077E-3</v>
      </c>
      <c r="G306" s="7">
        <f t="shared" si="64"/>
        <v>1.4050278826904555E-3</v>
      </c>
      <c r="H306" s="7">
        <f t="shared" si="64"/>
        <v>1.2173216197040484E-3</v>
      </c>
      <c r="I306" s="7">
        <f t="shared" si="64"/>
        <v>1.0278850754486229E-3</v>
      </c>
      <c r="J306" s="7">
        <f t="shared" si="64"/>
        <v>8.3670773273628366E-4</v>
      </c>
      <c r="K306" s="7">
        <f t="shared" si="64"/>
        <v>6.4377902277188879E-4</v>
      </c>
      <c r="L306" s="1">
        <f t="shared" si="64"/>
        <v>140.50278826904557</v>
      </c>
      <c r="M306" s="1"/>
      <c r="N306" s="1">
        <f>'SSA avg mort by age'!J36</f>
        <v>140.50278826904557</v>
      </c>
      <c r="O306" s="7">
        <f t="shared" si="65"/>
        <v>1.1469895047728973E-3</v>
      </c>
      <c r="P306" s="7">
        <f t="shared" si="65"/>
        <v>1.0562224901659852E-3</v>
      </c>
      <c r="Q306" s="7">
        <f t="shared" si="65"/>
        <v>8.7326965771674042E-4</v>
      </c>
      <c r="R306" s="7">
        <f t="shared" si="65"/>
        <v>7.810808975146857E-4</v>
      </c>
      <c r="S306" s="7">
        <f t="shared" si="65"/>
        <v>7.348077860212897E-4</v>
      </c>
      <c r="T306" s="7">
        <f t="shared" si="65"/>
        <v>6.8841527380427445E-4</v>
      </c>
      <c r="U306" s="7">
        <f t="shared" si="65"/>
        <v>6.8841527380427445E-4</v>
      </c>
      <c r="V306" s="7">
        <f t="shared" si="65"/>
        <v>6.8841527380427445E-4</v>
      </c>
      <c r="W306" s="7">
        <f t="shared" si="65"/>
        <v>5.0164751180527289E-4</v>
      </c>
      <c r="X306" s="7">
        <f t="shared" si="65"/>
        <v>1.2232425978611974E-4</v>
      </c>
      <c r="Y306" s="7">
        <f t="shared" si="65"/>
        <v>6.8841527380427445E-4</v>
      </c>
    </row>
    <row r="307" spans="1:25" x14ac:dyDescent="0.25">
      <c r="A307">
        <v>32</v>
      </c>
      <c r="B307" s="7">
        <f t="shared" ref="B307:L322" si="66">B61*B185</f>
        <v>2.1739013928003034E-3</v>
      </c>
      <c r="C307" s="7">
        <f t="shared" si="66"/>
        <v>1.9918624071838154E-3</v>
      </c>
      <c r="D307" s="7">
        <f t="shared" si="66"/>
        <v>1.8080465407097892E-3</v>
      </c>
      <c r="E307" s="7">
        <f t="shared" si="66"/>
        <v>1.8080465407097892E-3</v>
      </c>
      <c r="F307" s="7">
        <f t="shared" si="66"/>
        <v>1.8080465407097892E-3</v>
      </c>
      <c r="G307" s="7">
        <f t="shared" si="66"/>
        <v>1.4350383934374755E-3</v>
      </c>
      <c r="H307" s="7">
        <f t="shared" si="66"/>
        <v>1.2458230776944493E-3</v>
      </c>
      <c r="I307" s="7">
        <f t="shared" si="66"/>
        <v>1.0547848106668312E-3</v>
      </c>
      <c r="J307" s="7">
        <f t="shared" si="66"/>
        <v>8.6191192460189964E-4</v>
      </c>
      <c r="K307" s="7">
        <f t="shared" si="66"/>
        <v>6.6719269114718142E-4</v>
      </c>
      <c r="L307" s="1">
        <f t="shared" si="66"/>
        <v>143.50383934374756</v>
      </c>
      <c r="M307" s="1"/>
      <c r="N307" s="1">
        <f>'SSA avg mort by age'!J37</f>
        <v>143.50383934374756</v>
      </c>
      <c r="O307" s="7">
        <f t="shared" ref="O307:Y322" si="67">O61*O185</f>
        <v>1.2055877753350129E-3</v>
      </c>
      <c r="P307" s="7">
        <f t="shared" si="67"/>
        <v>1.1109567559448418E-3</v>
      </c>
      <c r="Q307" s="7">
        <f t="shared" si="67"/>
        <v>9.2015852206576716E-4</v>
      </c>
      <c r="R307" s="7">
        <f t="shared" si="67"/>
        <v>8.2398794975771386E-4</v>
      </c>
      <c r="S307" s="7">
        <f t="shared" si="67"/>
        <v>7.7570906311285616E-4</v>
      </c>
      <c r="T307" s="7">
        <f t="shared" si="67"/>
        <v>7.273008281246169E-4</v>
      </c>
      <c r="U307" s="7">
        <f t="shared" si="67"/>
        <v>7.273008281246169E-4</v>
      </c>
      <c r="V307" s="7">
        <f t="shared" si="67"/>
        <v>7.273008281246169E-4</v>
      </c>
      <c r="W307" s="7">
        <f t="shared" si="67"/>
        <v>5.3237017364561221E-4</v>
      </c>
      <c r="X307" s="7">
        <f t="shared" si="67"/>
        <v>1.3623563344149491E-4</v>
      </c>
      <c r="Y307" s="7">
        <f t="shared" si="67"/>
        <v>7.273008281246169E-4</v>
      </c>
    </row>
    <row r="308" spans="1:25" x14ac:dyDescent="0.25">
      <c r="A308">
        <v>33</v>
      </c>
      <c r="B308" s="7">
        <f t="shared" si="66"/>
        <v>2.2200833963603311E-3</v>
      </c>
      <c r="C308" s="7">
        <f t="shared" si="66"/>
        <v>2.0360555479985091E-3</v>
      </c>
      <c r="D308" s="7">
        <f t="shared" si="66"/>
        <v>1.8501519633688603E-3</v>
      </c>
      <c r="E308" s="7">
        <f t="shared" si="66"/>
        <v>1.8501519633688603E-3</v>
      </c>
      <c r="F308" s="7">
        <f t="shared" si="66"/>
        <v>1.8501519633688603E-3</v>
      </c>
      <c r="G308" s="7">
        <f t="shared" si="66"/>
        <v>1.4726668070129294E-3</v>
      </c>
      <c r="H308" s="7">
        <f t="shared" si="66"/>
        <v>1.2810596715478332E-3</v>
      </c>
      <c r="I308" s="7">
        <f t="shared" si="66"/>
        <v>1.0875256716700564E-3</v>
      </c>
      <c r="J308" s="7">
        <f t="shared" si="66"/>
        <v>8.9205184941421219E-4</v>
      </c>
      <c r="K308" s="7">
        <f t="shared" si="66"/>
        <v>6.9462517577101779E-4</v>
      </c>
      <c r="L308" s="1">
        <f t="shared" si="66"/>
        <v>147.26668070129298</v>
      </c>
      <c r="M308" s="1"/>
      <c r="N308" s="1">
        <f>'SSA avg mort by age'!J38</f>
        <v>147.26668070129298</v>
      </c>
      <c r="O308" s="7">
        <f t="shared" si="67"/>
        <v>1.2649835952419229E-3</v>
      </c>
      <c r="P308" s="7">
        <f t="shared" si="67"/>
        <v>1.1665134024913791E-3</v>
      </c>
      <c r="Q308" s="7">
        <f t="shared" si="67"/>
        <v>9.6791239008018064E-4</v>
      </c>
      <c r="R308" s="7">
        <f t="shared" si="67"/>
        <v>8.677777481837577E-4</v>
      </c>
      <c r="S308" s="7">
        <f t="shared" si="67"/>
        <v>8.1750105463626534E-4</v>
      </c>
      <c r="T308" s="7">
        <f t="shared" si="67"/>
        <v>7.6708445899032959E-4</v>
      </c>
      <c r="U308" s="7">
        <f t="shared" si="67"/>
        <v>7.6708445899032959E-4</v>
      </c>
      <c r="V308" s="7">
        <f t="shared" si="67"/>
        <v>7.6708445899032959E-4</v>
      </c>
      <c r="W308" s="7">
        <f t="shared" si="67"/>
        <v>5.6401423685543874E-4</v>
      </c>
      <c r="X308" s="7">
        <f t="shared" si="67"/>
        <v>1.5108501064749785E-4</v>
      </c>
      <c r="Y308" s="7">
        <f t="shared" si="67"/>
        <v>7.6708445899032959E-4</v>
      </c>
    </row>
    <row r="309" spans="1:25" x14ac:dyDescent="0.25">
      <c r="A309">
        <v>34</v>
      </c>
      <c r="B309" s="7">
        <f t="shared" si="66"/>
        <v>2.2785049219944502E-3</v>
      </c>
      <c r="C309" s="7">
        <f t="shared" si="66"/>
        <v>2.0915818796564188E-3</v>
      </c>
      <c r="D309" s="7">
        <f t="shared" si="66"/>
        <v>1.9026712978090386E-3</v>
      </c>
      <c r="E309" s="7">
        <f t="shared" si="66"/>
        <v>1.9026712978090386E-3</v>
      </c>
      <c r="F309" s="7">
        <f t="shared" si="66"/>
        <v>1.9026712978090386E-3</v>
      </c>
      <c r="G309" s="7">
        <f t="shared" si="66"/>
        <v>1.518831071232915E-3</v>
      </c>
      <c r="H309" s="7">
        <f t="shared" si="66"/>
        <v>1.3238729998845046E-3</v>
      </c>
      <c r="I309" s="7">
        <f t="shared" si="66"/>
        <v>1.1268705349615242E-3</v>
      </c>
      <c r="J309" s="7">
        <f t="shared" si="66"/>
        <v>9.2780925684961605E-4</v>
      </c>
      <c r="K309" s="7">
        <f t="shared" si="66"/>
        <v>7.2667466266274723E-4</v>
      </c>
      <c r="L309" s="1">
        <f t="shared" si="66"/>
        <v>151.88310712329152</v>
      </c>
      <c r="M309" s="1"/>
      <c r="N309" s="1">
        <f>'SSA avg mort by age'!J39</f>
        <v>151.88310712329152</v>
      </c>
      <c r="O309" s="7">
        <f t="shared" si="67"/>
        <v>1.333198798725916E-3</v>
      </c>
      <c r="P309" s="7">
        <f t="shared" si="67"/>
        <v>1.2302984499425193E-3</v>
      </c>
      <c r="Q309" s="7">
        <f t="shared" si="67"/>
        <v>1.0226945562804681E-3</v>
      </c>
      <c r="R309" s="7">
        <f t="shared" si="67"/>
        <v>9.1798664500201694E-4</v>
      </c>
      <c r="S309" s="7">
        <f t="shared" si="67"/>
        <v>8.6540524000477449E-4</v>
      </c>
      <c r="T309" s="7">
        <f t="shared" si="67"/>
        <v>8.1267183600498252E-4</v>
      </c>
      <c r="U309" s="7">
        <f t="shared" si="67"/>
        <v>8.1267183600498252E-4</v>
      </c>
      <c r="V309" s="7">
        <f t="shared" si="67"/>
        <v>8.1267183600498252E-4</v>
      </c>
      <c r="W309" s="7">
        <f t="shared" si="67"/>
        <v>6.0021272270958817E-4</v>
      </c>
      <c r="X309" s="7">
        <f t="shared" si="67"/>
        <v>1.679145445486467E-4</v>
      </c>
      <c r="Y309" s="7">
        <f t="shared" si="67"/>
        <v>8.1267183600498252E-4</v>
      </c>
    </row>
    <row r="310" spans="1:25" x14ac:dyDescent="0.25">
      <c r="A310">
        <v>35</v>
      </c>
      <c r="B310" s="7">
        <f t="shared" si="66"/>
        <v>2.3532066609286096E-3</v>
      </c>
      <c r="C310" s="7">
        <f t="shared" si="66"/>
        <v>2.1621894984671227E-3</v>
      </c>
      <c r="D310" s="7">
        <f t="shared" si="66"/>
        <v>1.9690550661876885E-3</v>
      </c>
      <c r="E310" s="7">
        <f t="shared" si="66"/>
        <v>1.9690550661876885E-3</v>
      </c>
      <c r="F310" s="7">
        <f t="shared" si="66"/>
        <v>1.9690550661876885E-3</v>
      </c>
      <c r="G310" s="7">
        <f t="shared" si="66"/>
        <v>1.576371401679533E-3</v>
      </c>
      <c r="H310" s="7">
        <f t="shared" si="66"/>
        <v>1.3767904342829901E-3</v>
      </c>
      <c r="I310" s="7">
        <f t="shared" si="66"/>
        <v>1.1750287257104232E-3</v>
      </c>
      <c r="J310" s="7">
        <f t="shared" si="66"/>
        <v>9.7107016615306753E-4</v>
      </c>
      <c r="K310" s="7">
        <f t="shared" si="66"/>
        <v>7.6489854798342813E-4</v>
      </c>
      <c r="L310" s="1">
        <f t="shared" si="66"/>
        <v>157.63714016795333</v>
      </c>
      <c r="M310" s="1"/>
      <c r="N310" s="1">
        <f>'SSA avg mort by age'!J40</f>
        <v>157.63714016795333</v>
      </c>
      <c r="O310" s="7">
        <f t="shared" si="67"/>
        <v>1.4084338614954086E-3</v>
      </c>
      <c r="P310" s="7">
        <f t="shared" si="67"/>
        <v>1.3006704383680947E-3</v>
      </c>
      <c r="Q310" s="7">
        <f t="shared" si="67"/>
        <v>1.083180541837989E-3</v>
      </c>
      <c r="R310" s="7">
        <f t="shared" si="67"/>
        <v>9.7344907065905503E-4</v>
      </c>
      <c r="S310" s="7">
        <f t="shared" si="67"/>
        <v>9.1833560733258575E-4</v>
      </c>
      <c r="T310" s="7">
        <f t="shared" si="67"/>
        <v>8.630565730019552E-4</v>
      </c>
      <c r="U310" s="7">
        <f t="shared" si="67"/>
        <v>8.630565730019552E-4</v>
      </c>
      <c r="V310" s="7">
        <f t="shared" si="67"/>
        <v>8.630565730019552E-4</v>
      </c>
      <c r="W310" s="7">
        <f t="shared" si="67"/>
        <v>6.4027841881306234E-4</v>
      </c>
      <c r="X310" s="7">
        <f t="shared" si="67"/>
        <v>1.866784888247245E-4</v>
      </c>
      <c r="Y310" s="7">
        <f t="shared" si="67"/>
        <v>8.630565730019552E-4</v>
      </c>
    </row>
    <row r="311" spans="1:25" x14ac:dyDescent="0.25">
      <c r="A311">
        <v>36</v>
      </c>
      <c r="B311" s="7">
        <f t="shared" si="66"/>
        <v>2.4495316909189761E-3</v>
      </c>
      <c r="C311" s="7">
        <f t="shared" si="66"/>
        <v>2.2528402523358669E-3</v>
      </c>
      <c r="D311" s="7">
        <f t="shared" si="66"/>
        <v>2.0538770889840727E-3</v>
      </c>
      <c r="E311" s="7">
        <f t="shared" si="66"/>
        <v>2.0538770889840727E-3</v>
      </c>
      <c r="F311" s="7">
        <f t="shared" si="66"/>
        <v>2.0538770889840727E-3</v>
      </c>
      <c r="G311" s="7">
        <f t="shared" si="66"/>
        <v>1.6490648564862537E-3</v>
      </c>
      <c r="H311" s="7">
        <f t="shared" si="66"/>
        <v>1.4431801386738836E-3</v>
      </c>
      <c r="I311" s="7">
        <f t="shared" si="66"/>
        <v>1.2349523974902353E-3</v>
      </c>
      <c r="J311" s="7">
        <f t="shared" si="66"/>
        <v>1.0243635228169787E-3</v>
      </c>
      <c r="K311" s="7">
        <f t="shared" si="66"/>
        <v>8.1139528906753252E-4</v>
      </c>
      <c r="L311" s="1">
        <f t="shared" si="66"/>
        <v>164.90648564862536</v>
      </c>
      <c r="M311" s="1"/>
      <c r="N311" s="1">
        <f>'SSA avg mort by age'!J41</f>
        <v>164.90648564862536</v>
      </c>
      <c r="O311" s="7">
        <f t="shared" si="67"/>
        <v>1.5016652962117187E-3</v>
      </c>
      <c r="P311" s="7">
        <f t="shared" si="67"/>
        <v>1.387790733166188E-3</v>
      </c>
      <c r="Q311" s="7">
        <f t="shared" si="67"/>
        <v>1.1578842005697434E-3</v>
      </c>
      <c r="R311" s="7">
        <f t="shared" si="67"/>
        <v>1.041846458736084E-3</v>
      </c>
      <c r="S311" s="7">
        <f t="shared" si="67"/>
        <v>9.8355520168099688E-4</v>
      </c>
      <c r="T311" s="7">
        <f t="shared" si="67"/>
        <v>9.2508186955250543E-4</v>
      </c>
      <c r="U311" s="7">
        <f t="shared" si="67"/>
        <v>9.2508186955250543E-4</v>
      </c>
      <c r="V311" s="7">
        <f t="shared" si="67"/>
        <v>9.2508186955250543E-4</v>
      </c>
      <c r="W311" s="7">
        <f t="shared" si="67"/>
        <v>6.8936050224345925E-4</v>
      </c>
      <c r="X311" s="7">
        <f t="shared" si="67"/>
        <v>2.0906695884666843E-4</v>
      </c>
      <c r="Y311" s="7">
        <f t="shared" si="67"/>
        <v>9.2508186955250543E-4</v>
      </c>
    </row>
    <row r="312" spans="1:25" x14ac:dyDescent="0.25">
      <c r="A312">
        <v>37</v>
      </c>
      <c r="B312" s="7">
        <f t="shared" si="66"/>
        <v>2.5726431463079405E-3</v>
      </c>
      <c r="C312" s="7">
        <f t="shared" si="66"/>
        <v>2.3683519821408316E-3</v>
      </c>
      <c r="D312" s="7">
        <f t="shared" si="66"/>
        <v>2.1616024306509497E-3</v>
      </c>
      <c r="E312" s="7">
        <f t="shared" si="66"/>
        <v>2.1616024306509497E-3</v>
      </c>
      <c r="F312" s="7">
        <f t="shared" si="66"/>
        <v>2.1616024306509497E-3</v>
      </c>
      <c r="G312" s="7">
        <f t="shared" si="66"/>
        <v>1.74064810684392E-3</v>
      </c>
      <c r="H312" s="7">
        <f t="shared" si="66"/>
        <v>1.526402969092818E-3</v>
      </c>
      <c r="I312" s="7">
        <f t="shared" si="66"/>
        <v>1.3096187115642938E-3</v>
      </c>
      <c r="J312" s="7">
        <f t="shared" si="66"/>
        <v>1.0902748119593117E-3</v>
      </c>
      <c r="K312" s="7">
        <f t="shared" si="66"/>
        <v>8.6835061070308136E-4</v>
      </c>
      <c r="L312" s="1">
        <f t="shared" si="66"/>
        <v>174.064810684392</v>
      </c>
      <c r="M312" s="1"/>
      <c r="N312" s="1">
        <f>'SSA avg mort by age'!J42</f>
        <v>174.064810684392</v>
      </c>
      <c r="O312" s="7">
        <f t="shared" si="67"/>
        <v>1.614071751630648E-3</v>
      </c>
      <c r="P312" s="7">
        <f t="shared" si="67"/>
        <v>1.4927913860521337E-3</v>
      </c>
      <c r="Q312" s="7">
        <f t="shared" si="67"/>
        <v>1.2478389667765709E-3</v>
      </c>
      <c r="R312" s="7">
        <f t="shared" si="67"/>
        <v>1.1241601879077435E-3</v>
      </c>
      <c r="S312" s="7">
        <f t="shared" si="67"/>
        <v>1.0620186794158943E-3</v>
      </c>
      <c r="T312" s="7">
        <f t="shared" si="67"/>
        <v>9.9967519373966884E-4</v>
      </c>
      <c r="U312" s="7">
        <f t="shared" si="67"/>
        <v>9.9967519373966884E-4</v>
      </c>
      <c r="V312" s="7">
        <f t="shared" si="67"/>
        <v>9.9967519373966884E-4</v>
      </c>
      <c r="W312" s="7">
        <f t="shared" si="67"/>
        <v>7.4827298327675594E-4</v>
      </c>
      <c r="X312" s="7">
        <f t="shared" si="67"/>
        <v>2.3564399437921336E-4</v>
      </c>
      <c r="Y312" s="7">
        <f t="shared" si="67"/>
        <v>9.9967519373966884E-4</v>
      </c>
    </row>
    <row r="313" spans="1:25" x14ac:dyDescent="0.25">
      <c r="A313">
        <v>38</v>
      </c>
      <c r="B313" s="7">
        <f t="shared" si="66"/>
        <v>2.7246843538448438E-3</v>
      </c>
      <c r="C313" s="7">
        <f t="shared" si="66"/>
        <v>2.5107820420043237E-3</v>
      </c>
      <c r="D313" s="7">
        <f t="shared" si="66"/>
        <v>2.294197031607729E-3</v>
      </c>
      <c r="E313" s="7">
        <f t="shared" si="66"/>
        <v>2.294197031607729E-3</v>
      </c>
      <c r="F313" s="7">
        <f t="shared" si="66"/>
        <v>2.294197031607729E-3</v>
      </c>
      <c r="G313" s="7">
        <f t="shared" si="66"/>
        <v>1.8528875541021148E-3</v>
      </c>
      <c r="H313" s="7">
        <f t="shared" si="66"/>
        <v>1.6281170043156612E-3</v>
      </c>
      <c r="I313" s="7">
        <f t="shared" si="66"/>
        <v>1.4005715886214198E-3</v>
      </c>
      <c r="J313" s="7">
        <f t="shared" si="66"/>
        <v>1.1702278590226187E-3</v>
      </c>
      <c r="K313" s="7">
        <f t="shared" si="66"/>
        <v>9.3706220304239519E-4</v>
      </c>
      <c r="L313" s="1">
        <f t="shared" si="66"/>
        <v>185.28875541021151</v>
      </c>
      <c r="M313" s="1"/>
      <c r="N313" s="1">
        <f>'SSA avg mort by age'!J43</f>
        <v>185.28875541021151</v>
      </c>
      <c r="O313" s="7">
        <f t="shared" si="67"/>
        <v>1.7514892408854947E-3</v>
      </c>
      <c r="P313" s="7">
        <f t="shared" si="67"/>
        <v>1.6211204744247438E-3</v>
      </c>
      <c r="Q313" s="7">
        <f t="shared" si="67"/>
        <v>1.3577037923323942E-3</v>
      </c>
      <c r="R313" s="7">
        <f t="shared" si="67"/>
        <v>1.224647955955804E-3</v>
      </c>
      <c r="S313" s="7">
        <f t="shared" si="67"/>
        <v>1.1577814242842816E-3</v>
      </c>
      <c r="T313" s="7">
        <f t="shared" si="67"/>
        <v>1.0906884851929887E-3</v>
      </c>
      <c r="U313" s="7">
        <f t="shared" si="67"/>
        <v>1.0906884851929887E-3</v>
      </c>
      <c r="V313" s="7">
        <f t="shared" si="67"/>
        <v>1.0906884851929887E-3</v>
      </c>
      <c r="W313" s="7">
        <f t="shared" si="67"/>
        <v>8.2004264242887582E-4</v>
      </c>
      <c r="X313" s="7">
        <f t="shared" si="67"/>
        <v>2.6773056163015638E-4</v>
      </c>
      <c r="Y313" s="7">
        <f t="shared" si="67"/>
        <v>1.0906884851929887E-3</v>
      </c>
    </row>
    <row r="314" spans="1:25" x14ac:dyDescent="0.25">
      <c r="A314">
        <v>39</v>
      </c>
      <c r="B314" s="7">
        <f t="shared" si="66"/>
        <v>2.9062745317552604E-3</v>
      </c>
      <c r="C314" s="7">
        <f t="shared" si="66"/>
        <v>2.6807939523573947E-3</v>
      </c>
      <c r="D314" s="7">
        <f t="shared" si="66"/>
        <v>2.452364228567136E-3</v>
      </c>
      <c r="E314" s="7">
        <f t="shared" si="66"/>
        <v>2.452364228567136E-3</v>
      </c>
      <c r="F314" s="7">
        <f t="shared" si="66"/>
        <v>2.452364228567136E-3</v>
      </c>
      <c r="G314" s="7">
        <f t="shared" si="66"/>
        <v>1.9865522949432772E-3</v>
      </c>
      <c r="H314" s="7">
        <f t="shared" si="66"/>
        <v>1.7491170736930134E-3</v>
      </c>
      <c r="I314" s="7">
        <f t="shared" si="66"/>
        <v>1.508626682685554E-3</v>
      </c>
      <c r="J314" s="7">
        <f t="shared" si="66"/>
        <v>1.265054125520043E-3</v>
      </c>
      <c r="K314" s="7">
        <f t="shared" si="66"/>
        <v>1.0183722072139576E-3</v>
      </c>
      <c r="L314" s="1">
        <f t="shared" si="66"/>
        <v>198.65522949432773</v>
      </c>
      <c r="M314" s="1"/>
      <c r="N314" s="1">
        <f>'SSA avg mort by age'!J44</f>
        <v>198.65522949432773</v>
      </c>
      <c r="O314" s="7">
        <f t="shared" si="67"/>
        <v>1.9117454668383124E-3</v>
      </c>
      <c r="P314" s="7">
        <f t="shared" si="67"/>
        <v>1.7708279784151332E-3</v>
      </c>
      <c r="Q314" s="7">
        <f t="shared" si="67"/>
        <v>1.4859704948341707E-3</v>
      </c>
      <c r="R314" s="7">
        <f t="shared" si="67"/>
        <v>1.3420210961059696E-3</v>
      </c>
      <c r="S314" s="7">
        <f t="shared" si="67"/>
        <v>1.2696641667101741E-3</v>
      </c>
      <c r="T314" s="7">
        <f t="shared" si="67"/>
        <v>1.197051627344589E-3</v>
      </c>
      <c r="U314" s="7">
        <f t="shared" si="67"/>
        <v>1.197051627344589E-3</v>
      </c>
      <c r="V314" s="7">
        <f t="shared" si="67"/>
        <v>1.197051627344589E-3</v>
      </c>
      <c r="W314" s="7">
        <f t="shared" si="67"/>
        <v>9.0403347610310491E-4</v>
      </c>
      <c r="X314" s="7">
        <f t="shared" si="67"/>
        <v>3.0554628441835401E-4</v>
      </c>
      <c r="Y314" s="7">
        <f t="shared" si="67"/>
        <v>1.197051627344589E-3</v>
      </c>
    </row>
    <row r="315" spans="1:25" x14ac:dyDescent="0.25">
      <c r="A315">
        <v>40</v>
      </c>
      <c r="B315" s="7">
        <f t="shared" si="66"/>
        <v>3.1137628760140711E-3</v>
      </c>
      <c r="C315" s="7">
        <f t="shared" si="66"/>
        <v>2.8751155694946668E-3</v>
      </c>
      <c r="D315" s="7">
        <f t="shared" si="66"/>
        <v>2.6332100685331375E-3</v>
      </c>
      <c r="E315" s="7">
        <f t="shared" si="66"/>
        <v>2.6332100685331375E-3</v>
      </c>
      <c r="F315" s="7">
        <f t="shared" si="66"/>
        <v>2.6332100685331375E-3</v>
      </c>
      <c r="G315" s="7">
        <f t="shared" si="66"/>
        <v>2.1395030213534256E-3</v>
      </c>
      <c r="H315" s="7">
        <f t="shared" si="66"/>
        <v>1.8876401559004368E-3</v>
      </c>
      <c r="I315" s="7">
        <f t="shared" si="66"/>
        <v>1.6323964543073959E-3</v>
      </c>
      <c r="J315" s="7">
        <f t="shared" si="66"/>
        <v>1.373740661405898E-3</v>
      </c>
      <c r="K315" s="7">
        <f t="shared" si="66"/>
        <v>1.1116412808662853E-3</v>
      </c>
      <c r="L315" s="1">
        <f t="shared" si="66"/>
        <v>213.95030213534261</v>
      </c>
      <c r="M315" s="1"/>
      <c r="N315" s="1">
        <f>'SSA avg mort by age'!J45</f>
        <v>213.95030213534261</v>
      </c>
      <c r="O315" s="7">
        <f t="shared" si="67"/>
        <v>2.0864754264322718E-3</v>
      </c>
      <c r="P315" s="7">
        <f t="shared" si="67"/>
        <v>1.9342197044972538E-3</v>
      </c>
      <c r="Q315" s="7">
        <f t="shared" si="67"/>
        <v>1.626293692925851E-3</v>
      </c>
      <c r="R315" s="7">
        <f t="shared" si="67"/>
        <v>1.4706122108615663E-3</v>
      </c>
      <c r="S315" s="7">
        <f t="shared" si="67"/>
        <v>1.39233939138009E-3</v>
      </c>
      <c r="T315" s="7">
        <f t="shared" si="67"/>
        <v>1.3137775789423263E-3</v>
      </c>
      <c r="U315" s="7">
        <f t="shared" si="67"/>
        <v>1.3137775789423263E-3</v>
      </c>
      <c r="V315" s="7">
        <f t="shared" si="67"/>
        <v>1.3137775789423263E-3</v>
      </c>
      <c r="W315" s="7">
        <f t="shared" si="67"/>
        <v>9.9662623328799246E-4</v>
      </c>
      <c r="X315" s="7">
        <f t="shared" si="67"/>
        <v>3.4823551782320133E-4</v>
      </c>
      <c r="Y315" s="7">
        <f t="shared" si="67"/>
        <v>1.3137775789423263E-3</v>
      </c>
    </row>
    <row r="316" spans="1:25" x14ac:dyDescent="0.25">
      <c r="A316">
        <v>41</v>
      </c>
      <c r="B316" s="7">
        <f t="shared" si="66"/>
        <v>3.3476890307877582E-3</v>
      </c>
      <c r="C316" s="7">
        <f t="shared" si="66"/>
        <v>3.0943384054449561E-3</v>
      </c>
      <c r="D316" s="7">
        <f t="shared" si="66"/>
        <v>2.8373731662252244E-3</v>
      </c>
      <c r="E316" s="7">
        <f t="shared" si="66"/>
        <v>2.8373731662252244E-3</v>
      </c>
      <c r="F316" s="7">
        <f t="shared" si="66"/>
        <v>2.8373731662252244E-3</v>
      </c>
      <c r="G316" s="7">
        <f t="shared" si="66"/>
        <v>2.3124577257300841E-3</v>
      </c>
      <c r="H316" s="7">
        <f t="shared" si="66"/>
        <v>2.0444362468415517E-3</v>
      </c>
      <c r="I316" s="7">
        <f t="shared" si="66"/>
        <v>1.7726575947092853E-3</v>
      </c>
      <c r="J316" s="7">
        <f t="shared" si="66"/>
        <v>1.49708540378596E-3</v>
      </c>
      <c r="K316" s="7">
        <f t="shared" si="66"/>
        <v>1.2176830140536413E-3</v>
      </c>
      <c r="L316" s="1">
        <f t="shared" si="66"/>
        <v>231.24577257300842</v>
      </c>
      <c r="M316" s="1"/>
      <c r="N316" s="1">
        <f>'SSA avg mort by age'!J46</f>
        <v>231.24577257300842</v>
      </c>
      <c r="O316" s="7">
        <f t="shared" si="67"/>
        <v>2.2752162967958215E-3</v>
      </c>
      <c r="P316" s="7">
        <f t="shared" si="67"/>
        <v>2.1109096940830738E-3</v>
      </c>
      <c r="Q316" s="7">
        <f t="shared" si="67"/>
        <v>1.7784367391015098E-3</v>
      </c>
      <c r="R316" s="7">
        <f t="shared" si="67"/>
        <v>1.6102570420540949E-3</v>
      </c>
      <c r="S316" s="7">
        <f t="shared" si="67"/>
        <v>1.5256784555400444E-3</v>
      </c>
      <c r="T316" s="7">
        <f t="shared" si="67"/>
        <v>1.4407729215923453E-3</v>
      </c>
      <c r="U316" s="7">
        <f t="shared" si="67"/>
        <v>1.4407729215923453E-3</v>
      </c>
      <c r="V316" s="7">
        <f t="shared" si="67"/>
        <v>1.4407729215923453E-3</v>
      </c>
      <c r="W316" s="7">
        <f t="shared" si="67"/>
        <v>1.0978644085235605E-3</v>
      </c>
      <c r="X316" s="7">
        <f t="shared" si="67"/>
        <v>3.9609567473172352E-4</v>
      </c>
      <c r="Y316" s="7">
        <f t="shared" si="67"/>
        <v>1.4407729215923453E-3</v>
      </c>
    </row>
    <row r="317" spans="1:25" x14ac:dyDescent="0.25">
      <c r="A317">
        <v>42</v>
      </c>
      <c r="B317" s="7">
        <f t="shared" si="66"/>
        <v>3.607117761584813E-3</v>
      </c>
      <c r="C317" s="7">
        <f t="shared" si="66"/>
        <v>3.3376968294590477E-3</v>
      </c>
      <c r="D317" s="7">
        <f t="shared" si="66"/>
        <v>3.0642538717273724E-3</v>
      </c>
      <c r="E317" s="7">
        <f t="shared" si="66"/>
        <v>3.0642538717273724E-3</v>
      </c>
      <c r="F317" s="7">
        <f t="shared" si="66"/>
        <v>3.0642538717273724E-3</v>
      </c>
      <c r="G317" s="7">
        <f t="shared" si="66"/>
        <v>2.5051372839144104E-3</v>
      </c>
      <c r="H317" s="7">
        <f t="shared" si="66"/>
        <v>2.2193804772220652E-3</v>
      </c>
      <c r="I317" s="7">
        <f t="shared" si="66"/>
        <v>1.929435286364371E-3</v>
      </c>
      <c r="J317" s="7">
        <f t="shared" si="66"/>
        <v>1.6352592321493243E-3</v>
      </c>
      <c r="K317" s="7">
        <f t="shared" si="66"/>
        <v>1.3368094741617858E-3</v>
      </c>
      <c r="L317" s="1">
        <f t="shared" si="66"/>
        <v>250.51372839144105</v>
      </c>
      <c r="M317" s="1"/>
      <c r="N317" s="1">
        <f>'SSA avg mort by age'!J47</f>
        <v>250.51372839144105</v>
      </c>
      <c r="O317" s="7">
        <f t="shared" si="67"/>
        <v>2.4835979507642808E-3</v>
      </c>
      <c r="P317" s="7">
        <f t="shared" si="67"/>
        <v>2.3061702317255179E-3</v>
      </c>
      <c r="Q317" s="7">
        <f t="shared" si="67"/>
        <v>1.9469412424384588E-3</v>
      </c>
      <c r="R317" s="7">
        <f t="shared" si="67"/>
        <v>1.7651240050059621E-3</v>
      </c>
      <c r="S317" s="7">
        <f t="shared" si="67"/>
        <v>1.6736611901084805E-3</v>
      </c>
      <c r="T317" s="7">
        <f t="shared" si="67"/>
        <v>1.5818275677583868E-3</v>
      </c>
      <c r="U317" s="7">
        <f t="shared" si="67"/>
        <v>1.5818275677583868E-3</v>
      </c>
      <c r="V317" s="7">
        <f t="shared" si="67"/>
        <v>1.5818275677583868E-3</v>
      </c>
      <c r="W317" s="7">
        <f t="shared" si="67"/>
        <v>1.2107647633596646E-3</v>
      </c>
      <c r="X317" s="7">
        <f t="shared" si="67"/>
        <v>4.5053108422019608E-4</v>
      </c>
      <c r="Y317" s="7">
        <f t="shared" si="67"/>
        <v>1.5818275677583868E-3</v>
      </c>
    </row>
    <row r="318" spans="1:25" x14ac:dyDescent="0.25">
      <c r="A318">
        <v>43</v>
      </c>
      <c r="B318" s="7">
        <f t="shared" si="66"/>
        <v>3.8937741905016262E-3</v>
      </c>
      <c r="C318" s="7">
        <f t="shared" si="66"/>
        <v>3.6068914393324637E-3</v>
      </c>
      <c r="D318" s="7">
        <f t="shared" si="66"/>
        <v>3.3155213142280499E-3</v>
      </c>
      <c r="E318" s="7">
        <f t="shared" si="66"/>
        <v>3.3155213142280499E-3</v>
      </c>
      <c r="F318" s="7">
        <f t="shared" si="66"/>
        <v>3.3155213142280499E-3</v>
      </c>
      <c r="G318" s="7">
        <f t="shared" si="66"/>
        <v>2.7191262632261532E-3</v>
      </c>
      <c r="H318" s="7">
        <f t="shared" si="66"/>
        <v>2.4140039164475854E-3</v>
      </c>
      <c r="I318" s="7">
        <f t="shared" si="66"/>
        <v>2.1041993470569814E-3</v>
      </c>
      <c r="J318" s="7">
        <f t="shared" si="66"/>
        <v>1.78966274762426E-3</v>
      </c>
      <c r="K318" s="7">
        <f t="shared" si="66"/>
        <v>1.4703438656116237E-3</v>
      </c>
      <c r="L318" s="1">
        <f t="shared" si="66"/>
        <v>271.91262632261532</v>
      </c>
      <c r="M318" s="1"/>
      <c r="N318" s="1">
        <f>'SSA avg mort by age'!J48</f>
        <v>271.91262632261532</v>
      </c>
      <c r="O318" s="7">
        <f t="shared" si="67"/>
        <v>2.7155066491461426E-3</v>
      </c>
      <c r="P318" s="7">
        <f t="shared" si="67"/>
        <v>2.5236746126443481E-3</v>
      </c>
      <c r="Q318" s="7">
        <f t="shared" si="67"/>
        <v>2.1350396829896818E-3</v>
      </c>
      <c r="R318" s="7">
        <f t="shared" si="67"/>
        <v>1.9382176046442916E-3</v>
      </c>
      <c r="S318" s="7">
        <f t="shared" si="67"/>
        <v>1.8391761928229521E-3</v>
      </c>
      <c r="T318" s="7">
        <f t="shared" si="67"/>
        <v>1.7397129175747248E-3</v>
      </c>
      <c r="U318" s="7">
        <f t="shared" si="67"/>
        <v>1.7397129175747248E-3</v>
      </c>
      <c r="V318" s="7">
        <f t="shared" si="67"/>
        <v>1.7397129175747248E-3</v>
      </c>
      <c r="W318" s="7">
        <f t="shared" si="67"/>
        <v>1.3376168420099371E-3</v>
      </c>
      <c r="X318" s="7">
        <f t="shared" si="67"/>
        <v>5.1280315963134725E-4</v>
      </c>
      <c r="Y318" s="7">
        <f t="shared" si="67"/>
        <v>1.7397129175747248E-3</v>
      </c>
    </row>
    <row r="319" spans="1:25" x14ac:dyDescent="0.25">
      <c r="A319">
        <v>44</v>
      </c>
      <c r="B319" s="7">
        <f t="shared" si="66"/>
        <v>4.2078615710506445E-3</v>
      </c>
      <c r="C319" s="7">
        <f t="shared" si="66"/>
        <v>3.9022255925663853E-3</v>
      </c>
      <c r="D319" s="7">
        <f t="shared" si="66"/>
        <v>3.5915730144026213E-3</v>
      </c>
      <c r="E319" s="7">
        <f t="shared" si="66"/>
        <v>3.5915730144026213E-3</v>
      </c>
      <c r="F319" s="7">
        <f t="shared" si="66"/>
        <v>3.5915730144026213E-3</v>
      </c>
      <c r="G319" s="7">
        <f t="shared" si="66"/>
        <v>2.9549918129745589E-3</v>
      </c>
      <c r="H319" s="7">
        <f t="shared" si="66"/>
        <v>2.6289487308603643E-3</v>
      </c>
      <c r="I319" s="7">
        <f t="shared" si="66"/>
        <v>2.2976601223675865E-3</v>
      </c>
      <c r="J319" s="7">
        <f t="shared" si="66"/>
        <v>1.9610674019432577E-3</v>
      </c>
      <c r="K319" s="7">
        <f t="shared" si="66"/>
        <v>1.6191114333619573E-3</v>
      </c>
      <c r="L319" s="1">
        <f t="shared" si="66"/>
        <v>295.49918129745589</v>
      </c>
      <c r="M319" s="1"/>
      <c r="N319" s="1">
        <f>'SSA avg mort by age'!J49</f>
        <v>295.49918129745589</v>
      </c>
      <c r="O319" s="7">
        <f t="shared" si="67"/>
        <v>2.9640904855727417E-3</v>
      </c>
      <c r="P319" s="7">
        <f t="shared" si="67"/>
        <v>2.7571249707755178E-3</v>
      </c>
      <c r="Q319" s="7">
        <f t="shared" si="67"/>
        <v>2.3375454816141872E-3</v>
      </c>
      <c r="R319" s="7">
        <f t="shared" si="67"/>
        <v>2.1249084323419188E-3</v>
      </c>
      <c r="S319" s="7">
        <f t="shared" si="67"/>
        <v>2.0178730051559229E-3</v>
      </c>
      <c r="T319" s="7">
        <f t="shared" si="67"/>
        <v>1.910357699303008E-3</v>
      </c>
      <c r="U319" s="7">
        <f t="shared" si="67"/>
        <v>1.910357699303008E-3</v>
      </c>
      <c r="V319" s="7">
        <f t="shared" si="67"/>
        <v>1.910357699303008E-3</v>
      </c>
      <c r="W319" s="7">
        <f t="shared" si="67"/>
        <v>1.475468387294201E-3</v>
      </c>
      <c r="X319" s="7">
        <f t="shared" si="67"/>
        <v>5.8220749566460263E-4</v>
      </c>
      <c r="Y319" s="7">
        <f t="shared" si="67"/>
        <v>1.910357699303008E-3</v>
      </c>
    </row>
    <row r="320" spans="1:25" x14ac:dyDescent="0.25">
      <c r="A320">
        <v>45</v>
      </c>
      <c r="B320" s="7">
        <f t="shared" si="66"/>
        <v>4.5440961539841658E-3</v>
      </c>
      <c r="C320" s="7">
        <f t="shared" si="66"/>
        <v>4.2189166086636183E-3</v>
      </c>
      <c r="D320" s="7">
        <f t="shared" si="66"/>
        <v>3.8881276445274231E-3</v>
      </c>
      <c r="E320" s="7">
        <f t="shared" si="66"/>
        <v>3.8881276445274231E-3</v>
      </c>
      <c r="F320" s="7">
        <f t="shared" si="66"/>
        <v>3.8881276445274231E-3</v>
      </c>
      <c r="G320" s="7">
        <f t="shared" si="66"/>
        <v>3.2094554467321096E-3</v>
      </c>
      <c r="H320" s="7">
        <f t="shared" si="66"/>
        <v>2.8614375527505681E-3</v>
      </c>
      <c r="I320" s="7">
        <f t="shared" si="66"/>
        <v>2.5075409075612939E-3</v>
      </c>
      <c r="J320" s="7">
        <f t="shared" si="66"/>
        <v>2.1476965007036497E-3</v>
      </c>
      <c r="K320" s="7">
        <f t="shared" si="66"/>
        <v>1.7818346388567166E-3</v>
      </c>
      <c r="L320" s="1">
        <f t="shared" si="66"/>
        <v>320.94554467321092</v>
      </c>
      <c r="M320" s="1"/>
      <c r="N320" s="1">
        <f>'SSA avg mort by age'!J50</f>
        <v>320.94554467321092</v>
      </c>
      <c r="O320" s="7">
        <f t="shared" si="67"/>
        <v>3.2286342872924335E-3</v>
      </c>
      <c r="P320" s="7">
        <f t="shared" si="67"/>
        <v>3.0059169236219705E-3</v>
      </c>
      <c r="Q320" s="7">
        <f t="shared" si="67"/>
        <v>2.5540687025856208E-3</v>
      </c>
      <c r="R320" s="7">
        <f t="shared" si="67"/>
        <v>2.3249100818099741E-3</v>
      </c>
      <c r="S320" s="7">
        <f t="shared" si="67"/>
        <v>2.2095160338666902E-3</v>
      </c>
      <c r="T320" s="7">
        <f t="shared" si="67"/>
        <v>2.093576487435485E-3</v>
      </c>
      <c r="U320" s="7">
        <f t="shared" si="67"/>
        <v>2.093576487435485E-3</v>
      </c>
      <c r="V320" s="7">
        <f t="shared" si="67"/>
        <v>2.093576487435485E-3</v>
      </c>
      <c r="W320" s="7">
        <f t="shared" si="67"/>
        <v>1.6243280264677839E-3</v>
      </c>
      <c r="X320" s="7">
        <f t="shared" si="67"/>
        <v>6.5910730492398182E-4</v>
      </c>
      <c r="Y320" s="7">
        <f t="shared" si="67"/>
        <v>2.093576487435485E-3</v>
      </c>
    </row>
    <row r="321" spans="1:25" x14ac:dyDescent="0.25">
      <c r="A321">
        <v>46</v>
      </c>
      <c r="B321" s="7">
        <f t="shared" si="66"/>
        <v>4.909205856653282E-3</v>
      </c>
      <c r="C321" s="7">
        <f t="shared" si="66"/>
        <v>4.5633297797068187E-3</v>
      </c>
      <c r="D321" s="7">
        <f t="shared" si="66"/>
        <v>4.2111735478626124E-3</v>
      </c>
      <c r="E321" s="7">
        <f t="shared" si="66"/>
        <v>4.2111735478626124E-3</v>
      </c>
      <c r="F321" s="7">
        <f t="shared" si="66"/>
        <v>4.2111735478626124E-3</v>
      </c>
      <c r="G321" s="7">
        <f t="shared" si="66"/>
        <v>3.4877071177083722E-3</v>
      </c>
      <c r="H321" s="7">
        <f t="shared" si="66"/>
        <v>3.1162381145044302E-3</v>
      </c>
      <c r="I321" s="7">
        <f t="shared" si="66"/>
        <v>2.7381713312203963E-3</v>
      </c>
      <c r="J321" s="7">
        <f t="shared" si="66"/>
        <v>2.3534252766481295E-3</v>
      </c>
      <c r="K321" s="7">
        <f t="shared" si="66"/>
        <v>1.9619176099873363E-3</v>
      </c>
      <c r="L321" s="1">
        <f t="shared" si="66"/>
        <v>348.77071177083724</v>
      </c>
      <c r="M321" s="1"/>
      <c r="N321" s="1">
        <f>'SSA avg mort by age'!J51</f>
        <v>348.77071177083724</v>
      </c>
      <c r="O321" s="7">
        <f t="shared" si="67"/>
        <v>3.5024555306080295E-3</v>
      </c>
      <c r="P321" s="7">
        <f t="shared" si="67"/>
        <v>3.2638861207407686E-3</v>
      </c>
      <c r="Q321" s="7">
        <f t="shared" si="67"/>
        <v>2.7794862391051843E-3</v>
      </c>
      <c r="R321" s="7">
        <f t="shared" si="67"/>
        <v>2.5336224255293801E-3</v>
      </c>
      <c r="S321" s="7">
        <f t="shared" si="67"/>
        <v>2.4097672101048699E-3</v>
      </c>
      <c r="T321" s="7">
        <f t="shared" si="67"/>
        <v>2.2852936432575049E-3</v>
      </c>
      <c r="U321" s="7">
        <f t="shared" si="67"/>
        <v>2.2852936432575049E-3</v>
      </c>
      <c r="V321" s="7">
        <f t="shared" si="67"/>
        <v>2.2852936432575049E-3</v>
      </c>
      <c r="W321" s="7">
        <f t="shared" si="67"/>
        <v>1.7811734356419915E-3</v>
      </c>
      <c r="X321" s="7">
        <f t="shared" si="67"/>
        <v>7.4260285477056908E-4</v>
      </c>
      <c r="Y321" s="7">
        <f t="shared" si="67"/>
        <v>2.2852936432575049E-3</v>
      </c>
    </row>
    <row r="322" spans="1:25" x14ac:dyDescent="0.25">
      <c r="A322">
        <v>47</v>
      </c>
      <c r="B322" s="7">
        <f t="shared" si="66"/>
        <v>5.3186764425149635E-3</v>
      </c>
      <c r="C322" s="7">
        <f t="shared" si="66"/>
        <v>4.9500217767083996E-3</v>
      </c>
      <c r="D322" s="7">
        <f t="shared" si="66"/>
        <v>4.5743102950682067E-3</v>
      </c>
      <c r="E322" s="7">
        <f t="shared" si="66"/>
        <v>4.5743102950682067E-3</v>
      </c>
      <c r="F322" s="7">
        <f t="shared" si="66"/>
        <v>4.5743102950682067E-3</v>
      </c>
      <c r="G322" s="7">
        <f t="shared" si="66"/>
        <v>3.8013456527293595E-3</v>
      </c>
      <c r="H322" s="7">
        <f t="shared" si="66"/>
        <v>3.4039043107034323E-3</v>
      </c>
      <c r="I322" s="7">
        <f t="shared" si="66"/>
        <v>2.9990297698856516E-3</v>
      </c>
      <c r="J322" s="7">
        <f t="shared" si="66"/>
        <v>2.5866253282190803E-3</v>
      </c>
      <c r="K322" s="7">
        <f t="shared" si="66"/>
        <v>2.1665932204918345E-3</v>
      </c>
      <c r="L322" s="1">
        <f t="shared" si="66"/>
        <v>380.13456527293596</v>
      </c>
      <c r="M322" s="1"/>
      <c r="N322" s="1">
        <f>'SSA avg mort by age'!J52</f>
        <v>380.13456527293596</v>
      </c>
      <c r="O322" s="7">
        <f t="shared" si="67"/>
        <v>3.7864028034333111E-3</v>
      </c>
      <c r="P322" s="7">
        <f t="shared" si="67"/>
        <v>3.5318709891691618E-3</v>
      </c>
      <c r="Q322" s="7">
        <f t="shared" si="67"/>
        <v>3.0146074636532194E-3</v>
      </c>
      <c r="R322" s="7">
        <f t="shared" si="67"/>
        <v>2.7518357805740262E-3</v>
      </c>
      <c r="S322" s="7">
        <f t="shared" si="67"/>
        <v>2.6194061552583486E-3</v>
      </c>
      <c r="T322" s="7">
        <f t="shared" si="67"/>
        <v>2.4862772999241656E-3</v>
      </c>
      <c r="U322" s="7">
        <f t="shared" si="67"/>
        <v>2.4862772999241656E-3</v>
      </c>
      <c r="V322" s="7">
        <f t="shared" si="67"/>
        <v>2.4862772999241656E-3</v>
      </c>
      <c r="W322" s="7">
        <f t="shared" si="67"/>
        <v>1.9467186582219859E-3</v>
      </c>
      <c r="X322" s="7">
        <f t="shared" si="67"/>
        <v>8.3325869926954312E-4</v>
      </c>
      <c r="Y322" s="7">
        <f t="shared" si="67"/>
        <v>2.4862772999241656E-3</v>
      </c>
    </row>
    <row r="323" spans="1:25" x14ac:dyDescent="0.25">
      <c r="A323">
        <v>48</v>
      </c>
      <c r="B323" s="7">
        <f t="shared" ref="B323:L338" si="68">B77*B201</f>
        <v>5.775383495276838E-3</v>
      </c>
      <c r="C323" s="7">
        <f t="shared" si="68"/>
        <v>5.3818883690989923E-3</v>
      </c>
      <c r="D323" s="7">
        <f t="shared" si="68"/>
        <v>4.9804384581757398E-3</v>
      </c>
      <c r="E323" s="7">
        <f t="shared" si="68"/>
        <v>4.9804384581757398E-3</v>
      </c>
      <c r="F323" s="7">
        <f t="shared" si="68"/>
        <v>4.9804384581757398E-3</v>
      </c>
      <c r="G323" s="7">
        <f t="shared" si="68"/>
        <v>4.1532327346882839E-3</v>
      </c>
      <c r="H323" s="7">
        <f t="shared" si="68"/>
        <v>3.7272529263533637E-3</v>
      </c>
      <c r="I323" s="7">
        <f t="shared" si="68"/>
        <v>3.2928703147826277E-3</v>
      </c>
      <c r="J323" s="7">
        <f t="shared" si="68"/>
        <v>2.8499696191603904E-3</v>
      </c>
      <c r="K323" s="7">
        <f t="shared" si="68"/>
        <v>2.3984342207893266E-3</v>
      </c>
      <c r="L323" s="1">
        <f t="shared" si="68"/>
        <v>415.3232734688284</v>
      </c>
      <c r="M323" s="1"/>
      <c r="N323" s="1">
        <f>'SSA avg mort by age'!J53</f>
        <v>415.3232734688284</v>
      </c>
      <c r="O323" s="7">
        <f t="shared" ref="O323:Y338" si="69">O77*O201</f>
        <v>4.0754173193169423E-3</v>
      </c>
      <c r="P323" s="7">
        <f t="shared" si="69"/>
        <v>3.8051998128040276E-3</v>
      </c>
      <c r="Q323" s="7">
        <f t="shared" si="69"/>
        <v>3.2555388683865628E-3</v>
      </c>
      <c r="R323" s="7">
        <f t="shared" si="69"/>
        <v>2.9760476579095722E-3</v>
      </c>
      <c r="S323" s="7">
        <f t="shared" si="69"/>
        <v>2.8351263417069855E-3</v>
      </c>
      <c r="T323" s="7">
        <f t="shared" si="69"/>
        <v>2.6934171822055437E-3</v>
      </c>
      <c r="U323" s="7">
        <f t="shared" si="69"/>
        <v>2.6934171822055437E-3</v>
      </c>
      <c r="V323" s="7">
        <f t="shared" si="69"/>
        <v>2.6934171822055437E-3</v>
      </c>
      <c r="W323" s="7">
        <f t="shared" si="69"/>
        <v>2.118641179681757E-3</v>
      </c>
      <c r="X323" s="7">
        <f t="shared" si="69"/>
        <v>9.3033934258489261E-4</v>
      </c>
      <c r="Y323" s="7">
        <f t="shared" si="69"/>
        <v>2.6934171822055437E-3</v>
      </c>
    </row>
    <row r="324" spans="1:25" x14ac:dyDescent="0.25">
      <c r="A324">
        <v>49</v>
      </c>
      <c r="B324" s="7">
        <f t="shared" si="68"/>
        <v>6.2714650684266076E-3</v>
      </c>
      <c r="C324" s="7">
        <f t="shared" si="68"/>
        <v>5.8518386509650144E-3</v>
      </c>
      <c r="D324" s="7">
        <f t="shared" si="68"/>
        <v>5.4232362400431959E-3</v>
      </c>
      <c r="E324" s="7">
        <f t="shared" si="68"/>
        <v>5.4232362400431959E-3</v>
      </c>
      <c r="F324" s="7">
        <f t="shared" si="68"/>
        <v>5.4232362400431959E-3</v>
      </c>
      <c r="G324" s="7">
        <f t="shared" si="68"/>
        <v>4.5385770023244777E-3</v>
      </c>
      <c r="H324" s="7">
        <f t="shared" si="68"/>
        <v>4.0822528968581023E-3</v>
      </c>
      <c r="I324" s="7">
        <f t="shared" si="68"/>
        <v>3.6164182046608466E-3</v>
      </c>
      <c r="J324" s="7">
        <f t="shared" si="68"/>
        <v>3.1409351443092435E-3</v>
      </c>
      <c r="K324" s="7">
        <f t="shared" si="68"/>
        <v>2.6556642445627558E-3</v>
      </c>
      <c r="L324" s="1">
        <f t="shared" si="68"/>
        <v>453.85770023244771</v>
      </c>
      <c r="M324" s="1"/>
      <c r="N324" s="1">
        <f>'SSA avg mort by age'!J54</f>
        <v>453.85770023244771</v>
      </c>
      <c r="O324" s="7">
        <f t="shared" si="69"/>
        <v>4.3718041821418216E-3</v>
      </c>
      <c r="P324" s="7">
        <f t="shared" si="69"/>
        <v>4.0860652243973053E-3</v>
      </c>
      <c r="Q324" s="7">
        <f t="shared" si="69"/>
        <v>3.5042374171008533E-3</v>
      </c>
      <c r="R324" s="7">
        <f t="shared" si="69"/>
        <v>3.2080916176234734E-3</v>
      </c>
      <c r="S324" s="7">
        <f t="shared" si="69"/>
        <v>3.0586981894971479E-3</v>
      </c>
      <c r="T324" s="7">
        <f t="shared" si="69"/>
        <v>2.908419593548984E-3</v>
      </c>
      <c r="U324" s="7">
        <f t="shared" si="69"/>
        <v>2.908419593548984E-3</v>
      </c>
      <c r="V324" s="7">
        <f t="shared" si="69"/>
        <v>2.908419593548984E-3</v>
      </c>
      <c r="W324" s="7">
        <f t="shared" si="69"/>
        <v>2.2983808006028917E-3</v>
      </c>
      <c r="X324" s="7">
        <f t="shared" si="69"/>
        <v>1.0347005058192341E-3</v>
      </c>
      <c r="Y324" s="7">
        <f t="shared" si="69"/>
        <v>2.908419593548984E-3</v>
      </c>
    </row>
    <row r="325" spans="1:25" x14ac:dyDescent="0.25">
      <c r="A325">
        <v>50</v>
      </c>
      <c r="B325" s="7">
        <f t="shared" si="68"/>
        <v>6.7965573769862737E-3</v>
      </c>
      <c r="C325" s="7">
        <f t="shared" si="68"/>
        <v>6.3504199310462344E-3</v>
      </c>
      <c r="D325" s="7">
        <f t="shared" si="68"/>
        <v>5.8941650410047767E-3</v>
      </c>
      <c r="E325" s="7">
        <f t="shared" si="68"/>
        <v>5.8941650410047767E-3</v>
      </c>
      <c r="F325" s="7">
        <f t="shared" si="68"/>
        <v>5.8941650410047767E-3</v>
      </c>
      <c r="G325" s="7">
        <f t="shared" si="68"/>
        <v>4.950675080640031E-3</v>
      </c>
      <c r="H325" s="7">
        <f t="shared" si="68"/>
        <v>4.4631209605396531E-3</v>
      </c>
      <c r="I325" s="7">
        <f t="shared" si="68"/>
        <v>3.9648112487554055E-3</v>
      </c>
      <c r="J325" s="7">
        <f t="shared" si="68"/>
        <v>3.4555811860933951E-3</v>
      </c>
      <c r="K325" s="7">
        <f t="shared" si="68"/>
        <v>2.935263875501123E-3</v>
      </c>
      <c r="L325" s="1">
        <f t="shared" si="68"/>
        <v>495.06750806400305</v>
      </c>
      <c r="M325" s="1"/>
      <c r="N325" s="1">
        <f>'SSA avg mort by age'!J55</f>
        <v>495.06750806400305</v>
      </c>
      <c r="O325" s="7">
        <f t="shared" si="69"/>
        <v>4.6962880475170058E-3</v>
      </c>
      <c r="P325" s="7">
        <f t="shared" si="69"/>
        <v>4.3939044460833384E-3</v>
      </c>
      <c r="Q325" s="7">
        <f t="shared" si="69"/>
        <v>3.77750801304968E-3</v>
      </c>
      <c r="R325" s="7">
        <f t="shared" si="69"/>
        <v>3.4634271683658276E-3</v>
      </c>
      <c r="S325" s="7">
        <f t="shared" si="69"/>
        <v>3.304901088265691E-3</v>
      </c>
      <c r="T325" s="7">
        <f t="shared" si="69"/>
        <v>3.1453788132281258E-3</v>
      </c>
      <c r="U325" s="7">
        <f t="shared" si="69"/>
        <v>3.1453788132281258E-3</v>
      </c>
      <c r="V325" s="7">
        <f t="shared" si="69"/>
        <v>3.1453788132281258E-3</v>
      </c>
      <c r="W325" s="7">
        <f t="shared" si="69"/>
        <v>2.4972407841974673E-3</v>
      </c>
      <c r="X325" s="7">
        <f t="shared" si="69"/>
        <v>1.1518136387986895E-3</v>
      </c>
      <c r="Y325" s="7">
        <f t="shared" si="69"/>
        <v>3.1453788132281258E-3</v>
      </c>
    </row>
    <row r="326" spans="1:25" x14ac:dyDescent="0.25">
      <c r="A326">
        <v>51</v>
      </c>
      <c r="B326" s="7">
        <f t="shared" si="68"/>
        <v>7.3317199257132348E-3</v>
      </c>
      <c r="C326" s="7">
        <f t="shared" si="68"/>
        <v>6.8601120887796787E-3</v>
      </c>
      <c r="D326" s="7">
        <f t="shared" si="68"/>
        <v>6.3771439118329191E-3</v>
      </c>
      <c r="E326" s="7">
        <f t="shared" si="68"/>
        <v>6.3771439118329191E-3</v>
      </c>
      <c r="F326" s="7">
        <f t="shared" si="68"/>
        <v>6.3771439118329191E-3</v>
      </c>
      <c r="G326" s="7">
        <f t="shared" si="68"/>
        <v>5.3763796347304485E-3</v>
      </c>
      <c r="H326" s="7">
        <f t="shared" si="68"/>
        <v>4.858203622538141E-3</v>
      </c>
      <c r="I326" s="7">
        <f t="shared" si="68"/>
        <v>4.3279073820965911E-3</v>
      </c>
      <c r="J326" s="7">
        <f t="shared" si="68"/>
        <v>3.7852943519267736E-3</v>
      </c>
      <c r="K326" s="7">
        <f t="shared" si="68"/>
        <v>3.2301652693277486E-3</v>
      </c>
      <c r="L326" s="1">
        <f t="shared" si="68"/>
        <v>537.63796347304481</v>
      </c>
      <c r="M326" s="1"/>
      <c r="N326" s="1">
        <f>'SSA avg mort by age'!J56</f>
        <v>537.63796347304481</v>
      </c>
      <c r="O326" s="7">
        <f t="shared" si="69"/>
        <v>5.0304254226426559E-3</v>
      </c>
      <c r="P326" s="7">
        <f t="shared" si="69"/>
        <v>4.711561567767442E-3</v>
      </c>
      <c r="Q326" s="7">
        <f t="shared" si="69"/>
        <v>4.0608014962031621E-3</v>
      </c>
      <c r="R326" s="7">
        <f t="shared" si="69"/>
        <v>3.7288242408509329E-3</v>
      </c>
      <c r="S326" s="7">
        <f t="shared" si="69"/>
        <v>3.5611684252288642E-3</v>
      </c>
      <c r="T326" s="7">
        <f t="shared" si="69"/>
        <v>3.3923942852436425E-3</v>
      </c>
      <c r="U326" s="7">
        <f t="shared" si="69"/>
        <v>3.3923942852436425E-3</v>
      </c>
      <c r="V326" s="7">
        <f t="shared" si="69"/>
        <v>3.3923942852436425E-3</v>
      </c>
      <c r="W326" s="7">
        <f t="shared" si="69"/>
        <v>2.7060106919074988E-3</v>
      </c>
      <c r="X326" s="7">
        <f t="shared" si="69"/>
        <v>1.2779715392129169E-3</v>
      </c>
      <c r="Y326" s="7">
        <f t="shared" si="69"/>
        <v>3.3923942852436425E-3</v>
      </c>
    </row>
    <row r="327" spans="1:25" x14ac:dyDescent="0.25">
      <c r="A327">
        <v>52</v>
      </c>
      <c r="B327" s="7">
        <f t="shared" si="68"/>
        <v>7.8575729167554495E-3</v>
      </c>
      <c r="C327" s="7">
        <f t="shared" si="68"/>
        <v>7.3628824450515844E-3</v>
      </c>
      <c r="D327" s="7">
        <f t="shared" si="68"/>
        <v>6.8555129496059176E-3</v>
      </c>
      <c r="E327" s="7">
        <f t="shared" si="68"/>
        <v>6.8555129496059176E-3</v>
      </c>
      <c r="F327" s="7">
        <f t="shared" si="68"/>
        <v>6.8555129496059176E-3</v>
      </c>
      <c r="G327" s="7">
        <f t="shared" si="68"/>
        <v>5.8018527574323162E-3</v>
      </c>
      <c r="H327" s="7">
        <f t="shared" si="68"/>
        <v>5.2551118864982245E-3</v>
      </c>
      <c r="I327" s="7">
        <f t="shared" si="68"/>
        <v>4.6947915579835667E-3</v>
      </c>
      <c r="J327" s="7">
        <f t="shared" si="68"/>
        <v>4.1206583824904388E-3</v>
      </c>
      <c r="K327" s="7">
        <f t="shared" si="68"/>
        <v>3.5324755709946259E-3</v>
      </c>
      <c r="L327" s="1">
        <f t="shared" si="68"/>
        <v>580.18527574323161</v>
      </c>
      <c r="M327" s="1"/>
      <c r="N327" s="1">
        <f>'SSA avg mort by age'!J57</f>
        <v>580.18527574323161</v>
      </c>
      <c r="O327" s="7">
        <f t="shared" si="69"/>
        <v>5.3411118131486794E-3</v>
      </c>
      <c r="P327" s="7">
        <f t="shared" si="69"/>
        <v>5.0080584611823511E-3</v>
      </c>
      <c r="Q327" s="7">
        <f t="shared" si="69"/>
        <v>4.3274744194255988E-3</v>
      </c>
      <c r="R327" s="7">
        <f t="shared" si="69"/>
        <v>3.979847994572315E-3</v>
      </c>
      <c r="S327" s="7">
        <f t="shared" si="69"/>
        <v>3.8041800431009125E-3</v>
      </c>
      <c r="T327" s="7">
        <f t="shared" si="69"/>
        <v>3.6272674794771047E-3</v>
      </c>
      <c r="U327" s="7">
        <f t="shared" si="69"/>
        <v>3.6272674794771047E-3</v>
      </c>
      <c r="V327" s="7">
        <f t="shared" si="69"/>
        <v>3.6272674794771047E-3</v>
      </c>
      <c r="W327" s="7">
        <f t="shared" si="69"/>
        <v>2.9070482997063597E-3</v>
      </c>
      <c r="X327" s="7">
        <f t="shared" si="69"/>
        <v>1.4049833036578238E-3</v>
      </c>
      <c r="Y327" s="7">
        <f t="shared" si="69"/>
        <v>3.6272674794771047E-3</v>
      </c>
    </row>
    <row r="328" spans="1:25" x14ac:dyDescent="0.25">
      <c r="A328">
        <v>53</v>
      </c>
      <c r="B328" s="7">
        <f t="shared" si="68"/>
        <v>8.3643200136391729E-3</v>
      </c>
      <c r="C328" s="7">
        <f t="shared" si="68"/>
        <v>7.8495752553385378E-3</v>
      </c>
      <c r="D328" s="7">
        <f t="shared" si="68"/>
        <v>7.3207739737533003E-3</v>
      </c>
      <c r="E328" s="7">
        <f t="shared" si="68"/>
        <v>7.3207739737533003E-3</v>
      </c>
      <c r="F328" s="7">
        <f t="shared" si="68"/>
        <v>7.3207739737533003E-3</v>
      </c>
      <c r="G328" s="7">
        <f t="shared" si="68"/>
        <v>6.2199614690971114E-3</v>
      </c>
      <c r="H328" s="7">
        <f t="shared" si="68"/>
        <v>5.647419936423332E-3</v>
      </c>
      <c r="I328" s="7">
        <f t="shared" si="68"/>
        <v>5.0597611480886259E-3</v>
      </c>
      <c r="J328" s="7">
        <f t="shared" si="68"/>
        <v>4.4567095695944338E-3</v>
      </c>
      <c r="K328" s="7">
        <f t="shared" si="68"/>
        <v>3.8379854101431412E-3</v>
      </c>
      <c r="L328" s="1">
        <f t="shared" si="68"/>
        <v>621.99614690971111</v>
      </c>
      <c r="M328" s="1"/>
      <c r="N328" s="1">
        <f>'SSA avg mort by age'!J58</f>
        <v>621.99614690971111</v>
      </c>
      <c r="O328" s="7">
        <f t="shared" si="69"/>
        <v>5.6147971875035686E-3</v>
      </c>
      <c r="P328" s="7">
        <f t="shared" si="69"/>
        <v>5.2706219924734893E-3</v>
      </c>
      <c r="Q328" s="7">
        <f t="shared" si="69"/>
        <v>4.5663559472604552E-3</v>
      </c>
      <c r="R328" s="7">
        <f t="shared" si="69"/>
        <v>4.2061532036634947E-3</v>
      </c>
      <c r="S328" s="7">
        <f t="shared" si="69"/>
        <v>4.0240096811527517E-3</v>
      </c>
      <c r="T328" s="7">
        <f t="shared" si="69"/>
        <v>3.8404952243114251E-3</v>
      </c>
      <c r="U328" s="7">
        <f t="shared" si="69"/>
        <v>3.8404952243114251E-3</v>
      </c>
      <c r="V328" s="7">
        <f t="shared" si="69"/>
        <v>3.8404952243114251E-3</v>
      </c>
      <c r="W328" s="7">
        <f t="shared" si="69"/>
        <v>3.0925842859199008E-3</v>
      </c>
      <c r="X328" s="7">
        <f t="shared" si="69"/>
        <v>1.5287490710734794E-3</v>
      </c>
      <c r="Y328" s="7">
        <f t="shared" si="69"/>
        <v>3.8404952243114251E-3</v>
      </c>
    </row>
    <row r="329" spans="1:25" x14ac:dyDescent="0.25">
      <c r="A329">
        <v>54</v>
      </c>
      <c r="B329" s="7">
        <f t="shared" si="68"/>
        <v>8.8620602907025763E-3</v>
      </c>
      <c r="C329" s="7">
        <f t="shared" si="68"/>
        <v>8.3296677235235577E-3</v>
      </c>
      <c r="D329" s="7">
        <f t="shared" si="68"/>
        <v>7.7817692476064848E-3</v>
      </c>
      <c r="E329" s="7">
        <f t="shared" si="68"/>
        <v>7.7817692476064848E-3</v>
      </c>
      <c r="F329" s="7">
        <f t="shared" si="68"/>
        <v>7.7817692476064848E-3</v>
      </c>
      <c r="G329" s="7">
        <f t="shared" si="68"/>
        <v>6.638235965824071E-3</v>
      </c>
      <c r="H329" s="7">
        <f t="shared" si="68"/>
        <v>6.0419792745690787E-3</v>
      </c>
      <c r="I329" s="7">
        <f t="shared" si="68"/>
        <v>5.428972754511565E-3</v>
      </c>
      <c r="J329" s="7">
        <f t="shared" si="68"/>
        <v>4.7988925417553133E-3</v>
      </c>
      <c r="K329" s="7">
        <f t="shared" si="68"/>
        <v>4.1514094659716614E-3</v>
      </c>
      <c r="L329" s="1">
        <f t="shared" si="68"/>
        <v>663.82359658240716</v>
      </c>
      <c r="M329" s="1"/>
      <c r="N329" s="1">
        <f>'SSA avg mort by age'!J59</f>
        <v>663.82359658240716</v>
      </c>
      <c r="O329" s="7">
        <f t="shared" si="69"/>
        <v>5.8756359092586368E-3</v>
      </c>
      <c r="P329" s="7">
        <f t="shared" si="69"/>
        <v>5.5218429197159118E-3</v>
      </c>
      <c r="Q329" s="7">
        <f t="shared" si="69"/>
        <v>4.796857380139464E-3</v>
      </c>
      <c r="R329" s="7">
        <f t="shared" si="69"/>
        <v>4.4255348779722349E-3</v>
      </c>
      <c r="S329" s="7">
        <f t="shared" si="69"/>
        <v>4.2376374657630321E-3</v>
      </c>
      <c r="T329" s="7">
        <f t="shared" si="69"/>
        <v>4.048238232674496E-3</v>
      </c>
      <c r="U329" s="7">
        <f t="shared" si="69"/>
        <v>4.048238232674496E-3</v>
      </c>
      <c r="V329" s="7">
        <f t="shared" si="69"/>
        <v>4.048238232674496E-3</v>
      </c>
      <c r="W329" s="7">
        <f t="shared" si="69"/>
        <v>3.2754558322626668E-3</v>
      </c>
      <c r="X329" s="7">
        <f t="shared" si="69"/>
        <v>1.6552325622349897E-3</v>
      </c>
      <c r="Y329" s="7">
        <f t="shared" si="69"/>
        <v>4.048238232674496E-3</v>
      </c>
    </row>
    <row r="330" spans="1:25" x14ac:dyDescent="0.25">
      <c r="A330">
        <v>55</v>
      </c>
      <c r="B330" s="7">
        <f t="shared" si="68"/>
        <v>9.3946733922636132E-3</v>
      </c>
      <c r="C330" s="7">
        <f t="shared" si="68"/>
        <v>8.844501002013741E-3</v>
      </c>
      <c r="D330" s="7">
        <f t="shared" si="68"/>
        <v>8.2772243280030394E-3</v>
      </c>
      <c r="E330" s="7">
        <f t="shared" si="68"/>
        <v>8.2772243280030394E-3</v>
      </c>
      <c r="F330" s="7">
        <f t="shared" si="68"/>
        <v>8.2772243280030394E-3</v>
      </c>
      <c r="G330" s="7">
        <f t="shared" si="68"/>
        <v>7.0899305307034026E-3</v>
      </c>
      <c r="H330" s="7">
        <f t="shared" si="68"/>
        <v>6.4691839649321384E-3</v>
      </c>
      <c r="I330" s="7">
        <f t="shared" si="68"/>
        <v>5.8298740334943961E-3</v>
      </c>
      <c r="J330" s="7">
        <f t="shared" si="68"/>
        <v>5.1716199260448837E-3</v>
      </c>
      <c r="K330" s="7">
        <f t="shared" si="68"/>
        <v>4.4940342143137899E-3</v>
      </c>
      <c r="L330" s="1">
        <f t="shared" si="68"/>
        <v>708.99305307034024</v>
      </c>
      <c r="M330" s="1"/>
      <c r="N330" s="1">
        <f>'SSA avg mort by age'!J60</f>
        <v>708.99305307034024</v>
      </c>
      <c r="O330" s="7">
        <f t="shared" si="69"/>
        <v>6.1587974085426335E-3</v>
      </c>
      <c r="P330" s="7">
        <f t="shared" si="69"/>
        <v>5.7947853333784414E-3</v>
      </c>
      <c r="Q330" s="7">
        <f t="shared" si="69"/>
        <v>5.0477311704519049E-3</v>
      </c>
      <c r="R330" s="7">
        <f t="shared" si="69"/>
        <v>4.6645382327079894E-3</v>
      </c>
      <c r="S330" s="7">
        <f t="shared" si="69"/>
        <v>4.4704919302660092E-3</v>
      </c>
      <c r="T330" s="7">
        <f t="shared" si="69"/>
        <v>4.2747995664780903E-3</v>
      </c>
      <c r="U330" s="7">
        <f t="shared" si="69"/>
        <v>4.2747995664780903E-3</v>
      </c>
      <c r="V330" s="7">
        <f t="shared" si="69"/>
        <v>4.2747995664780903E-3</v>
      </c>
      <c r="W330" s="7">
        <f t="shared" si="69"/>
        <v>3.4753749913305058E-3</v>
      </c>
      <c r="X330" s="7">
        <f t="shared" si="69"/>
        <v>1.7945229135891126E-3</v>
      </c>
      <c r="Y330" s="7">
        <f t="shared" si="69"/>
        <v>4.2747995664780903E-3</v>
      </c>
    </row>
    <row r="331" spans="1:25" x14ac:dyDescent="0.25">
      <c r="A331">
        <v>56</v>
      </c>
      <c r="B331" s="7">
        <f t="shared" si="68"/>
        <v>9.9547648873769441E-3</v>
      </c>
      <c r="C331" s="7">
        <f t="shared" si="68"/>
        <v>9.3873720145304061E-3</v>
      </c>
      <c r="D331" s="7">
        <f t="shared" si="68"/>
        <v>8.8011313059126409E-3</v>
      </c>
      <c r="E331" s="7">
        <f t="shared" si="68"/>
        <v>8.8011313059126409E-3</v>
      </c>
      <c r="F331" s="7">
        <f t="shared" si="68"/>
        <v>8.8011313059126409E-3</v>
      </c>
      <c r="G331" s="7">
        <f t="shared" si="68"/>
        <v>7.5704352221168236E-3</v>
      </c>
      <c r="H331" s="7">
        <f t="shared" si="68"/>
        <v>6.925124832987681E-3</v>
      </c>
      <c r="I331" s="7">
        <f t="shared" si="68"/>
        <v>6.2592563205541383E-3</v>
      </c>
      <c r="J331" s="7">
        <f t="shared" si="68"/>
        <v>5.572382155841776E-3</v>
      </c>
      <c r="K331" s="7">
        <f t="shared" si="68"/>
        <v>4.8640465603598613E-3</v>
      </c>
      <c r="L331" s="1">
        <f t="shared" si="68"/>
        <v>757.04352221168244</v>
      </c>
      <c r="M331" s="1"/>
      <c r="N331" s="1">
        <f>'SSA avg mort by age'!J61</f>
        <v>757.04352221168244</v>
      </c>
      <c r="O331" s="7">
        <f t="shared" si="69"/>
        <v>6.4935343094282144E-3</v>
      </c>
      <c r="P331" s="7">
        <f t="shared" si="69"/>
        <v>6.1171123913038089E-3</v>
      </c>
      <c r="Q331" s="7">
        <f t="shared" si="69"/>
        <v>5.3433560867392075E-3</v>
      </c>
      <c r="R331" s="7">
        <f t="shared" si="69"/>
        <v>4.9458458879759548E-3</v>
      </c>
      <c r="S331" s="7">
        <f t="shared" si="69"/>
        <v>4.7443938591628801E-3</v>
      </c>
      <c r="T331" s="7">
        <f t="shared" si="69"/>
        <v>4.5411288947045511E-3</v>
      </c>
      <c r="U331" s="7">
        <f t="shared" si="69"/>
        <v>4.5411288947045511E-3</v>
      </c>
      <c r="V331" s="7">
        <f t="shared" si="69"/>
        <v>4.5411288947045511E-3</v>
      </c>
      <c r="W331" s="7">
        <f t="shared" si="69"/>
        <v>3.7097125603603636E-3</v>
      </c>
      <c r="X331" s="7">
        <f t="shared" si="69"/>
        <v>1.9563627849850155E-3</v>
      </c>
      <c r="Y331" s="7">
        <f t="shared" si="69"/>
        <v>4.5411288947045511E-3</v>
      </c>
    </row>
    <row r="332" spans="1:25" x14ac:dyDescent="0.25">
      <c r="A332">
        <v>57</v>
      </c>
      <c r="B332" s="7">
        <f t="shared" si="68"/>
        <v>1.0492411189365921E-2</v>
      </c>
      <c r="C332" s="7">
        <f t="shared" si="68"/>
        <v>9.9113693884392978E-3</v>
      </c>
      <c r="D332" s="7">
        <f t="shared" si="68"/>
        <v>9.3096815926481218E-3</v>
      </c>
      <c r="E332" s="7">
        <f t="shared" si="68"/>
        <v>9.3096815926481218E-3</v>
      </c>
      <c r="F332" s="7">
        <f t="shared" si="68"/>
        <v>9.3096815926481218E-3</v>
      </c>
      <c r="G332" s="7">
        <f t="shared" si="68"/>
        <v>8.0424227367766991E-3</v>
      </c>
      <c r="H332" s="7">
        <f t="shared" si="68"/>
        <v>7.3758550261275955E-3</v>
      </c>
      <c r="I332" s="7">
        <f t="shared" si="68"/>
        <v>6.6866476790814642E-3</v>
      </c>
      <c r="J332" s="7">
        <f t="shared" si="68"/>
        <v>5.9742775888726564E-3</v>
      </c>
      <c r="K332" s="7">
        <f t="shared" si="68"/>
        <v>5.2382114199758245E-3</v>
      </c>
      <c r="L332" s="1">
        <f t="shared" si="68"/>
        <v>804.24227367766991</v>
      </c>
      <c r="M332" s="1"/>
      <c r="N332" s="1">
        <f>'SSA avg mort by age'!J62</f>
        <v>804.24227367766991</v>
      </c>
      <c r="O332" s="7">
        <f t="shared" si="69"/>
        <v>6.8874901026126376E-3</v>
      </c>
      <c r="P332" s="7">
        <f t="shared" si="69"/>
        <v>6.4962616575837294E-3</v>
      </c>
      <c r="Q332" s="7">
        <f t="shared" si="69"/>
        <v>5.6907038856660024E-3</v>
      </c>
      <c r="R332" s="7">
        <f t="shared" si="69"/>
        <v>5.2761686569504545E-3</v>
      </c>
      <c r="S332" s="7">
        <f t="shared" si="69"/>
        <v>5.0659163459751289E-3</v>
      </c>
      <c r="T332" s="7">
        <f t="shared" si="69"/>
        <v>4.853656666735622E-3</v>
      </c>
      <c r="U332" s="7">
        <f t="shared" si="69"/>
        <v>4.853656666735622E-3</v>
      </c>
      <c r="V332" s="7">
        <f t="shared" si="69"/>
        <v>4.853656666735622E-3</v>
      </c>
      <c r="W332" s="7">
        <f t="shared" si="69"/>
        <v>3.9842777500648336E-3</v>
      </c>
      <c r="X332" s="7">
        <f t="shared" si="69"/>
        <v>2.1450604498959988E-3</v>
      </c>
      <c r="Y332" s="7">
        <f t="shared" si="69"/>
        <v>4.853656666735622E-3</v>
      </c>
    </row>
    <row r="333" spans="1:25" x14ac:dyDescent="0.25">
      <c r="A333">
        <v>58</v>
      </c>
      <c r="B333" s="7">
        <f t="shared" si="68"/>
        <v>1.0999739057334743E-2</v>
      </c>
      <c r="C333" s="7">
        <f t="shared" si="68"/>
        <v>1.0409011830507785E-2</v>
      </c>
      <c r="D333" s="7">
        <f t="shared" si="68"/>
        <v>9.7958114238030844E-3</v>
      </c>
      <c r="E333" s="7">
        <f t="shared" si="68"/>
        <v>9.7958114238030844E-3</v>
      </c>
      <c r="F333" s="7">
        <f t="shared" si="68"/>
        <v>9.7958114238030844E-3</v>
      </c>
      <c r="G333" s="7">
        <f t="shared" si="68"/>
        <v>8.4997408064946735E-3</v>
      </c>
      <c r="H333" s="7">
        <f t="shared" si="68"/>
        <v>7.8157159871346665E-3</v>
      </c>
      <c r="I333" s="7">
        <f t="shared" si="68"/>
        <v>7.1069083270207901E-3</v>
      </c>
      <c r="J333" s="7">
        <f t="shared" si="68"/>
        <v>6.3727100408507119E-3</v>
      </c>
      <c r="K333" s="7">
        <f t="shared" si="68"/>
        <v>5.6125007383595622E-3</v>
      </c>
      <c r="L333" s="1">
        <f t="shared" si="68"/>
        <v>849.9740806494674</v>
      </c>
      <c r="M333" s="1"/>
      <c r="N333" s="1">
        <f>'SSA avg mort by age'!J63</f>
        <v>849.9740806494674</v>
      </c>
      <c r="O333" s="7">
        <f t="shared" si="69"/>
        <v>7.3501074735588846E-3</v>
      </c>
      <c r="P333" s="7">
        <f t="shared" si="69"/>
        <v>6.941425519878002E-3</v>
      </c>
      <c r="Q333" s="7">
        <f t="shared" si="69"/>
        <v>6.0983991284556437E-3</v>
      </c>
      <c r="R333" s="7">
        <f t="shared" si="69"/>
        <v>5.6638121784396483E-3</v>
      </c>
      <c r="S333" s="7">
        <f t="shared" si="69"/>
        <v>5.443196503566141E-3</v>
      </c>
      <c r="T333" s="7">
        <f t="shared" si="69"/>
        <v>5.220345304706513E-3</v>
      </c>
      <c r="U333" s="7">
        <f t="shared" si="69"/>
        <v>5.220345304706513E-3</v>
      </c>
      <c r="V333" s="7">
        <f t="shared" si="69"/>
        <v>5.220345304706513E-3</v>
      </c>
      <c r="W333" s="7">
        <f t="shared" si="69"/>
        <v>4.3062707076033458E-3</v>
      </c>
      <c r="X333" s="7">
        <f t="shared" si="69"/>
        <v>2.3659665137209162E-3</v>
      </c>
      <c r="Y333" s="7">
        <f t="shared" si="69"/>
        <v>5.220345304706513E-3</v>
      </c>
    </row>
    <row r="334" spans="1:25" x14ac:dyDescent="0.25">
      <c r="A334">
        <v>59</v>
      </c>
      <c r="B334" s="7">
        <f t="shared" si="68"/>
        <v>1.1503993207536589E-2</v>
      </c>
      <c r="C334" s="7">
        <f t="shared" si="68"/>
        <v>1.0906040452309673E-2</v>
      </c>
      <c r="D334" s="7">
        <f t="shared" si="68"/>
        <v>1.0283714178875024E-2</v>
      </c>
      <c r="E334" s="7">
        <f t="shared" si="68"/>
        <v>1.0283714178875024E-2</v>
      </c>
      <c r="F334" s="7">
        <f t="shared" si="68"/>
        <v>1.0283714178875024E-2</v>
      </c>
      <c r="G334" s="7">
        <f t="shared" si="68"/>
        <v>8.9633478244327235E-3</v>
      </c>
      <c r="H334" s="7">
        <f t="shared" si="68"/>
        <v>8.263975078584963E-3</v>
      </c>
      <c r="I334" s="7">
        <f t="shared" si="68"/>
        <v>7.5375629099709131E-3</v>
      </c>
      <c r="J334" s="7">
        <f t="shared" si="68"/>
        <v>6.7834076450704215E-3</v>
      </c>
      <c r="K334" s="7">
        <f t="shared" si="68"/>
        <v>6.0007901378695437E-3</v>
      </c>
      <c r="L334" s="1">
        <f t="shared" si="68"/>
        <v>896.3347824432725</v>
      </c>
      <c r="M334" s="1"/>
      <c r="N334" s="1">
        <f>'SSA avg mort by age'!J64</f>
        <v>896.3347824432725</v>
      </c>
      <c r="O334" s="7">
        <f t="shared" si="69"/>
        <v>7.8794964622778858E-3</v>
      </c>
      <c r="P334" s="7">
        <f t="shared" si="69"/>
        <v>7.4511518687668888E-3</v>
      </c>
      <c r="Q334" s="7">
        <f t="shared" si="69"/>
        <v>6.5658301171719622E-3</v>
      </c>
      <c r="R334" s="7">
        <f t="shared" si="69"/>
        <v>6.108565961772134E-3</v>
      </c>
      <c r="S334" s="7">
        <f t="shared" si="69"/>
        <v>5.876219390226688E-3</v>
      </c>
      <c r="T334" s="7">
        <f t="shared" si="69"/>
        <v>5.6413719267928864E-3</v>
      </c>
      <c r="U334" s="7">
        <f t="shared" si="69"/>
        <v>5.6413719267928864E-3</v>
      </c>
      <c r="V334" s="7">
        <f t="shared" si="69"/>
        <v>5.6413719267928864E-3</v>
      </c>
      <c r="W334" s="7">
        <f t="shared" si="69"/>
        <v>4.6766000630532592E-3</v>
      </c>
      <c r="X334" s="7">
        <f t="shared" si="69"/>
        <v>2.6212563440590787E-3</v>
      </c>
      <c r="Y334" s="7">
        <f t="shared" si="69"/>
        <v>5.6413719267928864E-3</v>
      </c>
    </row>
    <row r="335" spans="1:25" x14ac:dyDescent="0.25">
      <c r="A335">
        <v>60</v>
      </c>
      <c r="B335" s="7">
        <f t="shared" si="68"/>
        <v>1.2043134929892176E-2</v>
      </c>
      <c r="C335" s="7">
        <f t="shared" si="68"/>
        <v>1.1438583639143563E-2</v>
      </c>
      <c r="D335" s="7">
        <f t="shared" si="68"/>
        <v>1.0807607811174371E-2</v>
      </c>
      <c r="E335" s="7">
        <f t="shared" si="68"/>
        <v>1.0807607811174371E-2</v>
      </c>
      <c r="F335" s="7">
        <f t="shared" si="68"/>
        <v>1.0807607811174371E-2</v>
      </c>
      <c r="G335" s="7">
        <f t="shared" si="68"/>
        <v>9.4633957342488608E-3</v>
      </c>
      <c r="H335" s="7">
        <f t="shared" si="68"/>
        <v>8.7486220620406428E-3</v>
      </c>
      <c r="I335" s="7">
        <f t="shared" si="68"/>
        <v>8.0043482617581894E-3</v>
      </c>
      <c r="J335" s="7">
        <f t="shared" si="68"/>
        <v>7.2297599156913609E-3</v>
      </c>
      <c r="K335" s="7">
        <f t="shared" si="68"/>
        <v>6.4240236281535032E-3</v>
      </c>
      <c r="L335" s="1">
        <f t="shared" si="68"/>
        <v>946.33957342488634</v>
      </c>
      <c r="M335" s="1"/>
      <c r="N335" s="1">
        <f>'SSA avg mort by age'!J65</f>
        <v>946.33957342488634</v>
      </c>
      <c r="O335" s="7">
        <f t="shared" si="69"/>
        <v>8.475798085970836E-3</v>
      </c>
      <c r="P335" s="7">
        <f t="shared" si="69"/>
        <v>8.0259279387934392E-3</v>
      </c>
      <c r="Q335" s="7">
        <f t="shared" si="69"/>
        <v>7.0941321948365605E-3</v>
      </c>
      <c r="R335" s="7">
        <f t="shared" si="69"/>
        <v>6.6118655582981002E-3</v>
      </c>
      <c r="S335" s="7">
        <f t="shared" si="69"/>
        <v>6.3665643201470078E-3</v>
      </c>
      <c r="T335" s="7">
        <f t="shared" si="69"/>
        <v>6.1184552337159338E-3</v>
      </c>
      <c r="U335" s="7">
        <f t="shared" si="69"/>
        <v>6.1184552337159338E-3</v>
      </c>
      <c r="V335" s="7">
        <f t="shared" si="69"/>
        <v>6.1184552337159338E-3</v>
      </c>
      <c r="W335" s="7">
        <f t="shared" si="69"/>
        <v>5.0974960064027837E-3</v>
      </c>
      <c r="X335" s="7">
        <f t="shared" si="69"/>
        <v>2.9139370079880851E-3</v>
      </c>
      <c r="Y335" s="7">
        <f t="shared" si="69"/>
        <v>6.1184552337159338E-3</v>
      </c>
    </row>
    <row r="336" spans="1:25" x14ac:dyDescent="0.25">
      <c r="A336">
        <v>61</v>
      </c>
      <c r="B336" s="7">
        <f t="shared" si="68"/>
        <v>1.2650241597804158E-2</v>
      </c>
      <c r="C336" s="7">
        <f t="shared" si="68"/>
        <v>1.2038442142690009E-2</v>
      </c>
      <c r="D336" s="7">
        <f t="shared" si="68"/>
        <v>1.139793544627684E-2</v>
      </c>
      <c r="E336" s="7">
        <f t="shared" si="68"/>
        <v>1.139793544627684E-2</v>
      </c>
      <c r="F336" s="7">
        <f t="shared" si="68"/>
        <v>1.139793544627684E-2</v>
      </c>
      <c r="G336" s="7">
        <f t="shared" si="68"/>
        <v>1.0027353283894659E-2</v>
      </c>
      <c r="H336" s="7">
        <f t="shared" si="68"/>
        <v>9.2955004344401695E-3</v>
      </c>
      <c r="I336" s="7">
        <f t="shared" si="68"/>
        <v>8.5313846115666701E-3</v>
      </c>
      <c r="J336" s="7">
        <f t="shared" si="68"/>
        <v>7.7340610738300631E-3</v>
      </c>
      <c r="K336" s="7">
        <f t="shared" si="68"/>
        <v>6.9025617560425018E-3</v>
      </c>
      <c r="L336" s="1">
        <f t="shared" si="68"/>
        <v>1002.735328389466</v>
      </c>
      <c r="M336" s="1"/>
      <c r="N336" s="1">
        <f>'SSA avg mort by age'!J66</f>
        <v>1002.735328389466</v>
      </c>
      <c r="O336" s="7">
        <f t="shared" si="69"/>
        <v>9.1197188568952915E-3</v>
      </c>
      <c r="P336" s="7">
        <f t="shared" si="69"/>
        <v>8.6478429439376617E-3</v>
      </c>
      <c r="Q336" s="7">
        <f t="shared" si="69"/>
        <v>7.6681891587666697E-3</v>
      </c>
      <c r="R336" s="7">
        <f t="shared" si="69"/>
        <v>7.1600054911430148E-3</v>
      </c>
      <c r="S336" s="7">
        <f t="shared" si="69"/>
        <v>6.9012342728847938E-3</v>
      </c>
      <c r="T336" s="7">
        <f t="shared" si="69"/>
        <v>6.6393086186380158E-3</v>
      </c>
      <c r="U336" s="7">
        <f t="shared" si="69"/>
        <v>6.6393086186380158E-3</v>
      </c>
      <c r="V336" s="7">
        <f t="shared" si="69"/>
        <v>6.6393086186380158E-3</v>
      </c>
      <c r="W336" s="7">
        <f t="shared" si="69"/>
        <v>5.5595315140121466E-3</v>
      </c>
      <c r="X336" s="7">
        <f t="shared" si="69"/>
        <v>3.2403683850865017E-3</v>
      </c>
      <c r="Y336" s="7">
        <f t="shared" si="69"/>
        <v>6.6393086186380158E-3</v>
      </c>
    </row>
    <row r="337" spans="1:25" x14ac:dyDescent="0.25">
      <c r="A337">
        <v>62</v>
      </c>
      <c r="B337" s="7">
        <f t="shared" si="68"/>
        <v>1.332397493796254E-2</v>
      </c>
      <c r="C337" s="7">
        <f t="shared" si="68"/>
        <v>1.27049120725603E-2</v>
      </c>
      <c r="D337" s="7">
        <f t="shared" si="68"/>
        <v>1.2054614612293835E-2</v>
      </c>
      <c r="E337" s="7">
        <f t="shared" si="68"/>
        <v>1.2054614612293835E-2</v>
      </c>
      <c r="F337" s="7">
        <f t="shared" si="68"/>
        <v>1.2054614612293835E-2</v>
      </c>
      <c r="G337" s="7">
        <f t="shared" si="68"/>
        <v>1.0656330664251867E-2</v>
      </c>
      <c r="H337" s="7">
        <f t="shared" si="68"/>
        <v>9.9062855356557462E-3</v>
      </c>
      <c r="I337" s="7">
        <f t="shared" si="68"/>
        <v>9.1208872770457347E-3</v>
      </c>
      <c r="J337" s="7">
        <f t="shared" si="68"/>
        <v>8.2990377042304834E-3</v>
      </c>
      <c r="K337" s="7">
        <f t="shared" si="68"/>
        <v>7.4396099108485509E-3</v>
      </c>
      <c r="L337" s="1">
        <f t="shared" si="68"/>
        <v>1065.6330664251868</v>
      </c>
      <c r="M337" s="1"/>
      <c r="N337" s="1">
        <f>'SSA avg mort by age'!J67</f>
        <v>1065.6330664251868</v>
      </c>
      <c r="O337" s="7">
        <f t="shared" si="69"/>
        <v>9.7852056631692729E-3</v>
      </c>
      <c r="P337" s="7">
        <f t="shared" si="69"/>
        <v>9.2924804627488103E-3</v>
      </c>
      <c r="Q337" s="7">
        <f t="shared" si="69"/>
        <v>8.2669289447732316E-3</v>
      </c>
      <c r="R337" s="7">
        <f t="shared" si="69"/>
        <v>7.7336206188760642E-3</v>
      </c>
      <c r="S337" s="7">
        <f t="shared" si="69"/>
        <v>7.4617260789728293E-3</v>
      </c>
      <c r="T337" s="7">
        <f t="shared" si="69"/>
        <v>7.1862964865229279E-3</v>
      </c>
      <c r="U337" s="7">
        <f t="shared" si="69"/>
        <v>7.1862964865229279E-3</v>
      </c>
      <c r="V337" s="7">
        <f t="shared" si="69"/>
        <v>7.1862964865229279E-3</v>
      </c>
      <c r="W337" s="7">
        <f t="shared" si="69"/>
        <v>6.0485961758411253E-3</v>
      </c>
      <c r="X337" s="7">
        <f t="shared" si="69"/>
        <v>3.5937407596942869E-3</v>
      </c>
      <c r="Y337" s="7">
        <f t="shared" si="69"/>
        <v>7.1862964865229279E-3</v>
      </c>
    </row>
    <row r="338" spans="1:25" x14ac:dyDescent="0.25">
      <c r="A338">
        <v>63</v>
      </c>
      <c r="B338" s="7">
        <f t="shared" si="68"/>
        <v>1.4073003609593356E-2</v>
      </c>
      <c r="C338" s="7">
        <f t="shared" si="68"/>
        <v>1.3446888840324344E-2</v>
      </c>
      <c r="D338" s="7">
        <f t="shared" si="68"/>
        <v>1.2786732004042524E-2</v>
      </c>
      <c r="E338" s="7">
        <f t="shared" si="68"/>
        <v>1.2786732004042524E-2</v>
      </c>
      <c r="F338" s="7">
        <f t="shared" si="68"/>
        <v>1.2786732004042524E-2</v>
      </c>
      <c r="G338" s="7">
        <f t="shared" si="68"/>
        <v>1.1359674522760809E-2</v>
      </c>
      <c r="H338" s="7">
        <f t="shared" si="68"/>
        <v>1.0590383956521069E-2</v>
      </c>
      <c r="I338" s="7">
        <f t="shared" si="68"/>
        <v>9.7822698487169193E-3</v>
      </c>
      <c r="J338" s="7">
        <f t="shared" si="68"/>
        <v>8.9340524160263189E-3</v>
      </c>
      <c r="K338" s="7">
        <f t="shared" si="68"/>
        <v>8.0444164102422399E-3</v>
      </c>
      <c r="L338" s="1">
        <f t="shared" si="68"/>
        <v>1135.9674522760808</v>
      </c>
      <c r="M338" s="1"/>
      <c r="N338" s="1">
        <f>'SSA avg mort by age'!J68</f>
        <v>1135.9674522760808</v>
      </c>
      <c r="O338" s="7">
        <f t="shared" si="69"/>
        <v>1.0464413797899728E-2</v>
      </c>
      <c r="P338" s="7">
        <f t="shared" si="69"/>
        <v>9.9525992792724727E-3</v>
      </c>
      <c r="Q338" s="7">
        <f t="shared" si="69"/>
        <v>8.8843335884543038E-3</v>
      </c>
      <c r="R338" s="7">
        <f t="shared" si="69"/>
        <v>8.3273113696853574E-3</v>
      </c>
      <c r="S338" s="7">
        <f t="shared" si="69"/>
        <v>8.0429507384112784E-3</v>
      </c>
      <c r="T338" s="7">
        <f t="shared" si="69"/>
        <v>7.7546411998415171E-3</v>
      </c>
      <c r="U338" s="7">
        <f t="shared" si="69"/>
        <v>7.7546411998415171E-3</v>
      </c>
      <c r="V338" s="7">
        <f t="shared" si="69"/>
        <v>7.7546411998415171E-3</v>
      </c>
      <c r="W338" s="7">
        <f t="shared" si="69"/>
        <v>6.5611637239353727E-3</v>
      </c>
      <c r="X338" s="7">
        <f t="shared" si="69"/>
        <v>3.9730366087736254E-3</v>
      </c>
      <c r="Y338" s="7">
        <f t="shared" si="69"/>
        <v>7.7546411998415171E-3</v>
      </c>
    </row>
    <row r="339" spans="1:25" x14ac:dyDescent="0.25">
      <c r="A339">
        <v>64</v>
      </c>
      <c r="B339" s="7">
        <f t="shared" ref="B339:L354" si="70">B93*B217</f>
        <v>1.4890374823208753E-2</v>
      </c>
      <c r="C339" s="7">
        <f t="shared" si="70"/>
        <v>1.4258447726398787E-2</v>
      </c>
      <c r="D339" s="7">
        <f t="shared" si="70"/>
        <v>1.3589392422285192E-2</v>
      </c>
      <c r="E339" s="7">
        <f t="shared" si="70"/>
        <v>1.3589392422285192E-2</v>
      </c>
      <c r="F339" s="7">
        <f t="shared" si="70"/>
        <v>1.3589392422285192E-2</v>
      </c>
      <c r="G339" s="7">
        <f t="shared" si="70"/>
        <v>1.2134538929462362E-2</v>
      </c>
      <c r="H339" s="7">
        <f t="shared" si="70"/>
        <v>1.1345961750662201E-2</v>
      </c>
      <c r="I339" s="7">
        <f t="shared" si="70"/>
        <v>1.051469625474612E-2</v>
      </c>
      <c r="J339" s="7">
        <f t="shared" si="70"/>
        <v>9.6392482504272497E-3</v>
      </c>
      <c r="K339" s="7">
        <f t="shared" si="70"/>
        <v>8.7180796586407133E-3</v>
      </c>
      <c r="L339" s="1">
        <f t="shared" si="70"/>
        <v>1213.4538929462365</v>
      </c>
      <c r="M339" s="1"/>
      <c r="N339" s="1">
        <f>'SSA avg mort by age'!J69</f>
        <v>1213.4538929462365</v>
      </c>
      <c r="O339" s="7">
        <f t="shared" ref="O339:Y354" si="71">O93*O217</f>
        <v>1.1176866430093333E-2</v>
      </c>
      <c r="P339" s="7">
        <f t="shared" si="71"/>
        <v>1.064699001602492E-2</v>
      </c>
      <c r="Q339" s="7">
        <f t="shared" si="71"/>
        <v>9.5376326557640324E-3</v>
      </c>
      <c r="R339" s="7">
        <f t="shared" si="71"/>
        <v>8.9574757898965469E-3</v>
      </c>
      <c r="S339" s="7">
        <f t="shared" si="71"/>
        <v>8.6608771049877034E-3</v>
      </c>
      <c r="T339" s="7">
        <f t="shared" si="71"/>
        <v>8.359873194546983E-3</v>
      </c>
      <c r="U339" s="7">
        <f t="shared" si="71"/>
        <v>8.359873194546983E-3</v>
      </c>
      <c r="V339" s="7">
        <f t="shared" si="71"/>
        <v>8.359873194546983E-3</v>
      </c>
      <c r="W339" s="7">
        <f t="shared" si="71"/>
        <v>7.110914474584209E-3</v>
      </c>
      <c r="X339" s="7">
        <f t="shared" si="71"/>
        <v>4.3877267043940385E-3</v>
      </c>
      <c r="Y339" s="7">
        <f t="shared" si="71"/>
        <v>8.359873194546983E-3</v>
      </c>
    </row>
    <row r="340" spans="1:25" x14ac:dyDescent="0.25">
      <c r="A340">
        <v>65</v>
      </c>
      <c r="B340" s="7">
        <f t="shared" si="70"/>
        <v>1.5790272152352541E-2</v>
      </c>
      <c r="C340" s="7">
        <f t="shared" si="70"/>
        <v>1.5153952344050209E-2</v>
      </c>
      <c r="D340" s="7">
        <f t="shared" si="70"/>
        <v>1.4477091773456454E-2</v>
      </c>
      <c r="E340" s="7">
        <f t="shared" si="70"/>
        <v>1.4477091773456454E-2</v>
      </c>
      <c r="F340" s="7">
        <f t="shared" si="70"/>
        <v>1.4477091773456454E-2</v>
      </c>
      <c r="G340" s="7">
        <f t="shared" si="70"/>
        <v>1.299551722201824E-2</v>
      </c>
      <c r="H340" s="7">
        <f t="shared" si="70"/>
        <v>1.2187564410552869E-2</v>
      </c>
      <c r="I340" s="7">
        <f t="shared" si="70"/>
        <v>1.1332590387794644E-2</v>
      </c>
      <c r="J340" s="7">
        <f t="shared" si="70"/>
        <v>1.0428846133453604E-2</v>
      </c>
      <c r="K340" s="7">
        <f t="shared" si="70"/>
        <v>9.4745281476691558E-3</v>
      </c>
      <c r="L340" s="1">
        <f t="shared" si="70"/>
        <v>1299.5517222018241</v>
      </c>
      <c r="M340" s="1"/>
      <c r="N340" s="1">
        <f>'SSA avg mort by age'!J70</f>
        <v>1299.5517222018241</v>
      </c>
      <c r="O340" s="7">
        <f t="shared" si="71"/>
        <v>1.1968872196339544E-2</v>
      </c>
      <c r="P340" s="7">
        <f t="shared" si="71"/>
        <v>1.1420150671845503E-2</v>
      </c>
      <c r="Q340" s="7">
        <f t="shared" si="71"/>
        <v>1.0267467279305892E-2</v>
      </c>
      <c r="R340" s="7">
        <f t="shared" si="71"/>
        <v>9.6627031196614577E-3</v>
      </c>
      <c r="S340" s="7">
        <f t="shared" si="71"/>
        <v>9.3530363251235048E-3</v>
      </c>
      <c r="T340" s="7">
        <f t="shared" si="71"/>
        <v>9.0384435878398863E-3</v>
      </c>
      <c r="U340" s="7">
        <f t="shared" si="71"/>
        <v>9.0384435878398863E-3</v>
      </c>
      <c r="V340" s="7">
        <f t="shared" si="71"/>
        <v>9.0384435878398863E-3</v>
      </c>
      <c r="W340" s="7">
        <f t="shared" si="71"/>
        <v>7.7297522808601861E-3</v>
      </c>
      <c r="X340" s="7">
        <f t="shared" si="71"/>
        <v>4.8594445634621702E-3</v>
      </c>
      <c r="Y340" s="7">
        <f t="shared" si="71"/>
        <v>9.0384435878398863E-3</v>
      </c>
    </row>
    <row r="341" spans="1:25" x14ac:dyDescent="0.25">
      <c r="A341">
        <v>66</v>
      </c>
      <c r="B341" s="7">
        <f t="shared" si="70"/>
        <v>1.6735130116979777E-2</v>
      </c>
      <c r="C341" s="7">
        <f t="shared" si="70"/>
        <v>1.6098211839170398E-2</v>
      </c>
      <c r="D341" s="7">
        <f t="shared" si="70"/>
        <v>1.5417099858984705E-2</v>
      </c>
      <c r="E341" s="7">
        <f t="shared" si="70"/>
        <v>1.5417099858984705E-2</v>
      </c>
      <c r="F341" s="7">
        <f t="shared" si="70"/>
        <v>1.5417099858984705E-2</v>
      </c>
      <c r="G341" s="7">
        <f t="shared" si="70"/>
        <v>1.3915051347310784E-2</v>
      </c>
      <c r="H341" s="7">
        <f t="shared" si="70"/>
        <v>1.3090340860958916E-2</v>
      </c>
      <c r="I341" s="7">
        <f t="shared" si="70"/>
        <v>1.2213885109380309E-2</v>
      </c>
      <c r="J341" s="7">
        <f t="shared" si="70"/>
        <v>1.1283636574463693E-2</v>
      </c>
      <c r="K341" s="7">
        <f t="shared" si="70"/>
        <v>1.0297480055171608E-2</v>
      </c>
      <c r="L341" s="1">
        <f t="shared" si="70"/>
        <v>1391.5051347310787</v>
      </c>
      <c r="M341" s="1"/>
      <c r="N341" s="1">
        <f>'SSA avg mort by age'!J71</f>
        <v>1391.5051347310787</v>
      </c>
      <c r="O341" s="7">
        <f t="shared" si="71"/>
        <v>1.284839762793992E-2</v>
      </c>
      <c r="P341" s="7">
        <f t="shared" si="71"/>
        <v>1.2280300962010162E-2</v>
      </c>
      <c r="Q341" s="7">
        <f t="shared" si="71"/>
        <v>1.1082467900209407E-2</v>
      </c>
      <c r="R341" s="7">
        <f t="shared" si="71"/>
        <v>1.0451776408573052E-2</v>
      </c>
      <c r="S341" s="7">
        <f t="shared" si="71"/>
        <v>1.0128273434739985E-2</v>
      </c>
      <c r="T341" s="7">
        <f t="shared" si="71"/>
        <v>9.7992494090121812E-3</v>
      </c>
      <c r="U341" s="7">
        <f t="shared" si="71"/>
        <v>9.7992494090121812E-3</v>
      </c>
      <c r="V341" s="7">
        <f t="shared" si="71"/>
        <v>9.7992494090121812E-3</v>
      </c>
      <c r="W341" s="7">
        <f t="shared" si="71"/>
        <v>8.4266752287702543E-3</v>
      </c>
      <c r="X341" s="7">
        <f t="shared" si="71"/>
        <v>5.3967993275752897E-3</v>
      </c>
      <c r="Y341" s="7">
        <f t="shared" si="71"/>
        <v>9.7992494090121812E-3</v>
      </c>
    </row>
    <row r="342" spans="1:25" x14ac:dyDescent="0.25">
      <c r="A342">
        <v>67</v>
      </c>
      <c r="B342" s="7">
        <f t="shared" si="70"/>
        <v>1.7675410088836198E-2</v>
      </c>
      <c r="C342" s="7">
        <f t="shared" si="70"/>
        <v>1.7044183993781003E-2</v>
      </c>
      <c r="D342" s="7">
        <f t="shared" si="70"/>
        <v>1.6365009226267452E-2</v>
      </c>
      <c r="E342" s="7">
        <f t="shared" si="70"/>
        <v>1.6365009226267452E-2</v>
      </c>
      <c r="F342" s="7">
        <f t="shared" si="70"/>
        <v>1.6365009226267452E-2</v>
      </c>
      <c r="G342" s="7">
        <f t="shared" si="70"/>
        <v>1.4854421244750653E-2</v>
      </c>
      <c r="H342" s="7">
        <f t="shared" si="70"/>
        <v>1.4018624269796534E-2</v>
      </c>
      <c r="I342" s="7">
        <f t="shared" si="70"/>
        <v>1.3126106321730228E-2</v>
      </c>
      <c r="J342" s="7">
        <f t="shared" si="70"/>
        <v>1.2174477098809186E-2</v>
      </c>
      <c r="K342" s="7">
        <f t="shared" si="70"/>
        <v>1.1161262381462693E-2</v>
      </c>
      <c r="L342" s="1">
        <f t="shared" si="70"/>
        <v>1485.4421244750654</v>
      </c>
      <c r="M342" s="1"/>
      <c r="N342" s="1">
        <f>'SSA avg mort by age'!J72</f>
        <v>1485.4421244750654</v>
      </c>
      <c r="O342" s="7">
        <f t="shared" si="71"/>
        <v>1.3787364743217701E-2</v>
      </c>
      <c r="P342" s="7">
        <f t="shared" si="71"/>
        <v>1.3201270707834403E-2</v>
      </c>
      <c r="Q342" s="7">
        <f t="shared" si="71"/>
        <v>1.1960355629447745E-2</v>
      </c>
      <c r="R342" s="7">
        <f t="shared" si="71"/>
        <v>1.1304397132419604E-2</v>
      </c>
      <c r="S342" s="7">
        <f t="shared" si="71"/>
        <v>1.0967288037714318E-2</v>
      </c>
      <c r="T342" s="7">
        <f t="shared" si="71"/>
        <v>1.0623993389365141E-2</v>
      </c>
      <c r="U342" s="7">
        <f t="shared" si="71"/>
        <v>1.0623993389365141E-2</v>
      </c>
      <c r="V342" s="7">
        <f t="shared" si="71"/>
        <v>1.0623993389365141E-2</v>
      </c>
      <c r="W342" s="7">
        <f t="shared" si="71"/>
        <v>9.1874438033249517E-3</v>
      </c>
      <c r="X342" s="7">
        <f t="shared" si="71"/>
        <v>5.993829323497196E-3</v>
      </c>
      <c r="Y342" s="7">
        <f t="shared" si="71"/>
        <v>1.0623993389365141E-2</v>
      </c>
    </row>
    <row r="343" spans="1:25" x14ac:dyDescent="0.25">
      <c r="A343">
        <v>68</v>
      </c>
      <c r="B343" s="7">
        <f t="shared" si="70"/>
        <v>1.859193921357043E-2</v>
      </c>
      <c r="C343" s="7">
        <f t="shared" si="70"/>
        <v>1.797369056483681E-2</v>
      </c>
      <c r="D343" s="7">
        <f t="shared" si="70"/>
        <v>1.7303716017814271E-2</v>
      </c>
      <c r="E343" s="7">
        <f t="shared" si="70"/>
        <v>1.7303716017814271E-2</v>
      </c>
      <c r="F343" s="7">
        <f t="shared" si="70"/>
        <v>1.7303716017814271E-2</v>
      </c>
      <c r="G343" s="7">
        <f t="shared" si="70"/>
        <v>1.5798907403713067E-2</v>
      </c>
      <c r="H343" s="7">
        <f t="shared" si="70"/>
        <v>1.4959002180375922E-2</v>
      </c>
      <c r="I343" s="7">
        <f t="shared" si="70"/>
        <v>1.4057222513137881E-2</v>
      </c>
      <c r="J343" s="7">
        <f t="shared" si="70"/>
        <v>1.3090788385848796E-2</v>
      </c>
      <c r="K343" s="7">
        <f t="shared" si="70"/>
        <v>1.2056816053048385E-2</v>
      </c>
      <c r="L343" s="1">
        <f t="shared" si="70"/>
        <v>1579.8907403713069</v>
      </c>
      <c r="M343" s="1"/>
      <c r="N343" s="1">
        <f>'SSA avg mort by age'!J73</f>
        <v>1579.8907403713069</v>
      </c>
      <c r="O343" s="7">
        <f t="shared" si="71"/>
        <v>1.4781372913303751E-2</v>
      </c>
      <c r="P343" s="7">
        <f t="shared" si="71"/>
        <v>1.4179447455850064E-2</v>
      </c>
      <c r="Q343" s="7">
        <f t="shared" si="71"/>
        <v>1.2899077933777894E-2</v>
      </c>
      <c r="R343" s="7">
        <f t="shared" si="71"/>
        <v>1.2219279498443094E-2</v>
      </c>
      <c r="S343" s="7">
        <f t="shared" si="71"/>
        <v>1.1869173241096393E-2</v>
      </c>
      <c r="T343" s="7">
        <f t="shared" si="71"/>
        <v>1.1512144086575129E-2</v>
      </c>
      <c r="U343" s="7">
        <f t="shared" si="71"/>
        <v>1.1512144086575129E-2</v>
      </c>
      <c r="V343" s="7">
        <f t="shared" si="71"/>
        <v>1.1512144086575129E-2</v>
      </c>
      <c r="W343" s="7">
        <f t="shared" si="71"/>
        <v>1.0012986449595753E-2</v>
      </c>
      <c r="X343" s="7">
        <f t="shared" si="71"/>
        <v>6.6540968542294163E-3</v>
      </c>
      <c r="Y343" s="7">
        <f t="shared" si="71"/>
        <v>1.1512144086575129E-2</v>
      </c>
    </row>
    <row r="344" spans="1:25" x14ac:dyDescent="0.25">
      <c r="A344">
        <v>69</v>
      </c>
      <c r="B344" s="7">
        <f t="shared" si="70"/>
        <v>1.9510810651800589E-2</v>
      </c>
      <c r="C344" s="7">
        <f t="shared" si="70"/>
        <v>1.8912228688723921E-2</v>
      </c>
      <c r="D344" s="7">
        <f t="shared" si="70"/>
        <v>1.8258086097853423E-2</v>
      </c>
      <c r="E344" s="7">
        <f t="shared" si="70"/>
        <v>1.8258086097853423E-2</v>
      </c>
      <c r="F344" s="7">
        <f t="shared" si="70"/>
        <v>1.8258086097853423E-2</v>
      </c>
      <c r="G344" s="7">
        <f t="shared" si="70"/>
        <v>1.677198234354137E-2</v>
      </c>
      <c r="H344" s="7">
        <f t="shared" si="70"/>
        <v>1.5934170798330091E-2</v>
      </c>
      <c r="I344" s="7">
        <f t="shared" si="70"/>
        <v>1.5029089745671529E-2</v>
      </c>
      <c r="J344" s="7">
        <f t="shared" si="70"/>
        <v>1.4053513461287599E-2</v>
      </c>
      <c r="K344" s="7">
        <f t="shared" si="70"/>
        <v>1.3004088226465829E-2</v>
      </c>
      <c r="L344" s="1">
        <f t="shared" si="70"/>
        <v>1677.1982343541372</v>
      </c>
      <c r="M344" s="1"/>
      <c r="N344" s="1">
        <f>'SSA avg mort by age'!J74</f>
        <v>1677.1982343541372</v>
      </c>
      <c r="O344" s="7">
        <f t="shared" si="71"/>
        <v>1.5839275744445332E-2</v>
      </c>
      <c r="P344" s="7">
        <f t="shared" si="71"/>
        <v>1.5223981321843978E-2</v>
      </c>
      <c r="Q344" s="7">
        <f t="shared" si="71"/>
        <v>1.3908299679572906E-2</v>
      </c>
      <c r="R344" s="7">
        <f t="shared" si="71"/>
        <v>1.3206299592811213E-2</v>
      </c>
      <c r="S344" s="7">
        <f t="shared" si="71"/>
        <v>1.284389756970144E-2</v>
      </c>
      <c r="T344" s="7">
        <f t="shared" si="71"/>
        <v>1.2473753027476791E-2</v>
      </c>
      <c r="U344" s="7">
        <f t="shared" si="71"/>
        <v>1.2473753027476791E-2</v>
      </c>
      <c r="V344" s="7">
        <f t="shared" si="71"/>
        <v>1.2473753027476791E-2</v>
      </c>
      <c r="W344" s="7">
        <f t="shared" si="71"/>
        <v>1.0913581966554318E-2</v>
      </c>
      <c r="X344" s="7">
        <f t="shared" si="71"/>
        <v>7.3877143858011775E-3</v>
      </c>
      <c r="Y344" s="7">
        <f t="shared" si="71"/>
        <v>1.2473753027476791E-2</v>
      </c>
    </row>
    <row r="345" spans="1:25" x14ac:dyDescent="0.25">
      <c r="A345">
        <v>70</v>
      </c>
      <c r="B345" s="7">
        <f t="shared" si="70"/>
        <v>2.0512298657649926E-2</v>
      </c>
      <c r="C345" s="7">
        <f t="shared" si="70"/>
        <v>1.9938303231978326E-2</v>
      </c>
      <c r="D345" s="7">
        <f t="shared" si="70"/>
        <v>1.9304659133274546E-2</v>
      </c>
      <c r="E345" s="7">
        <f t="shared" si="70"/>
        <v>1.9304659133274546E-2</v>
      </c>
      <c r="F345" s="7">
        <f t="shared" si="70"/>
        <v>1.9304659133274546E-2</v>
      </c>
      <c r="G345" s="7">
        <f t="shared" si="70"/>
        <v>1.7845602032889166E-2</v>
      </c>
      <c r="H345" s="7">
        <f t="shared" si="70"/>
        <v>1.7013431510484987E-2</v>
      </c>
      <c r="I345" s="7">
        <f t="shared" si="70"/>
        <v>1.610808668211575E-2</v>
      </c>
      <c r="J345" s="7">
        <f t="shared" si="70"/>
        <v>1.5125818551994076E-2</v>
      </c>
      <c r="K345" s="7">
        <f t="shared" si="70"/>
        <v>1.4062719836435504E-2</v>
      </c>
      <c r="L345" s="1">
        <f t="shared" si="70"/>
        <v>1784.5602032889167</v>
      </c>
      <c r="M345" s="1"/>
      <c r="N345" s="1">
        <f>'SSA avg mort by age'!J75</f>
        <v>1784.5602032889167</v>
      </c>
      <c r="O345" s="7">
        <f t="shared" si="71"/>
        <v>1.7008766738731713E-2</v>
      </c>
      <c r="P345" s="7">
        <f t="shared" si="71"/>
        <v>1.6381576499559899E-2</v>
      </c>
      <c r="Q345" s="7">
        <f t="shared" si="71"/>
        <v>1.5032449122839278E-2</v>
      </c>
      <c r="R345" s="7">
        <f t="shared" si="71"/>
        <v>1.4308586119135516E-2</v>
      </c>
      <c r="S345" s="7">
        <f t="shared" si="71"/>
        <v>1.3933896574852084E-2</v>
      </c>
      <c r="T345" s="7">
        <f t="shared" si="71"/>
        <v>1.3550532504502392E-2</v>
      </c>
      <c r="U345" s="7">
        <f t="shared" si="71"/>
        <v>1.3550532504502392E-2</v>
      </c>
      <c r="V345" s="7">
        <f t="shared" si="71"/>
        <v>1.3550532504502392E-2</v>
      </c>
      <c r="W345" s="7">
        <f t="shared" si="71"/>
        <v>1.1927729861700265E-2</v>
      </c>
      <c r="X345" s="7">
        <f t="shared" si="71"/>
        <v>8.2250104243973554E-3</v>
      </c>
      <c r="Y345" s="7">
        <f t="shared" si="71"/>
        <v>1.3550532504502392E-2</v>
      </c>
    </row>
    <row r="346" spans="1:25" x14ac:dyDescent="0.25">
      <c r="A346">
        <v>71</v>
      </c>
      <c r="B346" s="7">
        <f t="shared" si="70"/>
        <v>2.1584109172355363E-2</v>
      </c>
      <c r="C346" s="7">
        <f t="shared" si="70"/>
        <v>2.1041302066232951E-2</v>
      </c>
      <c r="D346" s="7">
        <f t="shared" si="70"/>
        <v>2.0434564497099916E-2</v>
      </c>
      <c r="E346" s="7">
        <f t="shared" si="70"/>
        <v>2.0434564497099916E-2</v>
      </c>
      <c r="F346" s="7">
        <f t="shared" si="70"/>
        <v>2.0434564497099916E-2</v>
      </c>
      <c r="G346" s="7">
        <f t="shared" si="70"/>
        <v>1.9014529385370064E-2</v>
      </c>
      <c r="H346" s="7">
        <f t="shared" si="70"/>
        <v>1.8193422338721479E-2</v>
      </c>
      <c r="I346" s="7">
        <f t="shared" si="70"/>
        <v>1.7292751971285211E-2</v>
      </c>
      <c r="J346" s="7">
        <f t="shared" si="70"/>
        <v>1.6308156704514461E-2</v>
      </c>
      <c r="K346" s="7">
        <f t="shared" si="70"/>
        <v>1.5235078844241348E-2</v>
      </c>
      <c r="L346" s="1">
        <f t="shared" si="70"/>
        <v>1901.4529385370063</v>
      </c>
      <c r="M346" s="1"/>
      <c r="N346" s="1">
        <f>'SSA avg mort by age'!J76</f>
        <v>1901.4529385370063</v>
      </c>
      <c r="O346" s="7">
        <f t="shared" si="71"/>
        <v>1.8259426137392634E-2</v>
      </c>
      <c r="P346" s="7">
        <f t="shared" si="71"/>
        <v>1.7624087404477962E-2</v>
      </c>
      <c r="Q346" s="7">
        <f t="shared" si="71"/>
        <v>1.6248038168839588E-2</v>
      </c>
      <c r="R346" s="7">
        <f t="shared" si="71"/>
        <v>1.5505026774789599E-2</v>
      </c>
      <c r="S346" s="7">
        <f t="shared" si="71"/>
        <v>1.5119255811694675E-2</v>
      </c>
      <c r="T346" s="7">
        <f t="shared" si="71"/>
        <v>1.4723771831254957E-2</v>
      </c>
      <c r="U346" s="7">
        <f t="shared" si="71"/>
        <v>1.4723771831254957E-2</v>
      </c>
      <c r="V346" s="7">
        <f t="shared" si="71"/>
        <v>1.4723771831254957E-2</v>
      </c>
      <c r="W346" s="7">
        <f t="shared" si="71"/>
        <v>1.3041581515720768E-2</v>
      </c>
      <c r="X346" s="7">
        <f t="shared" si="71"/>
        <v>9.1619447625347506E-3</v>
      </c>
      <c r="Y346" s="7">
        <f t="shared" si="71"/>
        <v>1.4723771831254957E-2</v>
      </c>
    </row>
    <row r="347" spans="1:25" x14ac:dyDescent="0.25">
      <c r="A347">
        <v>72</v>
      </c>
      <c r="B347" s="7">
        <f t="shared" si="70"/>
        <v>2.2644235892921513E-2</v>
      </c>
      <c r="C347" s="7">
        <f t="shared" si="70"/>
        <v>2.2142454769823419E-2</v>
      </c>
      <c r="D347" s="7">
        <f t="shared" si="70"/>
        <v>2.1572555793113072E-2</v>
      </c>
      <c r="E347" s="7">
        <f t="shared" si="70"/>
        <v>2.1572555793113072E-2</v>
      </c>
      <c r="F347" s="7">
        <f t="shared" si="70"/>
        <v>2.1572555793113072E-2</v>
      </c>
      <c r="G347" s="7">
        <f t="shared" si="70"/>
        <v>2.0211453478740878E-2</v>
      </c>
      <c r="H347" s="7">
        <f t="shared" si="70"/>
        <v>1.9411253448361383E-2</v>
      </c>
      <c r="I347" s="7">
        <f t="shared" si="70"/>
        <v>1.852492409197978E-2</v>
      </c>
      <c r="J347" s="7">
        <f t="shared" si="70"/>
        <v>1.7547404445619509E-2</v>
      </c>
      <c r="K347" s="7">
        <f t="shared" si="70"/>
        <v>1.6473390940005689E-2</v>
      </c>
      <c r="L347" s="1">
        <f t="shared" si="70"/>
        <v>2021.145347874088</v>
      </c>
      <c r="M347" s="1"/>
      <c r="N347" s="1">
        <f>'SSA avg mort by age'!J77</f>
        <v>2021.145347874088</v>
      </c>
      <c r="O347" s="7">
        <f t="shared" si="71"/>
        <v>1.9512277638296837E-2</v>
      </c>
      <c r="P347" s="7">
        <f t="shared" si="71"/>
        <v>1.8876236615570214E-2</v>
      </c>
      <c r="Q347" s="7">
        <f t="shared" si="71"/>
        <v>1.7487632247167942E-2</v>
      </c>
      <c r="R347" s="7">
        <f t="shared" si="71"/>
        <v>1.6732330284421806E-2</v>
      </c>
      <c r="S347" s="7">
        <f t="shared" si="71"/>
        <v>1.6338810834988331E-2</v>
      </c>
      <c r="T347" s="7">
        <f t="shared" si="71"/>
        <v>1.5934470023134674E-2</v>
      </c>
      <c r="U347" s="7">
        <f t="shared" si="71"/>
        <v>1.5934470023134674E-2</v>
      </c>
      <c r="V347" s="7">
        <f t="shared" si="71"/>
        <v>1.5934470023134674E-2</v>
      </c>
      <c r="W347" s="7">
        <f t="shared" si="71"/>
        <v>1.4205152930116713E-2</v>
      </c>
      <c r="X347" s="7">
        <f t="shared" si="71"/>
        <v>1.01682617367999E-2</v>
      </c>
      <c r="Y347" s="7">
        <f t="shared" si="71"/>
        <v>1.5934470023134674E-2</v>
      </c>
    </row>
    <row r="348" spans="1:25" x14ac:dyDescent="0.25">
      <c r="A348">
        <v>73</v>
      </c>
      <c r="B348" s="7">
        <f t="shared" si="70"/>
        <v>2.3667270553233283E-2</v>
      </c>
      <c r="C348" s="7">
        <f t="shared" si="70"/>
        <v>2.3217483647899956E-2</v>
      </c>
      <c r="D348" s="7">
        <f t="shared" si="70"/>
        <v>2.2695642441648171E-2</v>
      </c>
      <c r="E348" s="7">
        <f t="shared" si="70"/>
        <v>2.2695642441648171E-2</v>
      </c>
      <c r="F348" s="7">
        <f t="shared" si="70"/>
        <v>2.2695642441648171E-2</v>
      </c>
      <c r="G348" s="7">
        <f t="shared" si="70"/>
        <v>2.1416429850526116E-2</v>
      </c>
      <c r="H348" s="7">
        <f t="shared" si="70"/>
        <v>2.0648737797611234E-2</v>
      </c>
      <c r="I348" s="7">
        <f t="shared" si="70"/>
        <v>1.9788326541036176E-2</v>
      </c>
      <c r="J348" s="7">
        <f t="shared" si="70"/>
        <v>1.8829344818644254E-2</v>
      </c>
      <c r="K348" s="7">
        <f t="shared" si="70"/>
        <v>1.7765642009385421E-2</v>
      </c>
      <c r="L348" s="1">
        <f t="shared" si="70"/>
        <v>2141.6429850526119</v>
      </c>
      <c r="M348" s="1"/>
      <c r="N348" s="1">
        <f>'SSA avg mort by age'!J78</f>
        <v>2141.6429850526119</v>
      </c>
      <c r="O348" s="7">
        <f t="shared" si="71"/>
        <v>2.0739890955934003E-2</v>
      </c>
      <c r="P348" s="7">
        <f t="shared" si="71"/>
        <v>2.0112012801475627E-2</v>
      </c>
      <c r="Q348" s="7">
        <f t="shared" si="71"/>
        <v>1.8728293704870343E-2</v>
      </c>
      <c r="R348" s="7">
        <f t="shared" si="71"/>
        <v>1.796920958664442E-2</v>
      </c>
      <c r="S348" s="7">
        <f t="shared" si="71"/>
        <v>1.7572127230106965E-2</v>
      </c>
      <c r="T348" s="7">
        <f t="shared" si="71"/>
        <v>1.7163063066282892E-2</v>
      </c>
      <c r="U348" s="7">
        <f t="shared" si="71"/>
        <v>1.7163063066282892E-2</v>
      </c>
      <c r="V348" s="7">
        <f t="shared" si="71"/>
        <v>1.7163063066282892E-2</v>
      </c>
      <c r="W348" s="7">
        <f t="shared" si="71"/>
        <v>1.5402530974047262E-2</v>
      </c>
      <c r="X348" s="7">
        <f t="shared" si="71"/>
        <v>1.1236055423759026E-2</v>
      </c>
      <c r="Y348" s="7">
        <f t="shared" si="71"/>
        <v>1.7163063066282892E-2</v>
      </c>
    </row>
    <row r="349" spans="1:25" x14ac:dyDescent="0.25">
      <c r="A349">
        <v>74</v>
      </c>
      <c r="B349" s="7">
        <f t="shared" si="70"/>
        <v>2.4672996239254237E-2</v>
      </c>
      <c r="C349" s="7">
        <f t="shared" si="70"/>
        <v>2.4286279411611794E-2</v>
      </c>
      <c r="D349" s="7">
        <f t="shared" si="70"/>
        <v>2.3823862921335655E-2</v>
      </c>
      <c r="E349" s="7">
        <f t="shared" si="70"/>
        <v>2.3823862921335655E-2</v>
      </c>
      <c r="F349" s="7">
        <f t="shared" si="70"/>
        <v>2.3823862921335655E-2</v>
      </c>
      <c r="G349" s="7">
        <f t="shared" si="70"/>
        <v>2.2649885689588731E-2</v>
      </c>
      <c r="H349" s="7">
        <f t="shared" si="70"/>
        <v>2.1926525704267605E-2</v>
      </c>
      <c r="I349" s="7">
        <f t="shared" si="70"/>
        <v>2.1103836906726826E-2</v>
      </c>
      <c r="J349" s="7">
        <f t="shared" si="70"/>
        <v>2.0175072863267796E-2</v>
      </c>
      <c r="K349" s="7">
        <f t="shared" si="70"/>
        <v>1.913311835257284E-2</v>
      </c>
      <c r="L349" s="1">
        <f t="shared" si="70"/>
        <v>2264.9885689588732</v>
      </c>
      <c r="M349" s="1"/>
      <c r="N349" s="1">
        <f>'SSA avg mort by age'!J79</f>
        <v>2264.9885689588732</v>
      </c>
      <c r="O349" s="7">
        <f t="shared" si="71"/>
        <v>2.1976769727466733E-2</v>
      </c>
      <c r="P349" s="7">
        <f t="shared" si="71"/>
        <v>2.1365355987883264E-2</v>
      </c>
      <c r="Q349" s="7">
        <f t="shared" si="71"/>
        <v>2.0002733209033445E-2</v>
      </c>
      <c r="R349" s="7">
        <f t="shared" si="71"/>
        <v>1.9247696564483358E-2</v>
      </c>
      <c r="S349" s="7">
        <f t="shared" si="71"/>
        <v>1.8850878322834656E-2</v>
      </c>
      <c r="T349" s="7">
        <f t="shared" si="71"/>
        <v>1.8440851653686231E-2</v>
      </c>
      <c r="U349" s="7">
        <f t="shared" si="71"/>
        <v>1.8440851653686231E-2</v>
      </c>
      <c r="V349" s="7">
        <f t="shared" si="71"/>
        <v>1.8440851653686231E-2</v>
      </c>
      <c r="W349" s="7">
        <f t="shared" si="71"/>
        <v>1.6663363920902556E-2</v>
      </c>
      <c r="X349" s="7">
        <f t="shared" si="71"/>
        <v>1.2390639539052386E-2</v>
      </c>
      <c r="Y349" s="7">
        <f t="shared" si="71"/>
        <v>1.8440851653686231E-2</v>
      </c>
    </row>
    <row r="350" spans="1:25" x14ac:dyDescent="0.25">
      <c r="A350">
        <v>75</v>
      </c>
      <c r="B350" s="7">
        <f t="shared" si="70"/>
        <v>2.5736451158011594E-2</v>
      </c>
      <c r="C350" s="7">
        <f t="shared" si="70"/>
        <v>2.5423711419213443E-2</v>
      </c>
      <c r="D350" s="7">
        <f t="shared" si="70"/>
        <v>2.5031802841326108E-2</v>
      </c>
      <c r="E350" s="7">
        <f t="shared" si="70"/>
        <v>2.5031802841326108E-2</v>
      </c>
      <c r="F350" s="7">
        <f t="shared" si="70"/>
        <v>2.5031802841326108E-2</v>
      </c>
      <c r="G350" s="7">
        <f t="shared" si="70"/>
        <v>2.3985407962348479E-2</v>
      </c>
      <c r="H350" s="7">
        <f t="shared" si="70"/>
        <v>2.331743866320151E-2</v>
      </c>
      <c r="I350" s="7">
        <f t="shared" si="70"/>
        <v>2.254329456917226E-2</v>
      </c>
      <c r="J350" s="7">
        <f t="shared" si="70"/>
        <v>2.1655195194847349E-2</v>
      </c>
      <c r="K350" s="7">
        <f t="shared" si="70"/>
        <v>2.0644905063589101E-2</v>
      </c>
      <c r="L350" s="1">
        <f t="shared" si="70"/>
        <v>2398.5407962348481</v>
      </c>
      <c r="M350" s="1"/>
      <c r="N350" s="1">
        <f>'SSA avg mort by age'!J80</f>
        <v>2398.5407962348481</v>
      </c>
      <c r="O350" s="7">
        <f t="shared" si="71"/>
        <v>2.3350627624305165E-2</v>
      </c>
      <c r="P350" s="7">
        <f t="shared" si="71"/>
        <v>2.2761517483423511E-2</v>
      </c>
      <c r="Q350" s="7">
        <f t="shared" si="71"/>
        <v>2.1430557209238796E-2</v>
      </c>
      <c r="R350" s="7">
        <f t="shared" si="71"/>
        <v>2.0684180406933653E-2</v>
      </c>
      <c r="S350" s="7">
        <f t="shared" si="71"/>
        <v>2.0289737817045336E-2</v>
      </c>
      <c r="T350" s="7">
        <f t="shared" si="71"/>
        <v>1.9880719470547578E-2</v>
      </c>
      <c r="U350" s="7">
        <f t="shared" si="71"/>
        <v>1.9880719470547578E-2</v>
      </c>
      <c r="V350" s="7">
        <f t="shared" si="71"/>
        <v>1.9880719470547578E-2</v>
      </c>
      <c r="W350" s="7">
        <f t="shared" si="71"/>
        <v>1.809257750670323E-2</v>
      </c>
      <c r="X350" s="7">
        <f t="shared" si="71"/>
        <v>1.3716586792314561E-2</v>
      </c>
      <c r="Y350" s="7">
        <f t="shared" si="71"/>
        <v>1.9880719470547578E-2</v>
      </c>
    </row>
    <row r="351" spans="1:25" x14ac:dyDescent="0.25">
      <c r="A351">
        <v>76</v>
      </c>
      <c r="B351" s="7">
        <f t="shared" si="70"/>
        <v>2.6811567220649053E-2</v>
      </c>
      <c r="C351" s="7">
        <f t="shared" si="70"/>
        <v>2.658603226325354E-2</v>
      </c>
      <c r="D351" s="7">
        <f t="shared" si="70"/>
        <v>2.6278313074374209E-2</v>
      </c>
      <c r="E351" s="7">
        <f t="shared" si="70"/>
        <v>2.6278313074374209E-2</v>
      </c>
      <c r="F351" s="7">
        <f t="shared" si="70"/>
        <v>2.6278313074374209E-2</v>
      </c>
      <c r="G351" s="7">
        <f t="shared" si="70"/>
        <v>2.5387886987531933E-2</v>
      </c>
      <c r="H351" s="7">
        <f t="shared" si="70"/>
        <v>2.478980772067638E-2</v>
      </c>
      <c r="I351" s="7">
        <f t="shared" si="70"/>
        <v>2.4078747378910262E-2</v>
      </c>
      <c r="J351" s="7">
        <f t="shared" si="70"/>
        <v>2.3245745337278721E-2</v>
      </c>
      <c r="K351" s="7">
        <f t="shared" si="70"/>
        <v>2.2281279514776549E-2</v>
      </c>
      <c r="L351" s="1">
        <f t="shared" si="70"/>
        <v>2538.7886987531933</v>
      </c>
      <c r="M351" s="1"/>
      <c r="N351" s="1">
        <f>'SSA avg mort by age'!J81</f>
        <v>2538.7886987531933</v>
      </c>
      <c r="O351" s="7">
        <f t="shared" si="71"/>
        <v>2.4809693956325953E-2</v>
      </c>
      <c r="P351" s="7">
        <f t="shared" si="71"/>
        <v>2.4252054914776621E-2</v>
      </c>
      <c r="Q351" s="7">
        <f t="shared" si="71"/>
        <v>2.2970371134286186E-2</v>
      </c>
      <c r="R351" s="7">
        <f t="shared" si="71"/>
        <v>2.2240974479890915E-2</v>
      </c>
      <c r="S351" s="7">
        <f t="shared" si="71"/>
        <v>2.1852916055306839E-2</v>
      </c>
      <c r="T351" s="7">
        <f t="shared" si="71"/>
        <v>2.1448801192817956E-2</v>
      </c>
      <c r="U351" s="7">
        <f t="shared" si="71"/>
        <v>2.1448801192817956E-2</v>
      </c>
      <c r="V351" s="7">
        <f t="shared" si="71"/>
        <v>2.1448801192817956E-2</v>
      </c>
      <c r="W351" s="7">
        <f t="shared" si="71"/>
        <v>1.9664254776432476E-2</v>
      </c>
      <c r="X351" s="7">
        <f t="shared" si="71"/>
        <v>1.5204790861845958E-2</v>
      </c>
      <c r="Y351" s="7">
        <f t="shared" si="71"/>
        <v>2.1448801192817956E-2</v>
      </c>
    </row>
    <row r="352" spans="1:25" x14ac:dyDescent="0.25">
      <c r="A352">
        <v>77</v>
      </c>
      <c r="B352" s="7">
        <f t="shared" si="70"/>
        <v>2.7779049169418344E-2</v>
      </c>
      <c r="C352" s="7">
        <f t="shared" si="70"/>
        <v>2.7656059262212158E-2</v>
      </c>
      <c r="D352" s="7">
        <f t="shared" si="70"/>
        <v>2.7448866583898293E-2</v>
      </c>
      <c r="E352" s="7">
        <f t="shared" si="70"/>
        <v>2.7448866583898293E-2</v>
      </c>
      <c r="F352" s="7">
        <f t="shared" si="70"/>
        <v>2.7448866583898293E-2</v>
      </c>
      <c r="G352" s="7">
        <f t="shared" si="70"/>
        <v>2.6749852506711757E-2</v>
      </c>
      <c r="H352" s="7">
        <f t="shared" si="70"/>
        <v>2.6240619863389852E-2</v>
      </c>
      <c r="I352" s="7">
        <f t="shared" si="70"/>
        <v>2.5612294235958281E-2</v>
      </c>
      <c r="J352" s="7">
        <f t="shared" si="70"/>
        <v>2.4854613329851949E-2</v>
      </c>
      <c r="K352" s="7">
        <f t="shared" si="70"/>
        <v>2.3956624573658727E-2</v>
      </c>
      <c r="L352" s="1">
        <f t="shared" si="70"/>
        <v>2674.9852506711759</v>
      </c>
      <c r="M352" s="1"/>
      <c r="N352" s="1">
        <f>'SSA avg mort by age'!J82</f>
        <v>2674.9852506711759</v>
      </c>
      <c r="O352" s="7">
        <f t="shared" si="71"/>
        <v>2.6181891311219729E-2</v>
      </c>
      <c r="P352" s="7">
        <f t="shared" si="71"/>
        <v>2.5670191025566429E-2</v>
      </c>
      <c r="Q352" s="7">
        <f t="shared" si="71"/>
        <v>2.4467324608544418E-2</v>
      </c>
      <c r="R352" s="7">
        <f t="shared" si="71"/>
        <v>2.3769874889445809E-2</v>
      </c>
      <c r="S352" s="7">
        <f t="shared" si="71"/>
        <v>2.3395707205843979E-2</v>
      </c>
      <c r="T352" s="7">
        <f t="shared" si="71"/>
        <v>2.3004007045541248E-2</v>
      </c>
      <c r="U352" s="7">
        <f t="shared" si="71"/>
        <v>2.3004007045541248E-2</v>
      </c>
      <c r="V352" s="7">
        <f t="shared" si="71"/>
        <v>2.3004007045541248E-2</v>
      </c>
      <c r="W352" s="7">
        <f t="shared" si="71"/>
        <v>2.1252970115979264E-2</v>
      </c>
      <c r="X352" s="7">
        <f t="shared" si="71"/>
        <v>1.6767084675119382E-2</v>
      </c>
      <c r="Y352" s="7">
        <f t="shared" si="71"/>
        <v>2.3004007045541248E-2</v>
      </c>
    </row>
    <row r="353" spans="1:25" x14ac:dyDescent="0.25">
      <c r="A353">
        <v>78</v>
      </c>
      <c r="B353" s="7">
        <f t="shared" si="70"/>
        <v>2.8595477214675064E-2</v>
      </c>
      <c r="C353" s="7">
        <f t="shared" si="70"/>
        <v>2.8590341507928555E-2</v>
      </c>
      <c r="D353" s="7">
        <f t="shared" si="70"/>
        <v>2.850032633382292E-2</v>
      </c>
      <c r="E353" s="7">
        <f t="shared" si="70"/>
        <v>2.850032633382292E-2</v>
      </c>
      <c r="F353" s="7">
        <f t="shared" si="70"/>
        <v>2.850032633382292E-2</v>
      </c>
      <c r="G353" s="7">
        <f t="shared" si="70"/>
        <v>2.8029919432695675E-2</v>
      </c>
      <c r="H353" s="7">
        <f t="shared" si="70"/>
        <v>2.7629969627970489E-2</v>
      </c>
      <c r="I353" s="7">
        <f t="shared" si="70"/>
        <v>2.7105936589264495E-2</v>
      </c>
      <c r="J353" s="7">
        <f t="shared" si="70"/>
        <v>2.6446150648035485E-2</v>
      </c>
      <c r="K353" s="7">
        <f t="shared" si="70"/>
        <v>2.5638097805103437E-2</v>
      </c>
      <c r="L353" s="1">
        <f t="shared" si="70"/>
        <v>2802.9919432695683</v>
      </c>
      <c r="M353" s="1"/>
      <c r="N353" s="1">
        <f>'SSA avg mort by age'!J83</f>
        <v>2802.9919432695683</v>
      </c>
      <c r="O353" s="7">
        <f t="shared" si="71"/>
        <v>2.7420196922362746E-2</v>
      </c>
      <c r="P353" s="7">
        <f t="shared" si="71"/>
        <v>2.6969898299331611E-2</v>
      </c>
      <c r="Q353" s="7">
        <f t="shared" si="71"/>
        <v>2.5878053687434302E-2</v>
      </c>
      <c r="R353" s="7">
        <f t="shared" si="71"/>
        <v>2.5229193701390089E-2</v>
      </c>
      <c r="S353" s="7">
        <f t="shared" si="71"/>
        <v>2.4877348680973063E-2</v>
      </c>
      <c r="T353" s="7">
        <f t="shared" si="71"/>
        <v>2.450655835488022E-2</v>
      </c>
      <c r="U353" s="7">
        <f t="shared" si="71"/>
        <v>2.450655835488022E-2</v>
      </c>
      <c r="V353" s="7">
        <f t="shared" si="71"/>
        <v>2.450655835488022E-2</v>
      </c>
      <c r="W353" s="7">
        <f t="shared" si="71"/>
        <v>2.2823468726776468E-2</v>
      </c>
      <c r="X353" s="7">
        <f t="shared" si="71"/>
        <v>1.8380056543516109E-2</v>
      </c>
      <c r="Y353" s="7">
        <f t="shared" si="71"/>
        <v>2.450655835488022E-2</v>
      </c>
    </row>
    <row r="354" spans="1:25" x14ac:dyDescent="0.25">
      <c r="A354">
        <v>79</v>
      </c>
      <c r="B354" s="7">
        <f t="shared" si="70"/>
        <v>2.9277266376225394E-2</v>
      </c>
      <c r="C354" s="7">
        <f t="shared" si="70"/>
        <v>2.9404617990118443E-2</v>
      </c>
      <c r="D354" s="7">
        <f t="shared" si="70"/>
        <v>2.9447943122651789E-2</v>
      </c>
      <c r="E354" s="7">
        <f t="shared" si="70"/>
        <v>2.9447943122651789E-2</v>
      </c>
      <c r="F354" s="7">
        <f t="shared" si="70"/>
        <v>2.9447943122651789E-2</v>
      </c>
      <c r="G354" s="7">
        <f t="shared" si="70"/>
        <v>2.9242975058340292E-2</v>
      </c>
      <c r="H354" s="7">
        <f t="shared" si="70"/>
        <v>2.8972888264475104E-2</v>
      </c>
      <c r="I354" s="7">
        <f t="shared" si="70"/>
        <v>2.8575074937180686E-2</v>
      </c>
      <c r="J354" s="7">
        <f t="shared" si="70"/>
        <v>2.8036353979381229E-2</v>
      </c>
      <c r="K354" s="7">
        <f t="shared" si="70"/>
        <v>2.7342516243971205E-2</v>
      </c>
      <c r="L354" s="1">
        <f t="shared" si="70"/>
        <v>2924.2975058340298</v>
      </c>
      <c r="M354" s="1"/>
      <c r="N354" s="1">
        <f>'SSA avg mort by age'!J84</f>
        <v>2924.2975058340298</v>
      </c>
      <c r="O354" s="7">
        <f t="shared" si="71"/>
        <v>2.8590084292685496E-2</v>
      </c>
      <c r="P354" s="7">
        <f t="shared" si="71"/>
        <v>2.8215443416585047E-2</v>
      </c>
      <c r="Q354" s="7">
        <f t="shared" si="71"/>
        <v>2.7264379830851105E-2</v>
      </c>
      <c r="R354" s="7">
        <f t="shared" si="71"/>
        <v>2.6679497788755929E-2</v>
      </c>
      <c r="S354" s="7">
        <f t="shared" si="71"/>
        <v>2.6357767790460142E-2</v>
      </c>
      <c r="T354" s="7">
        <f t="shared" si="71"/>
        <v>2.6015732786311641E-2</v>
      </c>
      <c r="U354" s="7">
        <f t="shared" si="71"/>
        <v>2.6015732786311641E-2</v>
      </c>
      <c r="V354" s="7">
        <f t="shared" si="71"/>
        <v>2.6015732786311641E-2</v>
      </c>
      <c r="W354" s="7">
        <f t="shared" si="71"/>
        <v>2.4432295826312095E-2</v>
      </c>
      <c r="X354" s="7">
        <f t="shared" si="71"/>
        <v>2.0093705247374798E-2</v>
      </c>
      <c r="Y354" s="7">
        <f t="shared" si="71"/>
        <v>2.6015732786311641E-2</v>
      </c>
    </row>
    <row r="355" spans="1:25" x14ac:dyDescent="0.25">
      <c r="A355">
        <v>80</v>
      </c>
      <c r="B355" s="7">
        <f t="shared" ref="B355:L370" si="72">B109*B233</f>
        <v>2.9888026566973959E-2</v>
      </c>
      <c r="C355" s="7">
        <f t="shared" si="72"/>
        <v>3.0162589126104242E-2</v>
      </c>
      <c r="D355" s="7">
        <f t="shared" si="72"/>
        <v>3.0355597295665851E-2</v>
      </c>
      <c r="E355" s="7">
        <f t="shared" si="72"/>
        <v>3.0355597295665851E-2</v>
      </c>
      <c r="F355" s="7">
        <f t="shared" si="72"/>
        <v>3.0355597295665851E-2</v>
      </c>
      <c r="G355" s="7">
        <f t="shared" si="72"/>
        <v>3.0453523095645404E-2</v>
      </c>
      <c r="H355" s="7">
        <f t="shared" si="72"/>
        <v>3.0334310633453491E-2</v>
      </c>
      <c r="I355" s="7">
        <f t="shared" si="72"/>
        <v>3.0085138512214844E-2</v>
      </c>
      <c r="J355" s="7">
        <f t="shared" si="72"/>
        <v>2.9691190269137486E-2</v>
      </c>
      <c r="K355" s="7">
        <f t="shared" si="72"/>
        <v>2.9136400671046267E-2</v>
      </c>
      <c r="L355" s="1">
        <f t="shared" si="72"/>
        <v>3045.3523095645414</v>
      </c>
      <c r="M355" s="1"/>
      <c r="N355" s="1">
        <f>'SSA avg mort by age'!J85</f>
        <v>3045.3523095645414</v>
      </c>
      <c r="O355" s="7">
        <f t="shared" ref="O355:Y370" si="73">O109*O233</f>
        <v>2.9801809756106253E-2</v>
      </c>
      <c r="P355" s="7">
        <f t="shared" si="73"/>
        <v>2.951649635122865E-2</v>
      </c>
      <c r="Q355" s="7">
        <f t="shared" si="73"/>
        <v>2.8734471990867295E-2</v>
      </c>
      <c r="R355" s="7">
        <f t="shared" si="73"/>
        <v>2.8228003743374714E-2</v>
      </c>
      <c r="S355" s="7">
        <f t="shared" si="73"/>
        <v>2.794364503697935E-2</v>
      </c>
      <c r="T355" s="7">
        <f t="shared" si="73"/>
        <v>2.7637630772321387E-2</v>
      </c>
      <c r="U355" s="7">
        <f t="shared" si="73"/>
        <v>2.7637630772321387E-2</v>
      </c>
      <c r="V355" s="7">
        <f t="shared" si="73"/>
        <v>2.7637630772321387E-2</v>
      </c>
      <c r="W355" s="7">
        <f t="shared" si="73"/>
        <v>2.618272377548634E-2</v>
      </c>
      <c r="X355" s="7">
        <f t="shared" si="73"/>
        <v>2.200234942318317E-2</v>
      </c>
      <c r="Y355" s="7">
        <f t="shared" si="73"/>
        <v>2.7637630772321387E-2</v>
      </c>
    </row>
    <row r="356" spans="1:25" x14ac:dyDescent="0.25">
      <c r="A356">
        <v>81</v>
      </c>
      <c r="B356" s="7">
        <f t="shared" si="72"/>
        <v>3.0369927408086392E-2</v>
      </c>
      <c r="C356" s="7">
        <f t="shared" si="72"/>
        <v>3.0806404942361525E-2</v>
      </c>
      <c r="D356" s="7">
        <f t="shared" si="72"/>
        <v>3.1165902504242012E-2</v>
      </c>
      <c r="E356" s="7">
        <f t="shared" si="72"/>
        <v>3.1165902504242012E-2</v>
      </c>
      <c r="F356" s="7">
        <f t="shared" si="72"/>
        <v>3.1165902504242012E-2</v>
      </c>
      <c r="G356" s="7">
        <f t="shared" si="72"/>
        <v>3.160673017933819E-2</v>
      </c>
      <c r="H356" s="7">
        <f t="shared" si="72"/>
        <v>3.1661578009893443E-2</v>
      </c>
      <c r="I356" s="7">
        <f t="shared" si="72"/>
        <v>3.1586295411312047E-2</v>
      </c>
      <c r="J356" s="7">
        <f t="shared" si="72"/>
        <v>3.1364342671385374E-2</v>
      </c>
      <c r="K356" s="7">
        <f t="shared" si="72"/>
        <v>3.097766902911659E-2</v>
      </c>
      <c r="L356" s="1">
        <f t="shared" si="72"/>
        <v>3160.6730179338201</v>
      </c>
      <c r="M356" s="1"/>
      <c r="N356" s="1">
        <f>'SSA avg mort by age'!J86</f>
        <v>3160.6730179338201</v>
      </c>
      <c r="O356" s="7">
        <f t="shared" si="73"/>
        <v>3.1048956352318288E-2</v>
      </c>
      <c r="P356" s="7">
        <f t="shared" si="73"/>
        <v>3.08688384187536E-2</v>
      </c>
      <c r="Q356" s="7">
        <f t="shared" si="73"/>
        <v>3.0289073536552996E-2</v>
      </c>
      <c r="R356" s="7">
        <f t="shared" si="73"/>
        <v>2.9878206194691573E-2</v>
      </c>
      <c r="S356" s="7">
        <f t="shared" si="73"/>
        <v>2.9639914282379307E-2</v>
      </c>
      <c r="T356" s="7">
        <f t="shared" si="73"/>
        <v>2.9378665842375435E-2</v>
      </c>
      <c r="U356" s="7">
        <f t="shared" si="73"/>
        <v>2.9378665842375435E-2</v>
      </c>
      <c r="V356" s="7">
        <f t="shared" si="73"/>
        <v>2.9378665842375435E-2</v>
      </c>
      <c r="W356" s="7">
        <f t="shared" si="73"/>
        <v>2.8087451826432363E-2</v>
      </c>
      <c r="X356" s="7">
        <f t="shared" si="73"/>
        <v>2.4132466347432092E-2</v>
      </c>
      <c r="Y356" s="7">
        <f t="shared" si="73"/>
        <v>2.9378665842375435E-2</v>
      </c>
    </row>
    <row r="357" spans="1:25" x14ac:dyDescent="0.25">
      <c r="A357">
        <v>82</v>
      </c>
      <c r="B357" s="7">
        <f t="shared" si="72"/>
        <v>3.058946363421992E-2</v>
      </c>
      <c r="C357" s="7">
        <f t="shared" si="72"/>
        <v>3.1199794590666925E-2</v>
      </c>
      <c r="D357" s="7">
        <f t="shared" si="72"/>
        <v>3.174049278834247E-2</v>
      </c>
      <c r="E357" s="7">
        <f t="shared" si="72"/>
        <v>3.174049278834247E-2</v>
      </c>
      <c r="F357" s="7">
        <f t="shared" si="72"/>
        <v>3.174049278834247E-2</v>
      </c>
      <c r="G357" s="7">
        <f t="shared" si="72"/>
        <v>3.2562421647093054E-2</v>
      </c>
      <c r="H357" s="7">
        <f t="shared" si="72"/>
        <v>3.2814996524257317E-2</v>
      </c>
      <c r="I357" s="7">
        <f t="shared" si="72"/>
        <v>3.294039063186243E-2</v>
      </c>
      <c r="J357" s="7">
        <f t="shared" si="72"/>
        <v>3.2920356771590845E-2</v>
      </c>
      <c r="K357" s="7">
        <f t="shared" si="72"/>
        <v>3.2734833851106787E-2</v>
      </c>
      <c r="L357" s="1">
        <f t="shared" si="72"/>
        <v>3256.2421647093065</v>
      </c>
      <c r="M357" s="1"/>
      <c r="N357" s="1">
        <f>'SSA avg mort by age'!J87</f>
        <v>3256.2421647093065</v>
      </c>
      <c r="O357" s="7">
        <f t="shared" si="73"/>
        <v>3.2205803495845904E-2</v>
      </c>
      <c r="P357" s="7">
        <f t="shared" si="73"/>
        <v>3.214949227601259E-2</v>
      </c>
      <c r="Q357" s="7">
        <f t="shared" si="73"/>
        <v>3.1812268947988762E-2</v>
      </c>
      <c r="R357" s="7">
        <f t="shared" si="73"/>
        <v>3.1518545174892894E-2</v>
      </c>
      <c r="S357" s="7">
        <f t="shared" si="73"/>
        <v>3.1337406769075205E-2</v>
      </c>
      <c r="T357" s="7">
        <f t="shared" si="73"/>
        <v>3.1132205182257382E-2</v>
      </c>
      <c r="U357" s="7">
        <f t="shared" si="73"/>
        <v>3.1132205182257382E-2</v>
      </c>
      <c r="V357" s="7">
        <f t="shared" si="73"/>
        <v>3.1132205182257382E-2</v>
      </c>
      <c r="W357" s="7">
        <f t="shared" si="73"/>
        <v>3.0051468975061273E-2</v>
      </c>
      <c r="X357" s="7">
        <f t="shared" si="73"/>
        <v>2.641956499170885E-2</v>
      </c>
      <c r="Y357" s="7">
        <f t="shared" si="73"/>
        <v>3.1132205182257382E-2</v>
      </c>
    </row>
    <row r="358" spans="1:25" x14ac:dyDescent="0.25">
      <c r="A358">
        <v>83</v>
      </c>
      <c r="B358" s="7">
        <f t="shared" si="72"/>
        <v>3.0498596714638157E-2</v>
      </c>
      <c r="C358" s="7">
        <f t="shared" si="72"/>
        <v>3.1290453087883981E-2</v>
      </c>
      <c r="D358" s="7">
        <f t="shared" si="72"/>
        <v>3.2023167862141474E-2</v>
      </c>
      <c r="E358" s="7">
        <f t="shared" si="72"/>
        <v>3.2023167862141474E-2</v>
      </c>
      <c r="F358" s="7">
        <f t="shared" si="72"/>
        <v>3.2023167862141474E-2</v>
      </c>
      <c r="G358" s="7">
        <f t="shared" si="72"/>
        <v>3.3258062186725119E-2</v>
      </c>
      <c r="H358" s="7">
        <f t="shared" si="72"/>
        <v>3.3729773938257643E-2</v>
      </c>
      <c r="I358" s="7">
        <f t="shared" si="72"/>
        <v>3.4081110563783573E-2</v>
      </c>
      <c r="J358" s="7">
        <f t="shared" si="72"/>
        <v>3.429223327626247E-2</v>
      </c>
      <c r="K358" s="7">
        <f t="shared" si="72"/>
        <v>3.4341147724006461E-2</v>
      </c>
      <c r="L358" s="1">
        <f t="shared" si="72"/>
        <v>3325.8062186725133</v>
      </c>
      <c r="M358" s="1"/>
      <c r="N358" s="1">
        <f>'SSA avg mort by age'!J88</f>
        <v>3325.8062186725133</v>
      </c>
      <c r="O358" s="7">
        <f t="shared" si="73"/>
        <v>3.3208751615855257E-2</v>
      </c>
      <c r="P358" s="7">
        <f t="shared" si="73"/>
        <v>3.3295696207665343E-2</v>
      </c>
      <c r="Q358" s="7">
        <f t="shared" si="73"/>
        <v>3.3244290349142142E-2</v>
      </c>
      <c r="R358" s="7">
        <f t="shared" si="73"/>
        <v>3.3091447863590931E-2</v>
      </c>
      <c r="S358" s="7">
        <f t="shared" si="73"/>
        <v>3.2979829356516888E-2</v>
      </c>
      <c r="T358" s="7">
        <f t="shared" si="73"/>
        <v>3.2843359286375169E-2</v>
      </c>
      <c r="U358" s="7">
        <f t="shared" si="73"/>
        <v>3.2843359286375169E-2</v>
      </c>
      <c r="V358" s="7">
        <f t="shared" si="73"/>
        <v>3.2843359286375169E-2</v>
      </c>
      <c r="W358" s="7">
        <f t="shared" si="73"/>
        <v>3.2026770532279279E-2</v>
      </c>
      <c r="X358" s="7">
        <f t="shared" si="73"/>
        <v>2.8835659574975768E-2</v>
      </c>
      <c r="Y358" s="7">
        <f t="shared" si="73"/>
        <v>3.2843359286375169E-2</v>
      </c>
    </row>
    <row r="359" spans="1:25" x14ac:dyDescent="0.25">
      <c r="A359">
        <v>84</v>
      </c>
      <c r="B359" s="7">
        <f t="shared" si="72"/>
        <v>3.0098661862958939E-2</v>
      </c>
      <c r="C359" s="7">
        <f t="shared" si="72"/>
        <v>3.1075169370704869E-2</v>
      </c>
      <c r="D359" s="7">
        <f t="shared" si="72"/>
        <v>3.2006348558266347E-2</v>
      </c>
      <c r="E359" s="7">
        <f t="shared" si="72"/>
        <v>3.2006348558266347E-2</v>
      </c>
      <c r="F359" s="7">
        <f t="shared" si="72"/>
        <v>3.2006348558266347E-2</v>
      </c>
      <c r="G359" s="7">
        <f t="shared" si="72"/>
        <v>3.3678200025820684E-2</v>
      </c>
      <c r="H359" s="7">
        <f t="shared" si="72"/>
        <v>3.4387133450351201E-2</v>
      </c>
      <c r="I359" s="7">
        <f t="shared" si="72"/>
        <v>3.4986889317472243E-2</v>
      </c>
      <c r="J359" s="7">
        <f t="shared" si="72"/>
        <v>3.5456254773861426E-2</v>
      </c>
      <c r="K359" s="7">
        <f t="shared" si="72"/>
        <v>3.5771483751077179E-2</v>
      </c>
      <c r="L359" s="1">
        <f t="shared" si="72"/>
        <v>3367.8200025820693</v>
      </c>
      <c r="M359" s="1"/>
      <c r="N359" s="1">
        <f>'SSA avg mort by age'!J89</f>
        <v>3367.8200025820693</v>
      </c>
      <c r="O359" s="7">
        <f t="shared" si="73"/>
        <v>3.3998859115153587E-2</v>
      </c>
      <c r="P359" s="7">
        <f t="shared" si="73"/>
        <v>3.4248257954499463E-2</v>
      </c>
      <c r="Q359" s="7">
        <f t="shared" si="73"/>
        <v>3.4526871121724437E-2</v>
      </c>
      <c r="R359" s="7">
        <f t="shared" si="73"/>
        <v>3.45398846399586E-2</v>
      </c>
      <c r="S359" s="7">
        <f t="shared" si="73"/>
        <v>3.4510976983099656E-2</v>
      </c>
      <c r="T359" s="7">
        <f t="shared" si="73"/>
        <v>3.4456889455383027E-2</v>
      </c>
      <c r="U359" s="7">
        <f t="shared" si="73"/>
        <v>3.4456889455383027E-2</v>
      </c>
      <c r="V359" s="7">
        <f t="shared" si="73"/>
        <v>3.4456889455383027E-2</v>
      </c>
      <c r="W359" s="7">
        <f t="shared" si="73"/>
        <v>3.3963460972007815E-2</v>
      </c>
      <c r="X359" s="7">
        <f t="shared" si="73"/>
        <v>3.1349083457621663E-2</v>
      </c>
      <c r="Y359" s="7">
        <f t="shared" si="73"/>
        <v>3.4456889455383027E-2</v>
      </c>
    </row>
    <row r="360" spans="1:25" x14ac:dyDescent="0.25">
      <c r="A360">
        <v>85</v>
      </c>
      <c r="B360" s="7">
        <f t="shared" si="72"/>
        <v>2.9392410188857514E-2</v>
      </c>
      <c r="C360" s="7">
        <f t="shared" si="72"/>
        <v>3.0551606964568028E-2</v>
      </c>
      <c r="D360" s="7">
        <f t="shared" si="72"/>
        <v>3.1682702740661393E-2</v>
      </c>
      <c r="E360" s="7">
        <f t="shared" si="72"/>
        <v>3.1682702740661393E-2</v>
      </c>
      <c r="F360" s="7">
        <f t="shared" si="72"/>
        <v>3.1682702740661393E-2</v>
      </c>
      <c r="G360" s="7">
        <f t="shared" si="72"/>
        <v>3.3806163805562929E-2</v>
      </c>
      <c r="H360" s="7">
        <f t="shared" si="72"/>
        <v>3.4766271504330447E-2</v>
      </c>
      <c r="I360" s="7">
        <f t="shared" si="72"/>
        <v>3.5633305047085236E-2</v>
      </c>
      <c r="J360" s="7">
        <f t="shared" si="72"/>
        <v>3.6385021784076516E-2</v>
      </c>
      <c r="K360" s="7">
        <f t="shared" si="72"/>
        <v>3.6996238973214655E-2</v>
      </c>
      <c r="L360" s="1">
        <f t="shared" si="72"/>
        <v>3380.6163805562942</v>
      </c>
      <c r="M360" s="1"/>
      <c r="N360" s="1">
        <f>'SSA avg mort by age'!J90</f>
        <v>3380.6163805562942</v>
      </c>
      <c r="O360" s="7">
        <f t="shared" si="73"/>
        <v>3.4510637581772148E-2</v>
      </c>
      <c r="P360" s="7">
        <f t="shared" si="73"/>
        <v>3.4940114942012206E-2</v>
      </c>
      <c r="Q360" s="7">
        <f t="shared" si="73"/>
        <v>3.5591365922406602E-2</v>
      </c>
      <c r="R360" s="7">
        <f t="shared" si="73"/>
        <v>3.5795294893186259E-2</v>
      </c>
      <c r="S360" s="7">
        <f t="shared" si="73"/>
        <v>3.5862570557064148E-2</v>
      </c>
      <c r="T360" s="7">
        <f t="shared" si="73"/>
        <v>3.5904965026047959E-2</v>
      </c>
      <c r="U360" s="7">
        <f t="shared" si="73"/>
        <v>3.5904965026047959E-2</v>
      </c>
      <c r="V360" s="7">
        <f t="shared" si="73"/>
        <v>3.5904965026047959E-2</v>
      </c>
      <c r="W360" s="7">
        <f t="shared" si="73"/>
        <v>3.5797279740540831E-2</v>
      </c>
      <c r="X360" s="7">
        <f t="shared" si="73"/>
        <v>3.3912213228060532E-2</v>
      </c>
      <c r="Y360" s="7">
        <f t="shared" si="73"/>
        <v>3.5904965026047959E-2</v>
      </c>
    </row>
    <row r="361" spans="1:25" x14ac:dyDescent="0.25">
      <c r="A361">
        <v>86</v>
      </c>
      <c r="B361" s="7">
        <f t="shared" si="72"/>
        <v>2.8368242822490203E-2</v>
      </c>
      <c r="C361" s="7">
        <f t="shared" si="72"/>
        <v>2.9701764150633247E-2</v>
      </c>
      <c r="D361" s="7">
        <f t="shared" si="72"/>
        <v>3.1027804816369541E-2</v>
      </c>
      <c r="E361" s="7">
        <f t="shared" si="72"/>
        <v>3.1027804816369541E-2</v>
      </c>
      <c r="F361" s="7">
        <f t="shared" si="72"/>
        <v>3.1027804816369541E-2</v>
      </c>
      <c r="G361" s="7">
        <f t="shared" si="72"/>
        <v>3.3605063952248798E-2</v>
      </c>
      <c r="H361" s="7">
        <f t="shared" si="72"/>
        <v>3.4824518622520353E-2</v>
      </c>
      <c r="I361" s="7">
        <f t="shared" si="72"/>
        <v>3.597240811042561E-2</v>
      </c>
      <c r="J361" s="7">
        <f t="shared" si="72"/>
        <v>3.7025971446746381E-2</v>
      </c>
      <c r="K361" s="7">
        <f t="shared" si="72"/>
        <v>3.7959085557863745E-2</v>
      </c>
      <c r="L361" s="1">
        <f t="shared" si="72"/>
        <v>3360.5063952248806</v>
      </c>
      <c r="M361" s="1"/>
      <c r="N361" s="1">
        <f>'SSA avg mort by age'!J91</f>
        <v>3360.5063952248806</v>
      </c>
      <c r="O361" s="7">
        <f t="shared" si="73"/>
        <v>3.4672861965445667E-2</v>
      </c>
      <c r="P361" s="7">
        <f t="shared" si="73"/>
        <v>3.5296682779021649E-2</v>
      </c>
      <c r="Q361" s="7">
        <f t="shared" si="73"/>
        <v>3.6358073579785814E-2</v>
      </c>
      <c r="R361" s="7">
        <f t="shared" si="73"/>
        <v>3.6776353999887532E-2</v>
      </c>
      <c r="S361" s="7">
        <f t="shared" si="73"/>
        <v>3.6952737338921696E-2</v>
      </c>
      <c r="T361" s="7">
        <f t="shared" si="73"/>
        <v>3.710535235975921E-2</v>
      </c>
      <c r="U361" s="7">
        <f t="shared" si="73"/>
        <v>3.710535235975921E-2</v>
      </c>
      <c r="V361" s="7">
        <f t="shared" si="73"/>
        <v>3.710535235975921E-2</v>
      </c>
      <c r="W361" s="7">
        <f t="shared" si="73"/>
        <v>3.7446593287888248E-2</v>
      </c>
      <c r="X361" s="7">
        <f t="shared" si="73"/>
        <v>3.6456132123881893E-2</v>
      </c>
      <c r="Y361" s="7">
        <f t="shared" si="73"/>
        <v>3.710535235975921E-2</v>
      </c>
    </row>
    <row r="362" spans="1:25" x14ac:dyDescent="0.25">
      <c r="A362">
        <v>87</v>
      </c>
      <c r="B362" s="7">
        <f t="shared" si="72"/>
        <v>2.7008185495417076E-2</v>
      </c>
      <c r="C362" s="7">
        <f t="shared" si="72"/>
        <v>2.8499561720051022E-2</v>
      </c>
      <c r="D362" s="7">
        <f t="shared" si="72"/>
        <v>3.0007222186459726E-2</v>
      </c>
      <c r="E362" s="7">
        <f t="shared" si="72"/>
        <v>3.0007222186459726E-2</v>
      </c>
      <c r="F362" s="7">
        <f t="shared" si="72"/>
        <v>3.0007222186459726E-2</v>
      </c>
      <c r="G362" s="7">
        <f t="shared" si="72"/>
        <v>3.3023501945265897E-2</v>
      </c>
      <c r="H362" s="7">
        <f t="shared" si="72"/>
        <v>3.4502160646956763E-2</v>
      </c>
      <c r="I362" s="7">
        <f t="shared" si="72"/>
        <v>3.5936516340692233E-2</v>
      </c>
      <c r="J362" s="7">
        <f t="shared" si="72"/>
        <v>3.7304008181189889E-2</v>
      </c>
      <c r="K362" s="7">
        <f t="shared" si="72"/>
        <v>3.8578300564821831E-2</v>
      </c>
      <c r="L362" s="1">
        <f t="shared" si="72"/>
        <v>3302.3501945265903</v>
      </c>
      <c r="M362" s="1"/>
      <c r="N362" s="1">
        <f>'SSA avg mort by age'!J92</f>
        <v>3302.3501945265903</v>
      </c>
      <c r="O362" s="7">
        <f t="shared" si="73"/>
        <v>3.4413571115003358E-2</v>
      </c>
      <c r="P362" s="7">
        <f t="shared" si="73"/>
        <v>3.5240390210906899E-2</v>
      </c>
      <c r="Q362" s="7">
        <f t="shared" si="73"/>
        <v>3.6739641696332488E-2</v>
      </c>
      <c r="R362" s="7">
        <f t="shared" si="73"/>
        <v>3.7391717660418849E-2</v>
      </c>
      <c r="S362" s="7">
        <f t="shared" si="73"/>
        <v>3.768840286985297E-2</v>
      </c>
      <c r="T362" s="7">
        <f t="shared" si="73"/>
        <v>3.7963440272436769E-2</v>
      </c>
      <c r="U362" s="7">
        <f t="shared" si="73"/>
        <v>3.7963440272436769E-2</v>
      </c>
      <c r="V362" s="7">
        <f t="shared" si="73"/>
        <v>3.7963440272436769E-2</v>
      </c>
      <c r="W362" s="7">
        <f t="shared" si="73"/>
        <v>3.8812828103508182E-2</v>
      </c>
      <c r="X362" s="7">
        <f t="shared" si="73"/>
        <v>3.8887485489883113E-2</v>
      </c>
      <c r="Y362" s="7">
        <f t="shared" si="73"/>
        <v>3.7963440272436769E-2</v>
      </c>
    </row>
    <row r="363" spans="1:25" x14ac:dyDescent="0.25">
      <c r="A363">
        <v>88</v>
      </c>
      <c r="B363" s="7">
        <f t="shared" si="72"/>
        <v>2.530120371970639E-2</v>
      </c>
      <c r="C363" s="7">
        <f t="shared" si="72"/>
        <v>2.6924322854048562E-2</v>
      </c>
      <c r="D363" s="7">
        <f t="shared" si="72"/>
        <v>2.8590028021216175E-2</v>
      </c>
      <c r="E363" s="7">
        <f t="shared" si="72"/>
        <v>2.8590028021216175E-2</v>
      </c>
      <c r="F363" s="7">
        <f t="shared" si="72"/>
        <v>2.8590028021216175E-2</v>
      </c>
      <c r="G363" s="7">
        <f t="shared" si="72"/>
        <v>3.2008680257536844E-2</v>
      </c>
      <c r="H363" s="7">
        <f t="shared" si="72"/>
        <v>3.3735077284593143E-2</v>
      </c>
      <c r="I363" s="7">
        <f t="shared" si="72"/>
        <v>3.5450180028060739E-2</v>
      </c>
      <c r="J363" s="7">
        <f t="shared" si="72"/>
        <v>3.7132578361815806E-2</v>
      </c>
      <c r="K363" s="7">
        <f t="shared" si="72"/>
        <v>3.8756721466373392E-2</v>
      </c>
      <c r="L363" s="1">
        <f t="shared" si="72"/>
        <v>3200.8680257536853</v>
      </c>
      <c r="M363" s="1"/>
      <c r="N363" s="1">
        <f>'SSA avg mort by age'!J93</f>
        <v>3200.8680257536853</v>
      </c>
      <c r="O363" s="7">
        <f t="shared" si="73"/>
        <v>3.3672650634931835E-2</v>
      </c>
      <c r="P363" s="7">
        <f t="shared" si="73"/>
        <v>3.4703077628006916E-2</v>
      </c>
      <c r="Q363" s="7">
        <f t="shared" si="73"/>
        <v>3.6652783319271527E-2</v>
      </c>
      <c r="R363" s="7">
        <f t="shared" si="73"/>
        <v>3.7551235846682317E-2</v>
      </c>
      <c r="S363" s="7">
        <f t="shared" si="73"/>
        <v>3.7976212478238298E-2</v>
      </c>
      <c r="T363" s="7">
        <f t="shared" si="73"/>
        <v>3.8382841672662558E-2</v>
      </c>
      <c r="U363" s="7">
        <f t="shared" si="73"/>
        <v>3.8382841672662558E-2</v>
      </c>
      <c r="V363" s="7">
        <f t="shared" si="73"/>
        <v>3.8382841672662558E-2</v>
      </c>
      <c r="W363" s="7">
        <f t="shared" si="73"/>
        <v>3.9789521432686131E-2</v>
      </c>
      <c r="X363" s="7">
        <f t="shared" si="73"/>
        <v>4.109322978618659E-2</v>
      </c>
      <c r="Y363" s="7">
        <f t="shared" si="73"/>
        <v>3.8382841672662558E-2</v>
      </c>
    </row>
    <row r="364" spans="1:25" x14ac:dyDescent="0.25">
      <c r="A364">
        <v>89</v>
      </c>
      <c r="B364" s="7">
        <f t="shared" si="72"/>
        <v>2.3257871549970468E-2</v>
      </c>
      <c r="C364" s="7">
        <f t="shared" si="72"/>
        <v>2.4976354877833187E-2</v>
      </c>
      <c r="D364" s="7">
        <f t="shared" si="72"/>
        <v>2.6765195698901425E-2</v>
      </c>
      <c r="E364" s="7">
        <f t="shared" si="72"/>
        <v>2.6765195698901425E-2</v>
      </c>
      <c r="F364" s="7">
        <f t="shared" si="72"/>
        <v>2.6765195698901425E-2</v>
      </c>
      <c r="G364" s="7">
        <f t="shared" si="72"/>
        <v>3.0524007760126377E-2</v>
      </c>
      <c r="H364" s="7">
        <f t="shared" si="72"/>
        <v>3.247268537376153E-2</v>
      </c>
      <c r="I364" s="7">
        <f t="shared" si="72"/>
        <v>3.4448242779493668E-2</v>
      </c>
      <c r="J364" s="7">
        <f t="shared" si="72"/>
        <v>3.6431596790956193E-2</v>
      </c>
      <c r="K364" s="7">
        <f t="shared" si="72"/>
        <v>3.839925515474981E-2</v>
      </c>
      <c r="L364" s="1">
        <f t="shared" si="72"/>
        <v>3052.4007760126383</v>
      </c>
      <c r="M364" s="1"/>
      <c r="N364" s="1">
        <f>'SSA avg mort by age'!J94</f>
        <v>3052.4007760126383</v>
      </c>
      <c r="O364" s="7">
        <f t="shared" si="73"/>
        <v>3.2411677817553358E-2</v>
      </c>
      <c r="P364" s="7">
        <f t="shared" si="73"/>
        <v>3.3636003151919079E-2</v>
      </c>
      <c r="Q364" s="7">
        <f t="shared" si="73"/>
        <v>3.6028262880583251E-2</v>
      </c>
      <c r="R364" s="7">
        <f t="shared" si="73"/>
        <v>3.7175743215020575E-2</v>
      </c>
      <c r="S364" s="7">
        <f t="shared" si="73"/>
        <v>3.7732174944787505E-2</v>
      </c>
      <c r="T364" s="7">
        <f t="shared" si="73"/>
        <v>3.8274857026469933E-2</v>
      </c>
      <c r="U364" s="7">
        <f t="shared" si="73"/>
        <v>3.8274857026469933E-2</v>
      </c>
      <c r="V364" s="7">
        <f t="shared" si="73"/>
        <v>3.8274857026469933E-2</v>
      </c>
      <c r="W364" s="7">
        <f t="shared" si="73"/>
        <v>4.0270721188828615E-2</v>
      </c>
      <c r="X364" s="7">
        <f t="shared" si="73"/>
        <v>4.2945260794659761E-2</v>
      </c>
      <c r="Y364" s="7">
        <f t="shared" si="73"/>
        <v>3.8274857026469933E-2</v>
      </c>
    </row>
    <row r="365" spans="1:25" x14ac:dyDescent="0.25">
      <c r="A365">
        <v>90</v>
      </c>
      <c r="B365" s="7">
        <f t="shared" si="72"/>
        <v>2.0922176818378668E-2</v>
      </c>
      <c r="C365" s="7">
        <f t="shared" si="72"/>
        <v>2.2690426272613744E-2</v>
      </c>
      <c r="D365" s="7">
        <f t="shared" si="72"/>
        <v>2.4556739394277806E-2</v>
      </c>
      <c r="E365" s="7">
        <f t="shared" si="72"/>
        <v>2.4556739394277806E-2</v>
      </c>
      <c r="F365" s="7">
        <f t="shared" si="72"/>
        <v>2.4556739394277806E-2</v>
      </c>
      <c r="G365" s="7">
        <f t="shared" si="72"/>
        <v>2.8567408568572854E-2</v>
      </c>
      <c r="H365" s="7">
        <f t="shared" si="72"/>
        <v>3.0697675180855748E-2</v>
      </c>
      <c r="I365" s="7">
        <f t="shared" si="72"/>
        <v>3.2896842985949491E-2</v>
      </c>
      <c r="J365" s="7">
        <f t="shared" si="72"/>
        <v>3.5149503455647074E-2</v>
      </c>
      <c r="K365" s="7">
        <f t="shared" si="72"/>
        <v>3.7435729767031689E-2</v>
      </c>
      <c r="L365" s="1">
        <f t="shared" si="72"/>
        <v>2856.7408568572864</v>
      </c>
      <c r="M365" s="1"/>
      <c r="N365" s="1">
        <f>'SSA avg mort by age'!J95</f>
        <v>2856.7408568572864</v>
      </c>
      <c r="O365" s="7">
        <f t="shared" si="73"/>
        <v>3.0625512262034634E-2</v>
      </c>
      <c r="P365" s="7">
        <f t="shared" si="73"/>
        <v>3.2022148988743414E-2</v>
      </c>
      <c r="Q365" s="7">
        <f t="shared" si="73"/>
        <v>3.4824289874829842E-2</v>
      </c>
      <c r="R365" s="7">
        <f t="shared" si="73"/>
        <v>3.6210795403408012E-2</v>
      </c>
      <c r="S365" s="7">
        <f t="shared" si="73"/>
        <v>3.6895513728295748E-2</v>
      </c>
      <c r="T365" s="7">
        <f t="shared" si="73"/>
        <v>3.7572400709512212E-2</v>
      </c>
      <c r="U365" s="7">
        <f t="shared" si="73"/>
        <v>3.7572400709512212E-2</v>
      </c>
      <c r="V365" s="7">
        <f t="shared" si="73"/>
        <v>3.7572400709512212E-2</v>
      </c>
      <c r="W365" s="7">
        <f t="shared" si="73"/>
        <v>4.0164784201684754E-2</v>
      </c>
      <c r="X365" s="7">
        <f t="shared" si="73"/>
        <v>4.4311653014833662E-2</v>
      </c>
      <c r="Y365" s="7">
        <f t="shared" si="73"/>
        <v>3.7572400709512212E-2</v>
      </c>
    </row>
    <row r="366" spans="1:25" x14ac:dyDescent="0.25">
      <c r="A366">
        <v>91</v>
      </c>
      <c r="B366" s="7">
        <f t="shared" si="72"/>
        <v>1.8369656728941881E-2</v>
      </c>
      <c r="C366" s="7">
        <f t="shared" si="72"/>
        <v>2.0135422760002911E-2</v>
      </c>
      <c r="D366" s="7">
        <f t="shared" si="72"/>
        <v>2.202498572172696E-2</v>
      </c>
      <c r="E366" s="7">
        <f t="shared" si="72"/>
        <v>2.202498572172696E-2</v>
      </c>
      <c r="F366" s="7">
        <f t="shared" si="72"/>
        <v>2.202498572172696E-2</v>
      </c>
      <c r="G366" s="7">
        <f t="shared" si="72"/>
        <v>2.6175998021612749E-2</v>
      </c>
      <c r="H366" s="7">
        <f t="shared" si="72"/>
        <v>2.8432404624788542E-2</v>
      </c>
      <c r="I366" s="7">
        <f t="shared" si="72"/>
        <v>3.0801480071011373E-2</v>
      </c>
      <c r="J366" s="7">
        <f t="shared" si="72"/>
        <v>3.3272905524488305E-2</v>
      </c>
      <c r="K366" s="7">
        <f t="shared" si="72"/>
        <v>3.5831960558080231E-2</v>
      </c>
      <c r="L366" s="1">
        <f t="shared" si="72"/>
        <v>2617.5998021612754</v>
      </c>
      <c r="M366" s="1"/>
      <c r="N366" s="1">
        <f>'SSA avg mort by age'!J96</f>
        <v>2617.5998021612754</v>
      </c>
      <c r="O366" s="7">
        <f t="shared" si="73"/>
        <v>2.8346859541486146E-2</v>
      </c>
      <c r="P366" s="7">
        <f t="shared" si="73"/>
        <v>2.9881876794730575E-2</v>
      </c>
      <c r="Q366" s="7">
        <f t="shared" si="73"/>
        <v>3.3034118791289077E-2</v>
      </c>
      <c r="R366" s="7">
        <f t="shared" si="73"/>
        <v>3.4635082083690462E-2</v>
      </c>
      <c r="S366" s="7">
        <f t="shared" si="73"/>
        <v>3.5437437923499557E-2</v>
      </c>
      <c r="T366" s="7">
        <f t="shared" si="73"/>
        <v>3.6239094048671039E-2</v>
      </c>
      <c r="U366" s="7">
        <f t="shared" si="73"/>
        <v>3.6239094048671039E-2</v>
      </c>
      <c r="V366" s="7">
        <f t="shared" si="73"/>
        <v>3.6239094048671039E-2</v>
      </c>
      <c r="W366" s="7">
        <f t="shared" si="73"/>
        <v>3.940434949218654E-2</v>
      </c>
      <c r="X366" s="7">
        <f t="shared" si="73"/>
        <v>4.5065963507295512E-2</v>
      </c>
      <c r="Y366" s="7">
        <f t="shared" si="73"/>
        <v>3.6239094048671039E-2</v>
      </c>
    </row>
    <row r="367" spans="1:25" x14ac:dyDescent="0.25">
      <c r="A367">
        <v>92</v>
      </c>
      <c r="B367" s="7">
        <f t="shared" si="72"/>
        <v>1.5701848439890077E-2</v>
      </c>
      <c r="C367" s="7">
        <f t="shared" si="72"/>
        <v>1.7410317327853083E-2</v>
      </c>
      <c r="D367" s="7">
        <f t="shared" si="72"/>
        <v>1.9264269564477847E-2</v>
      </c>
      <c r="E367" s="7">
        <f t="shared" si="72"/>
        <v>1.9264269564477847E-2</v>
      </c>
      <c r="F367" s="7">
        <f t="shared" si="72"/>
        <v>1.9264269564477847E-2</v>
      </c>
      <c r="G367" s="7">
        <f t="shared" si="72"/>
        <v>2.3427776472302271E-2</v>
      </c>
      <c r="H367" s="7">
        <f t="shared" si="72"/>
        <v>2.5742809011848156E-2</v>
      </c>
      <c r="I367" s="7">
        <f t="shared" si="72"/>
        <v>2.8213232646825712E-2</v>
      </c>
      <c r="J367" s="7">
        <f t="shared" si="72"/>
        <v>3.0835145360200312E-2</v>
      </c>
      <c r="K367" s="7">
        <f t="shared" si="72"/>
        <v>3.3600648130178858E-2</v>
      </c>
      <c r="L367" s="1">
        <f t="shared" si="72"/>
        <v>2342.7776472302276</v>
      </c>
      <c r="M367" s="1"/>
      <c r="N367" s="1">
        <f>'SSA avg mort by age'!J97</f>
        <v>2342.7776472302276</v>
      </c>
      <c r="O367" s="7">
        <f t="shared" si="73"/>
        <v>2.5648682321225396E-2</v>
      </c>
      <c r="P367" s="7">
        <f t="shared" si="73"/>
        <v>2.7276869668593474E-2</v>
      </c>
      <c r="Q367" s="7">
        <f t="shared" si="73"/>
        <v>3.0692983789182289E-2</v>
      </c>
      <c r="R367" s="7">
        <f t="shared" si="73"/>
        <v>3.2468772842164005E-2</v>
      </c>
      <c r="S367" s="7">
        <f t="shared" si="73"/>
        <v>3.3370160515033803E-2</v>
      </c>
      <c r="T367" s="7">
        <f t="shared" si="73"/>
        <v>3.42789289876472E-2</v>
      </c>
      <c r="U367" s="7">
        <f t="shared" si="73"/>
        <v>3.42789289876472E-2</v>
      </c>
      <c r="V367" s="7">
        <f t="shared" si="73"/>
        <v>3.42789289876472E-2</v>
      </c>
      <c r="W367" s="7">
        <f t="shared" si="73"/>
        <v>3.7958238878362742E-2</v>
      </c>
      <c r="X367" s="7">
        <f t="shared" si="73"/>
        <v>4.5101148617670096E-2</v>
      </c>
      <c r="Y367" s="7">
        <f t="shared" si="73"/>
        <v>3.42789289876472E-2</v>
      </c>
    </row>
    <row r="368" spans="1:25" x14ac:dyDescent="0.25">
      <c r="A368">
        <v>93</v>
      </c>
      <c r="B368" s="7">
        <f t="shared" si="72"/>
        <v>1.3034704100181657E-2</v>
      </c>
      <c r="C368" s="7">
        <f t="shared" si="72"/>
        <v>1.4633542459354935E-2</v>
      </c>
      <c r="D368" s="7">
        <f t="shared" si="72"/>
        <v>1.6393557886855169E-2</v>
      </c>
      <c r="E368" s="7">
        <f t="shared" si="72"/>
        <v>1.6393557886855169E-2</v>
      </c>
      <c r="F368" s="7">
        <f t="shared" si="72"/>
        <v>1.6393557886855169E-2</v>
      </c>
      <c r="G368" s="7">
        <f t="shared" si="72"/>
        <v>2.0435647388526438E-2</v>
      </c>
      <c r="H368" s="7">
        <f t="shared" si="72"/>
        <v>2.2734544647524942E-2</v>
      </c>
      <c r="I368" s="7">
        <f t="shared" si="72"/>
        <v>2.522728477263125E-2</v>
      </c>
      <c r="J368" s="7">
        <f t="shared" si="72"/>
        <v>2.7917430350152619E-2</v>
      </c>
      <c r="K368" s="7">
        <f t="shared" si="72"/>
        <v>3.0805283020240864E-2</v>
      </c>
      <c r="L368" s="1">
        <f t="shared" si="72"/>
        <v>2043.5647388526445</v>
      </c>
      <c r="M368" s="1"/>
      <c r="N368" s="1">
        <f>'SSA avg mort by age'!J98</f>
        <v>2043.5647388526445</v>
      </c>
      <c r="O368" s="7">
        <f t="shared" si="73"/>
        <v>2.2639111559462678E-2</v>
      </c>
      <c r="P368" s="7">
        <f t="shared" si="73"/>
        <v>2.4306637417212656E-2</v>
      </c>
      <c r="Q368" s="7">
        <f t="shared" si="73"/>
        <v>2.7877976227935263E-2</v>
      </c>
      <c r="R368" s="7">
        <f t="shared" si="73"/>
        <v>2.9775122088027323E-2</v>
      </c>
      <c r="S368" s="7">
        <f t="shared" si="73"/>
        <v>3.0749364518007107E-2</v>
      </c>
      <c r="T368" s="7">
        <f t="shared" si="73"/>
        <v>3.1739588411357322E-2</v>
      </c>
      <c r="U368" s="7">
        <f t="shared" si="73"/>
        <v>3.1739588411357322E-2</v>
      </c>
      <c r="V368" s="7">
        <f t="shared" si="73"/>
        <v>3.1739588411357322E-2</v>
      </c>
      <c r="W368" s="7">
        <f t="shared" si="73"/>
        <v>3.5838034717318036E-2</v>
      </c>
      <c r="X368" s="7">
        <f t="shared" si="73"/>
        <v>4.4340852581093541E-2</v>
      </c>
      <c r="Y368" s="7">
        <f t="shared" si="73"/>
        <v>3.1739588411357322E-2</v>
      </c>
    </row>
    <row r="369" spans="1:25" x14ac:dyDescent="0.25">
      <c r="A369">
        <v>94</v>
      </c>
      <c r="B369" s="7">
        <f t="shared" si="72"/>
        <v>1.0483444549455009E-2</v>
      </c>
      <c r="C369" s="7">
        <f t="shared" si="72"/>
        <v>1.1927892013004992E-2</v>
      </c>
      <c r="D369" s="7">
        <f t="shared" si="72"/>
        <v>1.3541719203871174E-2</v>
      </c>
      <c r="E369" s="7">
        <f t="shared" si="72"/>
        <v>1.3541719203871174E-2</v>
      </c>
      <c r="F369" s="7">
        <f t="shared" si="72"/>
        <v>1.3541719203871174E-2</v>
      </c>
      <c r="G369" s="7">
        <f t="shared" si="72"/>
        <v>1.7334488307162211E-2</v>
      </c>
      <c r="H369" s="7">
        <f t="shared" si="72"/>
        <v>1.9541530511081123E-2</v>
      </c>
      <c r="I369" s="7">
        <f t="shared" si="72"/>
        <v>2.1973327253973784E-2</v>
      </c>
      <c r="J369" s="7">
        <f t="shared" si="72"/>
        <v>2.4641474296164451E-2</v>
      </c>
      <c r="K369" s="7">
        <f t="shared" si="72"/>
        <v>2.7555384218035835E-2</v>
      </c>
      <c r="L369" s="1">
        <f t="shared" si="72"/>
        <v>1733.4488307162214</v>
      </c>
      <c r="M369" s="1"/>
      <c r="N369" s="1">
        <f>'SSA avg mort by age'!J99</f>
        <v>1733.4488307162214</v>
      </c>
      <c r="O369" s="7">
        <f t="shared" si="73"/>
        <v>1.9452740120713241E-2</v>
      </c>
      <c r="P369" s="7">
        <f t="shared" si="73"/>
        <v>2.1101332025746614E-2</v>
      </c>
      <c r="Q369" s="7">
        <f t="shared" si="73"/>
        <v>2.4704378063967466E-2</v>
      </c>
      <c r="R369" s="7">
        <f t="shared" si="73"/>
        <v>2.6658757474151869E-2</v>
      </c>
      <c r="S369" s="7">
        <f t="shared" si="73"/>
        <v>2.7673506453758351E-2</v>
      </c>
      <c r="T369" s="7">
        <f t="shared" si="73"/>
        <v>2.8712784453198775E-2</v>
      </c>
      <c r="U369" s="7">
        <f t="shared" si="73"/>
        <v>2.8712784453198775E-2</v>
      </c>
      <c r="V369" s="7">
        <f t="shared" si="73"/>
        <v>2.8712784453198775E-2</v>
      </c>
      <c r="W369" s="7">
        <f t="shared" si="73"/>
        <v>3.3102662879924846E-2</v>
      </c>
      <c r="X369" s="7">
        <f t="shared" si="73"/>
        <v>4.2751778467095318E-2</v>
      </c>
      <c r="Y369" s="7">
        <f t="shared" si="73"/>
        <v>2.8712784453198775E-2</v>
      </c>
    </row>
    <row r="370" spans="1:25" x14ac:dyDescent="0.25">
      <c r="A370">
        <v>95</v>
      </c>
      <c r="B370" s="7">
        <f t="shared" si="72"/>
        <v>8.113313960884716E-3</v>
      </c>
      <c r="C370" s="7">
        <f t="shared" si="72"/>
        <v>9.3650416825405477E-3</v>
      </c>
      <c r="D370" s="7">
        <f t="shared" si="72"/>
        <v>1.0785359758337132E-2</v>
      </c>
      <c r="E370" s="7">
        <f t="shared" si="72"/>
        <v>1.0785359758337132E-2</v>
      </c>
      <c r="F370" s="7">
        <f t="shared" si="72"/>
        <v>1.0785359758337132E-2</v>
      </c>
      <c r="G370" s="7">
        <f t="shared" si="72"/>
        <v>1.4204159854901919E-2</v>
      </c>
      <c r="H370" s="7">
        <f t="shared" si="72"/>
        <v>1.6240744227342441E-2</v>
      </c>
      <c r="I370" s="7">
        <f t="shared" si="72"/>
        <v>1.8521547641650302E-2</v>
      </c>
      <c r="J370" s="7">
        <f t="shared" si="72"/>
        <v>2.1066032009653509E-2</v>
      </c>
      <c r="K370" s="7">
        <f t="shared" si="72"/>
        <v>2.3892862180868796E-2</v>
      </c>
      <c r="L370" s="1">
        <f t="shared" si="72"/>
        <v>1420.4159854901923</v>
      </c>
      <c r="M370" s="1"/>
      <c r="N370" s="1">
        <f>'SSA avg mort by age'!J100</f>
        <v>1420.4159854901923</v>
      </c>
      <c r="O370" s="7">
        <f t="shared" si="73"/>
        <v>1.6169910734881974E-2</v>
      </c>
      <c r="P370" s="7">
        <f t="shared" si="73"/>
        <v>1.77355647167989E-2</v>
      </c>
      <c r="Q370" s="7">
        <f t="shared" si="73"/>
        <v>2.1227780551277282E-2</v>
      </c>
      <c r="R370" s="7">
        <f t="shared" si="73"/>
        <v>2.316152603830017E-2</v>
      </c>
      <c r="S370" s="7">
        <f t="shared" si="73"/>
        <v>2.4176409457465405E-2</v>
      </c>
      <c r="T370" s="7">
        <f t="shared" si="73"/>
        <v>2.5223516300686633E-2</v>
      </c>
      <c r="U370" s="7">
        <f t="shared" si="73"/>
        <v>2.5223516300686633E-2</v>
      </c>
      <c r="V370" s="7">
        <f t="shared" si="73"/>
        <v>2.5223516300686633E-2</v>
      </c>
      <c r="W370" s="7">
        <f t="shared" si="73"/>
        <v>2.9733418225697292E-2</v>
      </c>
      <c r="X370" s="7">
        <f t="shared" si="73"/>
        <v>4.0185316041118337E-2</v>
      </c>
      <c r="Y370" s="7">
        <f t="shared" si="73"/>
        <v>2.5223516300686633E-2</v>
      </c>
    </row>
    <row r="371" spans="1:25" x14ac:dyDescent="0.25">
      <c r="A371">
        <v>96</v>
      </c>
      <c r="B371" s="7">
        <f t="shared" ref="B371:L386" si="74">B125*B249</f>
        <v>6.0395893656649035E-3</v>
      </c>
      <c r="C371" s="7">
        <f t="shared" si="74"/>
        <v>7.0793182859981143E-3</v>
      </c>
      <c r="D371" s="7">
        <f t="shared" si="74"/>
        <v>8.2782745981389589E-3</v>
      </c>
      <c r="E371" s="7">
        <f t="shared" si="74"/>
        <v>8.2782745981389589E-3</v>
      </c>
      <c r="F371" s="7">
        <f t="shared" si="74"/>
        <v>8.2782745981389589E-3</v>
      </c>
      <c r="G371" s="7">
        <f t="shared" si="74"/>
        <v>1.1236878546436161E-2</v>
      </c>
      <c r="H371" s="7">
        <f t="shared" si="74"/>
        <v>1.3042220173125117E-2</v>
      </c>
      <c r="I371" s="7">
        <f t="shared" si="74"/>
        <v>1.5097931324251405E-2</v>
      </c>
      <c r="J371" s="7">
        <f t="shared" si="74"/>
        <v>1.7430325761531452E-2</v>
      </c>
      <c r="K371" s="7">
        <f t="shared" si="74"/>
        <v>2.0066497729878664E-2</v>
      </c>
      <c r="L371" s="1">
        <f t="shared" si="74"/>
        <v>1123.6878546436164</v>
      </c>
      <c r="M371" s="1"/>
      <c r="N371" s="1">
        <f>'SSA avg mort by age'!J101</f>
        <v>1123.6878546436164</v>
      </c>
      <c r="O371" s="7">
        <f t="shared" ref="O371:Y386" si="75">O125*O249</f>
        <v>1.2993896405226468E-2</v>
      </c>
      <c r="P371" s="7">
        <f t="shared" si="75"/>
        <v>1.4421818528491616E-2</v>
      </c>
      <c r="Q371" s="7">
        <f t="shared" si="75"/>
        <v>1.7673489812317953E-2</v>
      </c>
      <c r="R371" s="7">
        <f t="shared" si="75"/>
        <v>1.9511635745412516E-2</v>
      </c>
      <c r="S371" s="7">
        <f t="shared" si="75"/>
        <v>2.0486691896208935E-2</v>
      </c>
      <c r="T371" s="7">
        <f t="shared" si="75"/>
        <v>2.1500055147275921E-2</v>
      </c>
      <c r="U371" s="7">
        <f t="shared" si="75"/>
        <v>2.1500055147275921E-2</v>
      </c>
      <c r="V371" s="7">
        <f t="shared" si="75"/>
        <v>2.1500055147275921E-2</v>
      </c>
      <c r="W371" s="7">
        <f t="shared" si="75"/>
        <v>2.5948641075101614E-2</v>
      </c>
      <c r="X371" s="7">
        <f t="shared" si="75"/>
        <v>3.6789380954248496E-2</v>
      </c>
      <c r="Y371" s="7">
        <f t="shared" si="75"/>
        <v>2.1500055147275921E-2</v>
      </c>
    </row>
    <row r="372" spans="1:25" x14ac:dyDescent="0.25">
      <c r="A372">
        <v>97</v>
      </c>
      <c r="B372" s="7">
        <f t="shared" si="74"/>
        <v>4.3253664402451526E-3</v>
      </c>
      <c r="C372" s="7">
        <f t="shared" si="74"/>
        <v>5.1530770328744669E-3</v>
      </c>
      <c r="D372" s="7">
        <f t="shared" si="74"/>
        <v>6.123695616644405E-3</v>
      </c>
      <c r="E372" s="7">
        <f t="shared" si="74"/>
        <v>6.123695616644405E-3</v>
      </c>
      <c r="F372" s="7">
        <f t="shared" si="74"/>
        <v>6.123695616644405E-3</v>
      </c>
      <c r="G372" s="7">
        <f t="shared" si="74"/>
        <v>8.5814218858374751E-3</v>
      </c>
      <c r="H372" s="7">
        <f t="shared" si="74"/>
        <v>1.0118599560471533E-2</v>
      </c>
      <c r="I372" s="7">
        <f t="shared" si="74"/>
        <v>1.1898957255949881E-2</v>
      </c>
      <c r="J372" s="7">
        <f t="shared" si="74"/>
        <v>1.395389474068464E-2</v>
      </c>
      <c r="K372" s="7">
        <f t="shared" si="74"/>
        <v>1.6317193835928896E-2</v>
      </c>
      <c r="L372" s="1">
        <f t="shared" si="74"/>
        <v>858.14218858374772</v>
      </c>
      <c r="M372" s="1"/>
      <c r="N372" s="1">
        <f>'SSA avg mort by age'!J102</f>
        <v>858.14218858374772</v>
      </c>
      <c r="O372" s="7">
        <f t="shared" si="75"/>
        <v>1.0091397527673983E-2</v>
      </c>
      <c r="P372" s="7">
        <f t="shared" si="75"/>
        <v>1.1342033978311532E-2</v>
      </c>
      <c r="Q372" s="7">
        <f t="shared" si="75"/>
        <v>1.4250977132007511E-2</v>
      </c>
      <c r="R372" s="7">
        <f t="shared" si="75"/>
        <v>1.5930068433867167E-2</v>
      </c>
      <c r="S372" s="7">
        <f t="shared" si="75"/>
        <v>1.6830337459489628E-2</v>
      </c>
      <c r="T372" s="7">
        <f t="shared" si="75"/>
        <v>1.7772805797897206E-2</v>
      </c>
      <c r="U372" s="7">
        <f t="shared" si="75"/>
        <v>1.7772805797897206E-2</v>
      </c>
      <c r="V372" s="7">
        <f t="shared" si="75"/>
        <v>1.7772805797897206E-2</v>
      </c>
      <c r="W372" s="7">
        <f t="shared" si="75"/>
        <v>2.1989353431031648E-2</v>
      </c>
      <c r="X372" s="7">
        <f t="shared" si="75"/>
        <v>3.2778126994898703E-2</v>
      </c>
      <c r="Y372" s="7">
        <f t="shared" si="75"/>
        <v>1.7772805797897206E-2</v>
      </c>
    </row>
    <row r="373" spans="1:25" x14ac:dyDescent="0.25">
      <c r="A373">
        <v>98</v>
      </c>
      <c r="B373" s="7">
        <f t="shared" si="74"/>
        <v>2.982847668319188E-3</v>
      </c>
      <c r="C373" s="7">
        <f t="shared" si="74"/>
        <v>3.614698236495946E-3</v>
      </c>
      <c r="D373" s="7">
        <f t="shared" si="74"/>
        <v>4.3686170763689684E-3</v>
      </c>
      <c r="E373" s="7">
        <f t="shared" si="74"/>
        <v>4.3686170763689684E-3</v>
      </c>
      <c r="F373" s="7">
        <f t="shared" si="74"/>
        <v>4.3686170763689684E-3</v>
      </c>
      <c r="G373" s="7">
        <f t="shared" si="74"/>
        <v>6.3292090336547462E-3</v>
      </c>
      <c r="H373" s="7">
        <f t="shared" si="74"/>
        <v>7.5868169434519109E-3</v>
      </c>
      <c r="I373" s="7">
        <f t="shared" si="74"/>
        <v>9.0688743828502109E-3</v>
      </c>
      <c r="J373" s="7">
        <f t="shared" si="74"/>
        <v>1.0809606239263541E-2</v>
      </c>
      <c r="K373" s="7">
        <f t="shared" si="74"/>
        <v>1.2847057607486348E-2</v>
      </c>
      <c r="L373" s="1">
        <f t="shared" si="74"/>
        <v>632.92090336547483</v>
      </c>
      <c r="M373" s="1"/>
      <c r="N373" s="1">
        <f>'SSA avg mort by age'!J103</f>
        <v>632.92090336547483</v>
      </c>
      <c r="O373" s="7">
        <f t="shared" si="75"/>
        <v>7.5758728855543503E-3</v>
      </c>
      <c r="P373" s="7">
        <f t="shared" si="75"/>
        <v>8.6281438320319793E-3</v>
      </c>
      <c r="Q373" s="7">
        <f t="shared" si="75"/>
        <v>1.112941922098613E-2</v>
      </c>
      <c r="R373" s="7">
        <f t="shared" si="75"/>
        <v>1.2604076432346586E-2</v>
      </c>
      <c r="S373" s="7">
        <f t="shared" si="75"/>
        <v>1.3403319318137168E-2</v>
      </c>
      <c r="T373" s="7">
        <f t="shared" si="75"/>
        <v>1.4246172153326046E-2</v>
      </c>
      <c r="U373" s="7">
        <f t="shared" si="75"/>
        <v>1.4246172153326046E-2</v>
      </c>
      <c r="V373" s="7">
        <f t="shared" si="75"/>
        <v>1.4246172153326046E-2</v>
      </c>
      <c r="W373" s="7">
        <f t="shared" si="75"/>
        <v>1.8089443142837995E-2</v>
      </c>
      <c r="X373" s="7">
        <f t="shared" si="75"/>
        <v>2.8407376404337884E-2</v>
      </c>
      <c r="Y373" s="7">
        <f t="shared" si="75"/>
        <v>1.4246172153326046E-2</v>
      </c>
    </row>
    <row r="374" spans="1:25" x14ac:dyDescent="0.25">
      <c r="A374">
        <v>99</v>
      </c>
      <c r="B374" s="7">
        <f t="shared" si="74"/>
        <v>1.9840785333629248E-3</v>
      </c>
      <c r="C374" s="7">
        <f t="shared" si="74"/>
        <v>2.4471925087498E-3</v>
      </c>
      <c r="D374" s="7">
        <f t="shared" si="74"/>
        <v>3.0097233391401862E-3</v>
      </c>
      <c r="E374" s="7">
        <f t="shared" si="74"/>
        <v>3.0097233391401862E-3</v>
      </c>
      <c r="F374" s="7">
        <f t="shared" si="74"/>
        <v>3.0097233391401862E-3</v>
      </c>
      <c r="G374" s="7">
        <f t="shared" si="74"/>
        <v>4.5132229271022482E-3</v>
      </c>
      <c r="H374" s="7">
        <f t="shared" si="74"/>
        <v>5.5027449275318156E-3</v>
      </c>
      <c r="I374" s="7">
        <f t="shared" si="74"/>
        <v>6.6896338011318626E-3</v>
      </c>
      <c r="J374" s="7">
        <f t="shared" si="74"/>
        <v>8.1085442297349087E-3</v>
      </c>
      <c r="K374" s="7">
        <f t="shared" si="74"/>
        <v>9.799058769285383E-3</v>
      </c>
      <c r="L374" s="1">
        <f t="shared" si="74"/>
        <v>451.32229271022499</v>
      </c>
      <c r="M374" s="1"/>
      <c r="N374" s="1">
        <f>'SSA avg mort by age'!J104</f>
        <v>451.32229271022499</v>
      </c>
      <c r="O374" s="7">
        <f t="shared" si="75"/>
        <v>5.5018831770659322E-3</v>
      </c>
      <c r="P374" s="7">
        <f t="shared" si="75"/>
        <v>6.3531051685957801E-3</v>
      </c>
      <c r="Q374" s="7">
        <f t="shared" si="75"/>
        <v>8.4219415126744173E-3</v>
      </c>
      <c r="R374" s="7">
        <f t="shared" si="75"/>
        <v>9.6680951206373662E-3</v>
      </c>
      <c r="S374" s="7">
        <f t="shared" si="75"/>
        <v>1.0350900557505954E-2</v>
      </c>
      <c r="T374" s="7">
        <f t="shared" si="75"/>
        <v>1.1076296963374199E-2</v>
      </c>
      <c r="U374" s="7">
        <f t="shared" si="75"/>
        <v>1.1076296963374199E-2</v>
      </c>
      <c r="V374" s="7">
        <f t="shared" si="75"/>
        <v>1.1076296963374199E-2</v>
      </c>
      <c r="W374" s="7">
        <f t="shared" si="75"/>
        <v>1.444793853199809E-2</v>
      </c>
      <c r="X374" s="7">
        <f t="shared" si="75"/>
        <v>2.3942755302224485E-2</v>
      </c>
      <c r="Y374" s="7">
        <f t="shared" si="75"/>
        <v>1.1076296963374199E-2</v>
      </c>
    </row>
    <row r="375" spans="1:25" x14ac:dyDescent="0.25">
      <c r="A375">
        <v>100</v>
      </c>
      <c r="B375" s="7">
        <f t="shared" si="74"/>
        <v>1.2864610858852852E-3</v>
      </c>
      <c r="C375" s="7">
        <f t="shared" si="74"/>
        <v>1.6157048993153561E-3</v>
      </c>
      <c r="D375" s="7">
        <f t="shared" si="74"/>
        <v>2.0229618131363761E-3</v>
      </c>
      <c r="E375" s="7">
        <f t="shared" si="74"/>
        <v>2.0229618131363761E-3</v>
      </c>
      <c r="F375" s="7">
        <f t="shared" si="74"/>
        <v>2.0229618131363761E-3</v>
      </c>
      <c r="G375" s="7">
        <f t="shared" si="74"/>
        <v>3.1422644344296642E-3</v>
      </c>
      <c r="H375" s="7">
        <f t="shared" si="74"/>
        <v>3.8983156170900308E-3</v>
      </c>
      <c r="I375" s="7">
        <f t="shared" si="74"/>
        <v>4.8214863030710186E-3</v>
      </c>
      <c r="J375" s="7">
        <f t="shared" si="74"/>
        <v>5.9449687714139424E-3</v>
      </c>
      <c r="K375" s="7">
        <f t="shared" si="74"/>
        <v>7.3075965656361737E-3</v>
      </c>
      <c r="L375" s="1">
        <f t="shared" si="74"/>
        <v>314.22644344296651</v>
      </c>
      <c r="M375" s="1"/>
      <c r="N375" s="1">
        <f>'SSA avg mort by age'!J105</f>
        <v>314.22644344296651</v>
      </c>
      <c r="O375" s="7">
        <f t="shared" si="75"/>
        <v>3.900478421221756E-3</v>
      </c>
      <c r="P375" s="7">
        <f t="shared" si="75"/>
        <v>4.5685084297522119E-3</v>
      </c>
      <c r="Q375" s="7">
        <f t="shared" si="75"/>
        <v>6.2292881524392404E-3</v>
      </c>
      <c r="R375" s="7">
        <f t="shared" si="75"/>
        <v>7.2515697813720498E-3</v>
      </c>
      <c r="S375" s="7">
        <f t="shared" si="75"/>
        <v>7.8179034074174706E-3</v>
      </c>
      <c r="T375" s="7">
        <f t="shared" si="75"/>
        <v>8.4240520717669583E-3</v>
      </c>
      <c r="U375" s="7">
        <f t="shared" si="75"/>
        <v>8.4240520717669583E-3</v>
      </c>
      <c r="V375" s="7">
        <f t="shared" si="75"/>
        <v>8.4240520717669583E-3</v>
      </c>
      <c r="W375" s="7">
        <f t="shared" si="75"/>
        <v>1.1296282170272676E-2</v>
      </c>
      <c r="X375" s="7">
        <f t="shared" si="75"/>
        <v>1.9779562969516495E-2</v>
      </c>
      <c r="Y375" s="7">
        <f t="shared" si="75"/>
        <v>8.4240520717669583E-3</v>
      </c>
    </row>
    <row r="376" spans="1:25" x14ac:dyDescent="0.25">
      <c r="A376">
        <v>101</v>
      </c>
      <c r="B376" s="7">
        <f t="shared" si="74"/>
        <v>8.1162008042530084E-4</v>
      </c>
      <c r="C376" s="7">
        <f t="shared" si="74"/>
        <v>1.0383930370350674E-3</v>
      </c>
      <c r="D376" s="7">
        <f t="shared" si="74"/>
        <v>1.3241427659374397E-3</v>
      </c>
      <c r="E376" s="7">
        <f t="shared" si="74"/>
        <v>1.3241427659374397E-3</v>
      </c>
      <c r="F376" s="7">
        <f t="shared" si="74"/>
        <v>1.3241427659374397E-3</v>
      </c>
      <c r="G376" s="7">
        <f t="shared" si="74"/>
        <v>2.1321776246867709E-3</v>
      </c>
      <c r="H376" s="7">
        <f t="shared" si="74"/>
        <v>2.6925123651949504E-3</v>
      </c>
      <c r="I376" s="7">
        <f t="shared" si="74"/>
        <v>3.3891711600223095E-3</v>
      </c>
      <c r="J376" s="7">
        <f t="shared" si="74"/>
        <v>4.2523924648251868E-3</v>
      </c>
      <c r="K376" s="7">
        <f t="shared" si="74"/>
        <v>5.3183483410327043E-3</v>
      </c>
      <c r="L376" s="1">
        <f t="shared" si="74"/>
        <v>213.21776246867714</v>
      </c>
      <c r="M376" s="1"/>
      <c r="N376" s="1">
        <f>'SSA avg mort by age'!J106</f>
        <v>213.21776246867714</v>
      </c>
      <c r="O376" s="7">
        <f t="shared" si="75"/>
        <v>2.6941722016219504E-3</v>
      </c>
      <c r="P376" s="7">
        <f t="shared" si="75"/>
        <v>3.202274242610608E-3</v>
      </c>
      <c r="Q376" s="7">
        <f t="shared" si="75"/>
        <v>4.4950242431977903E-3</v>
      </c>
      <c r="R376" s="7">
        <f t="shared" si="75"/>
        <v>5.3084464539797996E-3</v>
      </c>
      <c r="S376" s="7">
        <f t="shared" si="75"/>
        <v>5.7641186029920386E-3</v>
      </c>
      <c r="T376" s="7">
        <f t="shared" si="75"/>
        <v>6.2555072999649439E-3</v>
      </c>
      <c r="U376" s="7">
        <f t="shared" si="75"/>
        <v>6.2555072999649439E-3</v>
      </c>
      <c r="V376" s="7">
        <f t="shared" si="75"/>
        <v>6.2555072999649439E-3</v>
      </c>
      <c r="W376" s="7">
        <f t="shared" si="75"/>
        <v>8.6298351711890028E-3</v>
      </c>
      <c r="X376" s="7">
        <f t="shared" si="75"/>
        <v>1.5986499552676395E-2</v>
      </c>
      <c r="Y376" s="7">
        <f t="shared" si="75"/>
        <v>6.2555072999649439E-3</v>
      </c>
    </row>
    <row r="377" spans="1:25" x14ac:dyDescent="0.25">
      <c r="A377">
        <v>102</v>
      </c>
      <c r="B377" s="7">
        <f t="shared" si="74"/>
        <v>4.9722523433932172E-4</v>
      </c>
      <c r="C377" s="7">
        <f t="shared" si="74"/>
        <v>6.4832383057790281E-4</v>
      </c>
      <c r="D377" s="7">
        <f t="shared" si="74"/>
        <v>8.4234743670133928E-4</v>
      </c>
      <c r="E377" s="7">
        <f t="shared" si="74"/>
        <v>8.4234743670133928E-4</v>
      </c>
      <c r="F377" s="7">
        <f t="shared" si="74"/>
        <v>8.4234743670133928E-4</v>
      </c>
      <c r="G377" s="7">
        <f t="shared" si="74"/>
        <v>1.4071777776153553E-3</v>
      </c>
      <c r="H377" s="7">
        <f t="shared" si="74"/>
        <v>1.8094229162618244E-3</v>
      </c>
      <c r="I377" s="7">
        <f t="shared" si="74"/>
        <v>2.3187660525462454E-3</v>
      </c>
      <c r="J377" s="7">
        <f t="shared" si="74"/>
        <v>2.961484028635344E-3</v>
      </c>
      <c r="K377" s="7">
        <f t="shared" si="74"/>
        <v>3.7696811016064069E-3</v>
      </c>
      <c r="L377" s="1">
        <f t="shared" si="74"/>
        <v>140.71777776153556</v>
      </c>
      <c r="M377" s="1"/>
      <c r="N377" s="1">
        <f>'SSA avg mort by age'!J107</f>
        <v>140.71777776153556</v>
      </c>
      <c r="O377" s="7">
        <f t="shared" si="75"/>
        <v>1.8093648334741466E-3</v>
      </c>
      <c r="P377" s="7">
        <f t="shared" si="75"/>
        <v>2.1833980731090397E-3</v>
      </c>
      <c r="Q377" s="7">
        <f t="shared" si="75"/>
        <v>3.1578493345548746E-3</v>
      </c>
      <c r="R377" s="7">
        <f t="shared" si="75"/>
        <v>3.784835509868792E-3</v>
      </c>
      <c r="S377" s="7">
        <f t="shared" si="75"/>
        <v>4.1400588729115671E-3</v>
      </c>
      <c r="T377" s="7">
        <f t="shared" si="75"/>
        <v>4.5260596569530057E-3</v>
      </c>
      <c r="U377" s="7">
        <f t="shared" si="75"/>
        <v>4.5260596569530057E-3</v>
      </c>
      <c r="V377" s="7">
        <f t="shared" si="75"/>
        <v>4.5260596569530057E-3</v>
      </c>
      <c r="W377" s="7">
        <f t="shared" si="75"/>
        <v>6.4285086107455517E-3</v>
      </c>
      <c r="X377" s="7">
        <f t="shared" si="75"/>
        <v>1.2615127378143038E-2</v>
      </c>
      <c r="Y377" s="7">
        <f t="shared" si="75"/>
        <v>4.5260596569530057E-3</v>
      </c>
    </row>
    <row r="378" spans="1:25" x14ac:dyDescent="0.25">
      <c r="A378">
        <v>103</v>
      </c>
      <c r="B378" s="7">
        <f t="shared" si="74"/>
        <v>2.9514732084453589E-4</v>
      </c>
      <c r="C378" s="7">
        <f t="shared" si="74"/>
        <v>3.9236595586303498E-4</v>
      </c>
      <c r="D378" s="7">
        <f t="shared" si="74"/>
        <v>5.1962868709049892E-4</v>
      </c>
      <c r="E378" s="7">
        <f t="shared" si="74"/>
        <v>5.1962868709049892E-4</v>
      </c>
      <c r="F378" s="7">
        <f t="shared" si="74"/>
        <v>5.1962868709049892E-4</v>
      </c>
      <c r="G378" s="7">
        <f t="shared" si="74"/>
        <v>9.0126049112019624E-4</v>
      </c>
      <c r="H378" s="7">
        <f t="shared" si="74"/>
        <v>1.1804627895883114E-3</v>
      </c>
      <c r="I378" s="7">
        <f t="shared" si="74"/>
        <v>1.5406242156546541E-3</v>
      </c>
      <c r="J378" s="7">
        <f t="shared" si="74"/>
        <v>2.0035518957046031E-3</v>
      </c>
      <c r="K378" s="7">
        <f t="shared" si="74"/>
        <v>2.5964404803015448E-3</v>
      </c>
      <c r="L378" s="1">
        <f t="shared" si="74"/>
        <v>90.126049112019643</v>
      </c>
      <c r="M378" s="1"/>
      <c r="N378" s="1">
        <f>'SSA avg mort by age'!J108</f>
        <v>90.126049112019643</v>
      </c>
      <c r="O378" s="7">
        <f t="shared" si="75"/>
        <v>1.1787156443038539E-3</v>
      </c>
      <c r="P378" s="7">
        <f t="shared" si="75"/>
        <v>1.4447342874298753E-3</v>
      </c>
      <c r="Q378" s="7">
        <f t="shared" si="75"/>
        <v>2.1548115141713704E-3</v>
      </c>
      <c r="R378" s="7">
        <f t="shared" si="75"/>
        <v>2.6221914626160065E-3</v>
      </c>
      <c r="S378" s="7">
        <f t="shared" si="75"/>
        <v>2.8900487548505992E-3</v>
      </c>
      <c r="T378" s="7">
        <f t="shared" si="75"/>
        <v>3.1833811603852241E-3</v>
      </c>
      <c r="U378" s="7">
        <f t="shared" si="75"/>
        <v>3.1833811603852241E-3</v>
      </c>
      <c r="V378" s="7">
        <f t="shared" si="75"/>
        <v>3.1833811603852241E-3</v>
      </c>
      <c r="W378" s="7">
        <f t="shared" si="75"/>
        <v>4.6585861644113545E-3</v>
      </c>
      <c r="X378" s="7">
        <f t="shared" si="75"/>
        <v>9.6968037479078558E-3</v>
      </c>
      <c r="Y378" s="7">
        <f t="shared" si="75"/>
        <v>3.1833811603852241E-3</v>
      </c>
    </row>
    <row r="379" spans="1:25" x14ac:dyDescent="0.25">
      <c r="A379">
        <v>104</v>
      </c>
      <c r="B379" s="7">
        <f t="shared" si="74"/>
        <v>1.6933081255543177E-4</v>
      </c>
      <c r="C379" s="7">
        <f t="shared" si="74"/>
        <v>2.296054488388606E-4</v>
      </c>
      <c r="D379" s="7">
        <f t="shared" si="74"/>
        <v>3.1006949865108386E-4</v>
      </c>
      <c r="E379" s="7">
        <f t="shared" si="74"/>
        <v>3.1006949865108386E-4</v>
      </c>
      <c r="F379" s="7">
        <f t="shared" si="74"/>
        <v>3.1006949865108386E-4</v>
      </c>
      <c r="G379" s="7">
        <f t="shared" si="74"/>
        <v>5.5877701916062002E-4</v>
      </c>
      <c r="H379" s="7">
        <f t="shared" si="74"/>
        <v>7.4576437072273593E-4</v>
      </c>
      <c r="I379" s="7">
        <f t="shared" si="74"/>
        <v>9.9155407214795554E-4</v>
      </c>
      <c r="J379" s="7">
        <f t="shared" si="74"/>
        <v>1.3134296884573223E-3</v>
      </c>
      <c r="K379" s="7">
        <f t="shared" si="74"/>
        <v>1.7333825174110432E-3</v>
      </c>
      <c r="L379" s="1">
        <f t="shared" si="74"/>
        <v>55.877701916062009</v>
      </c>
      <c r="M379" s="1"/>
      <c r="N379" s="1">
        <f>'SSA avg mort by age'!J109</f>
        <v>55.877701916062009</v>
      </c>
      <c r="O379" s="7">
        <f t="shared" si="75"/>
        <v>7.4292386385896823E-4</v>
      </c>
      <c r="P379" s="7">
        <f t="shared" si="75"/>
        <v>9.2532568176612626E-4</v>
      </c>
      <c r="Q379" s="7">
        <f t="shared" si="75"/>
        <v>1.4244831154853236E-3</v>
      </c>
      <c r="R379" s="7">
        <f t="shared" si="75"/>
        <v>1.7607240603277326E-3</v>
      </c>
      <c r="S379" s="7">
        <f t="shared" si="75"/>
        <v>1.9556923159786623E-3</v>
      </c>
      <c r="T379" s="7">
        <f t="shared" si="75"/>
        <v>2.1708971133806917E-3</v>
      </c>
      <c r="U379" s="7">
        <f t="shared" si="75"/>
        <v>2.1708971133806917E-3</v>
      </c>
      <c r="V379" s="7">
        <f t="shared" si="75"/>
        <v>2.1708971133806917E-3</v>
      </c>
      <c r="W379" s="7">
        <f t="shared" si="75"/>
        <v>3.2757088036920478E-3</v>
      </c>
      <c r="X379" s="7">
        <f t="shared" si="75"/>
        <v>7.2415938402671989E-3</v>
      </c>
      <c r="Y379" s="7">
        <f t="shared" si="75"/>
        <v>2.1708971133806917E-3</v>
      </c>
    </row>
    <row r="380" spans="1:25" x14ac:dyDescent="0.25">
      <c r="A380">
        <v>105</v>
      </c>
      <c r="B380" s="7">
        <f t="shared" si="74"/>
        <v>9.3638066128800339E-5</v>
      </c>
      <c r="C380" s="7">
        <f t="shared" si="74"/>
        <v>1.2955878854068186E-4</v>
      </c>
      <c r="D380" s="7">
        <f t="shared" si="74"/>
        <v>1.7847845542780558E-4</v>
      </c>
      <c r="E380" s="7">
        <f t="shared" si="74"/>
        <v>1.7847845542780558E-4</v>
      </c>
      <c r="F380" s="7">
        <f t="shared" si="74"/>
        <v>1.7847845542780558E-4</v>
      </c>
      <c r="G380" s="7">
        <f t="shared" si="74"/>
        <v>3.3442555096568406E-4</v>
      </c>
      <c r="H380" s="7">
        <f t="shared" si="74"/>
        <v>4.5495518321608266E-4</v>
      </c>
      <c r="I380" s="7">
        <f t="shared" si="74"/>
        <v>6.1644069512765043E-4</v>
      </c>
      <c r="J380" s="7">
        <f t="shared" si="74"/>
        <v>8.319521081403187E-4</v>
      </c>
      <c r="K380" s="7">
        <f t="shared" si="74"/>
        <v>1.1184538214242411E-3</v>
      </c>
      <c r="L380" s="1">
        <f t="shared" si="74"/>
        <v>33.442555096568412</v>
      </c>
      <c r="M380" s="1"/>
      <c r="N380" s="1">
        <f>'SSA avg mort by age'!J110</f>
        <v>33.442555096568412</v>
      </c>
      <c r="O380" s="7">
        <f t="shared" si="75"/>
        <v>4.5171101191047026E-4</v>
      </c>
      <c r="P380" s="7">
        <f t="shared" si="75"/>
        <v>5.7198034791820069E-4</v>
      </c>
      <c r="Q380" s="7">
        <f t="shared" si="75"/>
        <v>9.0962469344938064E-4</v>
      </c>
      <c r="R380" s="7">
        <f t="shared" si="75"/>
        <v>1.1424928941426767E-3</v>
      </c>
      <c r="S380" s="7">
        <f t="shared" si="75"/>
        <v>1.2791393385742597E-3</v>
      </c>
      <c r="T380" s="7">
        <f t="shared" si="75"/>
        <v>1.4311882500780196E-3</v>
      </c>
      <c r="U380" s="7">
        <f t="shared" si="75"/>
        <v>1.4311882500780196E-3</v>
      </c>
      <c r="V380" s="7">
        <f t="shared" si="75"/>
        <v>1.4311882500780196E-3</v>
      </c>
      <c r="W380" s="7">
        <f t="shared" si="75"/>
        <v>2.2283628285354093E-3</v>
      </c>
      <c r="X380" s="7">
        <f t="shared" si="75"/>
        <v>5.2387261025323793E-3</v>
      </c>
      <c r="Y380" s="7">
        <f t="shared" si="75"/>
        <v>1.4311882500780196E-3</v>
      </c>
    </row>
    <row r="381" spans="1:25" x14ac:dyDescent="0.25">
      <c r="A381">
        <v>106</v>
      </c>
      <c r="B381" s="7">
        <f t="shared" si="74"/>
        <v>4.9756193086329948E-5</v>
      </c>
      <c r="C381" s="7">
        <f t="shared" si="74"/>
        <v>7.0274319551668355E-5</v>
      </c>
      <c r="D381" s="7">
        <f t="shared" si="74"/>
        <v>9.8790928179326077E-5</v>
      </c>
      <c r="E381" s="7">
        <f t="shared" si="74"/>
        <v>9.8790928179326077E-5</v>
      </c>
      <c r="F381" s="7">
        <f t="shared" si="74"/>
        <v>9.8790928179326077E-5</v>
      </c>
      <c r="G381" s="7">
        <f t="shared" si="74"/>
        <v>1.9260254959924117E-4</v>
      </c>
      <c r="H381" s="7">
        <f t="shared" si="74"/>
        <v>2.6716224139842283E-4</v>
      </c>
      <c r="I381" s="7">
        <f t="shared" si="74"/>
        <v>3.6900841982951082E-4</v>
      </c>
      <c r="J381" s="7">
        <f t="shared" si="74"/>
        <v>5.075550978641825E-4</v>
      </c>
      <c r="K381" s="7">
        <f t="shared" si="74"/>
        <v>6.9526585107653426E-4</v>
      </c>
      <c r="L381" s="1">
        <f t="shared" si="74"/>
        <v>19.260254959924122</v>
      </c>
      <c r="M381" s="1"/>
      <c r="N381" s="1">
        <f>'SSA avg mort by age'!J111</f>
        <v>19.260254959924122</v>
      </c>
      <c r="O381" s="7">
        <f t="shared" si="75"/>
        <v>2.6407504371306437E-4</v>
      </c>
      <c r="P381" s="7">
        <f t="shared" si="75"/>
        <v>3.4010627212313648E-4</v>
      </c>
      <c r="Q381" s="7">
        <f t="shared" si="75"/>
        <v>5.5922532901815267E-4</v>
      </c>
      <c r="R381" s="7">
        <f t="shared" si="75"/>
        <v>7.1402163945089253E-4</v>
      </c>
      <c r="S381" s="7">
        <f t="shared" si="75"/>
        <v>8.0596515971072301E-4</v>
      </c>
      <c r="T381" s="7">
        <f t="shared" si="75"/>
        <v>9.0911553785126011E-4</v>
      </c>
      <c r="U381" s="7">
        <f t="shared" si="75"/>
        <v>9.0911553785126011E-4</v>
      </c>
      <c r="V381" s="7">
        <f t="shared" si="75"/>
        <v>9.0911553785126011E-4</v>
      </c>
      <c r="W381" s="7">
        <f t="shared" si="75"/>
        <v>1.4616681245239631E-3</v>
      </c>
      <c r="X381" s="7">
        <f t="shared" si="75"/>
        <v>3.658864868655885E-3</v>
      </c>
      <c r="Y381" s="7">
        <f t="shared" si="75"/>
        <v>9.0911553785126011E-4</v>
      </c>
    </row>
    <row r="382" spans="1:25" x14ac:dyDescent="0.25">
      <c r="A382">
        <v>107</v>
      </c>
      <c r="B382" s="7">
        <f t="shared" si="74"/>
        <v>2.5316648410009295E-5</v>
      </c>
      <c r="C382" s="7">
        <f t="shared" si="74"/>
        <v>3.6512964823738446E-5</v>
      </c>
      <c r="D382" s="7">
        <f t="shared" si="74"/>
        <v>5.2398420775098923E-5</v>
      </c>
      <c r="E382" s="7">
        <f t="shared" si="74"/>
        <v>5.2398420775098923E-5</v>
      </c>
      <c r="F382" s="7">
        <f t="shared" si="74"/>
        <v>5.2398420775098923E-5</v>
      </c>
      <c r="G382" s="7">
        <f t="shared" si="74"/>
        <v>1.0635842244538327E-4</v>
      </c>
      <c r="H382" s="7">
        <f t="shared" si="74"/>
        <v>1.5047250097563976E-4</v>
      </c>
      <c r="I382" s="7">
        <f t="shared" si="74"/>
        <v>2.1192307196724167E-4</v>
      </c>
      <c r="J382" s="7">
        <f t="shared" si="74"/>
        <v>2.971525296558357E-4</v>
      </c>
      <c r="K382" s="7">
        <f t="shared" si="74"/>
        <v>4.1486074504734817E-4</v>
      </c>
      <c r="L382" s="1">
        <f t="shared" si="74"/>
        <v>10.635842244538329</v>
      </c>
      <c r="M382" s="1"/>
      <c r="N382" s="1">
        <f>'SSA avg mort by age'!J112</f>
        <v>10.635842244538329</v>
      </c>
      <c r="O382" s="7">
        <f t="shared" si="75"/>
        <v>1.4788221930061519E-4</v>
      </c>
      <c r="P382" s="7">
        <f t="shared" si="75"/>
        <v>1.9380406462099541E-4</v>
      </c>
      <c r="Q382" s="7">
        <f t="shared" si="75"/>
        <v>3.2975443881562986E-4</v>
      </c>
      <c r="R382" s="7">
        <f t="shared" si="75"/>
        <v>4.2817404854669701E-4</v>
      </c>
      <c r="S382" s="7">
        <f t="shared" si="75"/>
        <v>4.8735916704094741E-4</v>
      </c>
      <c r="T382" s="7">
        <f t="shared" si="75"/>
        <v>5.5431609722504075E-4</v>
      </c>
      <c r="U382" s="7">
        <f t="shared" si="75"/>
        <v>5.5431609722504075E-4</v>
      </c>
      <c r="V382" s="7">
        <f t="shared" si="75"/>
        <v>5.5431609722504075E-4</v>
      </c>
      <c r="W382" s="7">
        <f t="shared" si="75"/>
        <v>9.2095183958154354E-4</v>
      </c>
      <c r="X382" s="7">
        <f t="shared" si="75"/>
        <v>2.4576711631533908E-3</v>
      </c>
      <c r="Y382" s="7">
        <f t="shared" si="75"/>
        <v>5.5431609722504075E-4</v>
      </c>
    </row>
    <row r="383" spans="1:25" x14ac:dyDescent="0.25">
      <c r="A383">
        <v>108</v>
      </c>
      <c r="B383" s="7">
        <f t="shared" si="74"/>
        <v>1.228592333810745E-5</v>
      </c>
      <c r="C383" s="7">
        <f t="shared" si="74"/>
        <v>1.8100156173684861E-5</v>
      </c>
      <c r="D383" s="7">
        <f t="shared" si="74"/>
        <v>2.6524036972085206E-5</v>
      </c>
      <c r="E383" s="7">
        <f t="shared" si="74"/>
        <v>2.6524036972085206E-5</v>
      </c>
      <c r="F383" s="7">
        <f t="shared" si="74"/>
        <v>2.6524036972085206E-5</v>
      </c>
      <c r="G383" s="7">
        <f t="shared" si="74"/>
        <v>5.6085849447453914E-5</v>
      </c>
      <c r="H383" s="7">
        <f t="shared" si="74"/>
        <v>8.0951817074920423E-5</v>
      </c>
      <c r="I383" s="7">
        <f t="shared" si="74"/>
        <v>1.1628318316845553E-4</v>
      </c>
      <c r="J383" s="7">
        <f t="shared" si="74"/>
        <v>1.6625513896688674E-4</v>
      </c>
      <c r="K383" s="7">
        <f t="shared" si="74"/>
        <v>2.3661876416973665E-4</v>
      </c>
      <c r="L383" s="1">
        <f t="shared" si="74"/>
        <v>5.6085849447453917</v>
      </c>
      <c r="M383" s="1"/>
      <c r="N383" s="1">
        <f>'SSA avg mort by age'!J113</f>
        <v>5.6085849447453917</v>
      </c>
      <c r="O383" s="7">
        <f t="shared" si="75"/>
        <v>7.8987824486924352E-5</v>
      </c>
      <c r="P383" s="7">
        <f t="shared" si="75"/>
        <v>1.0537874232821359E-4</v>
      </c>
      <c r="Q383" s="7">
        <f t="shared" si="75"/>
        <v>1.8568975228013644E-4</v>
      </c>
      <c r="R383" s="7">
        <f t="shared" si="75"/>
        <v>2.45294741029786E-4</v>
      </c>
      <c r="S383" s="7">
        <f t="shared" si="75"/>
        <v>2.8159251436631191E-4</v>
      </c>
      <c r="T383" s="7">
        <f t="shared" si="75"/>
        <v>3.2300813224362025E-4</v>
      </c>
      <c r="U383" s="7">
        <f t="shared" si="75"/>
        <v>3.2300813224362025E-4</v>
      </c>
      <c r="V383" s="7">
        <f t="shared" si="75"/>
        <v>3.2300813224362025E-4</v>
      </c>
      <c r="W383" s="7">
        <f t="shared" si="75"/>
        <v>5.5493142814735507E-4</v>
      </c>
      <c r="X383" s="7">
        <f t="shared" si="75"/>
        <v>1.5806066866743658E-3</v>
      </c>
      <c r="Y383" s="7">
        <f t="shared" si="75"/>
        <v>3.2300813224362025E-4</v>
      </c>
    </row>
    <row r="384" spans="1:25" x14ac:dyDescent="0.25">
      <c r="A384">
        <v>109</v>
      </c>
      <c r="B384" s="7">
        <f t="shared" si="74"/>
        <v>5.6607642141399689E-6</v>
      </c>
      <c r="C384" s="7">
        <f t="shared" si="74"/>
        <v>8.5213172429313319E-6</v>
      </c>
      <c r="D384" s="7">
        <f t="shared" si="74"/>
        <v>1.2754623398702673E-5</v>
      </c>
      <c r="E384" s="7">
        <f t="shared" si="74"/>
        <v>1.2754623398702673E-5</v>
      </c>
      <c r="F384" s="7">
        <f t="shared" si="74"/>
        <v>1.2754623398702673E-5</v>
      </c>
      <c r="G384" s="7">
        <f t="shared" si="74"/>
        <v>2.8109821479190937E-5</v>
      </c>
      <c r="H384" s="7">
        <f t="shared" si="74"/>
        <v>4.140176778921478E-5</v>
      </c>
      <c r="I384" s="7">
        <f t="shared" si="74"/>
        <v>6.066970405093055E-5</v>
      </c>
      <c r="J384" s="7">
        <f t="shared" si="74"/>
        <v>8.8465604335987151E-5</v>
      </c>
      <c r="K384" s="7">
        <f t="shared" si="74"/>
        <v>1.2837516866356715E-4</v>
      </c>
      <c r="L384" s="1">
        <f t="shared" si="74"/>
        <v>2.8109821479190944</v>
      </c>
      <c r="M384" s="1"/>
      <c r="N384" s="1">
        <f>'SSA avg mort by age'!J114</f>
        <v>2.8109821479190944</v>
      </c>
      <c r="O384" s="7">
        <f t="shared" si="75"/>
        <v>4.0041040087099877E-5</v>
      </c>
      <c r="P384" s="7">
        <f t="shared" si="75"/>
        <v>5.4402706884855038E-5</v>
      </c>
      <c r="Q384" s="7">
        <f t="shared" si="75"/>
        <v>9.9356145182549348E-5</v>
      </c>
      <c r="R384" s="7">
        <f t="shared" si="75"/>
        <v>1.3357390096472698E-4</v>
      </c>
      <c r="S384" s="7">
        <f t="shared" si="75"/>
        <v>1.5467995254207556E-4</v>
      </c>
      <c r="T384" s="7">
        <f t="shared" si="75"/>
        <v>1.7897163222112649E-4</v>
      </c>
      <c r="U384" s="7">
        <f t="shared" si="75"/>
        <v>1.7897163222112649E-4</v>
      </c>
      <c r="V384" s="7">
        <f t="shared" si="75"/>
        <v>1.7897163222112649E-4</v>
      </c>
      <c r="W384" s="7">
        <f t="shared" si="75"/>
        <v>3.1815232802746612E-4</v>
      </c>
      <c r="X384" s="7">
        <f t="shared" si="75"/>
        <v>9.6826087100595852E-4</v>
      </c>
      <c r="Y384" s="7">
        <f t="shared" si="75"/>
        <v>1.7897163222112649E-4</v>
      </c>
    </row>
    <row r="385" spans="1:25" x14ac:dyDescent="0.25">
      <c r="A385">
        <v>110</v>
      </c>
      <c r="B385" s="7">
        <f t="shared" si="74"/>
        <v>2.4633559782622945E-6</v>
      </c>
      <c r="C385" s="7">
        <f t="shared" si="74"/>
        <v>3.7897841381368631E-6</v>
      </c>
      <c r="D385" s="7">
        <f t="shared" si="74"/>
        <v>5.7952508648116895E-6</v>
      </c>
      <c r="E385" s="7">
        <f t="shared" si="74"/>
        <v>5.7952508648116895E-6</v>
      </c>
      <c r="F385" s="7">
        <f t="shared" si="74"/>
        <v>5.7952508648116895E-6</v>
      </c>
      <c r="G385" s="7">
        <f t="shared" si="74"/>
        <v>1.3317124999064562E-5</v>
      </c>
      <c r="H385" s="7">
        <f t="shared" si="74"/>
        <v>2.001873091902217E-5</v>
      </c>
      <c r="I385" s="7">
        <f t="shared" si="74"/>
        <v>2.9931244824421151E-5</v>
      </c>
      <c r="J385" s="7">
        <f t="shared" si="74"/>
        <v>4.4518348192043763E-5</v>
      </c>
      <c r="K385" s="7">
        <f t="shared" si="74"/>
        <v>6.5877937048782934E-5</v>
      </c>
      <c r="L385" s="1">
        <f t="shared" si="74"/>
        <v>1.3317124999064565</v>
      </c>
      <c r="M385" s="1"/>
      <c r="N385" s="1">
        <f>'SSA avg mort by age'!J115</f>
        <v>1.3317124999064565</v>
      </c>
      <c r="O385" s="7">
        <f t="shared" si="75"/>
        <v>1.9153036037146053E-5</v>
      </c>
      <c r="P385" s="7">
        <f t="shared" si="75"/>
        <v>2.6511657933521111E-5</v>
      </c>
      <c r="Q385" s="7">
        <f t="shared" si="75"/>
        <v>5.0217417494315768E-5</v>
      </c>
      <c r="R385" s="7">
        <f t="shared" si="75"/>
        <v>6.8730606142228045E-5</v>
      </c>
      <c r="S385" s="7">
        <f t="shared" si="75"/>
        <v>8.0299148067951371E-5</v>
      </c>
      <c r="T385" s="7">
        <f t="shared" si="75"/>
        <v>9.3731621722430985E-5</v>
      </c>
      <c r="U385" s="7">
        <f t="shared" si="75"/>
        <v>9.3731621722430985E-5</v>
      </c>
      <c r="V385" s="7">
        <f t="shared" si="75"/>
        <v>9.3731621722430985E-5</v>
      </c>
      <c r="W385" s="7">
        <f t="shared" si="75"/>
        <v>1.7251031214185039E-4</v>
      </c>
      <c r="X385" s="7">
        <f t="shared" si="75"/>
        <v>5.6153062570418202E-4</v>
      </c>
      <c r="Y385" s="7">
        <f t="shared" si="75"/>
        <v>9.3731621722430985E-5</v>
      </c>
    </row>
    <row r="386" spans="1:25" x14ac:dyDescent="0.25">
      <c r="A386">
        <v>111</v>
      </c>
      <c r="B386" s="7">
        <f t="shared" si="74"/>
        <v>1.0062223873376464E-6</v>
      </c>
      <c r="C386" s="7">
        <f t="shared" si="74"/>
        <v>1.5823480334813645E-6</v>
      </c>
      <c r="D386" s="7">
        <f t="shared" si="74"/>
        <v>2.4723945346667624E-6</v>
      </c>
      <c r="E386" s="7">
        <f t="shared" si="74"/>
        <v>2.4723945346667624E-6</v>
      </c>
      <c r="F386" s="7">
        <f t="shared" si="74"/>
        <v>2.4723945346667624E-6</v>
      </c>
      <c r="G386" s="7">
        <f t="shared" si="74"/>
        <v>5.9253510913058922E-6</v>
      </c>
      <c r="H386" s="7">
        <f t="shared" si="74"/>
        <v>9.0918966025573048E-6</v>
      </c>
      <c r="I386" s="7">
        <f t="shared" si="74"/>
        <v>1.3871482748149003E-5</v>
      </c>
      <c r="J386" s="7">
        <f t="shared" si="74"/>
        <v>2.1046965986338728E-5</v>
      </c>
      <c r="K386" s="7">
        <f t="shared" si="74"/>
        <v>3.1762969295089917E-5</v>
      </c>
      <c r="L386" s="1">
        <f t="shared" si="74"/>
        <v>0.59253510913058927</v>
      </c>
      <c r="M386" s="1"/>
      <c r="N386" s="1">
        <f>'SSA avg mort by age'!J116</f>
        <v>0.59253510913058927</v>
      </c>
      <c r="O386" s="7">
        <f t="shared" si="75"/>
        <v>8.585906522719297E-6</v>
      </c>
      <c r="P386" s="7">
        <f t="shared" si="75"/>
        <v>1.2111846954283912E-5</v>
      </c>
      <c r="Q386" s="7">
        <f t="shared" si="75"/>
        <v>2.3808655202479233E-5</v>
      </c>
      <c r="R386" s="7">
        <f t="shared" si="75"/>
        <v>3.3183533700973041E-5</v>
      </c>
      <c r="S386" s="7">
        <f t="shared" si="75"/>
        <v>3.9119300037073843E-5</v>
      </c>
      <c r="T386" s="7">
        <f t="shared" si="75"/>
        <v>4.6073284879565797E-5</v>
      </c>
      <c r="U386" s="7">
        <f t="shared" si="75"/>
        <v>4.6073284879565797E-5</v>
      </c>
      <c r="V386" s="7">
        <f t="shared" si="75"/>
        <v>4.6073284879565797E-5</v>
      </c>
      <c r="W386" s="7">
        <f t="shared" si="75"/>
        <v>8.7836116139947557E-5</v>
      </c>
      <c r="X386" s="7">
        <f t="shared" si="75"/>
        <v>3.060521663559039E-4</v>
      </c>
      <c r="Y386" s="7">
        <f t="shared" si="75"/>
        <v>4.6073284879565797E-5</v>
      </c>
    </row>
    <row r="387" spans="1:25" x14ac:dyDescent="0.25">
      <c r="A387">
        <v>112</v>
      </c>
      <c r="B387" s="7">
        <f t="shared" ref="B387:L394" si="76">B141*B265</f>
        <v>3.8301169146142335E-7</v>
      </c>
      <c r="C387" s="7">
        <f t="shared" si="76"/>
        <v>6.1568834651852484E-7</v>
      </c>
      <c r="D387" s="7">
        <f t="shared" si="76"/>
        <v>9.8299789142717145E-7</v>
      </c>
      <c r="E387" s="7">
        <f t="shared" si="76"/>
        <v>9.8299789142717145E-7</v>
      </c>
      <c r="F387" s="7">
        <f t="shared" si="76"/>
        <v>9.8299789142717145E-7</v>
      </c>
      <c r="G387" s="7">
        <f t="shared" si="76"/>
        <v>2.4571724830021436E-6</v>
      </c>
      <c r="H387" s="7">
        <f t="shared" si="76"/>
        <v>3.8485834680159433E-6</v>
      </c>
      <c r="I387" s="7">
        <f t="shared" si="76"/>
        <v>5.9917997003816283E-6</v>
      </c>
      <c r="J387" s="7">
        <f t="shared" si="76"/>
        <v>9.2743012454444895E-6</v>
      </c>
      <c r="K387" s="7">
        <f t="shared" si="76"/>
        <v>1.4273988656773497E-5</v>
      </c>
      <c r="L387" s="1">
        <f t="shared" si="76"/>
        <v>0.24571724830021441</v>
      </c>
      <c r="M387" s="1"/>
      <c r="N387" s="1">
        <f>'SSA avg mort by age'!J117</f>
        <v>0.24571724830021441</v>
      </c>
      <c r="O387" s="7">
        <f t="shared" ref="O387:Y394" si="77">O141*O265</f>
        <v>3.5776777757734271E-6</v>
      </c>
      <c r="P387" s="7">
        <f t="shared" si="77"/>
        <v>5.1447130497267037E-6</v>
      </c>
      <c r="Q387" s="7">
        <f t="shared" si="77"/>
        <v>1.050023239558672E-5</v>
      </c>
      <c r="R387" s="7">
        <f t="shared" si="77"/>
        <v>1.490645033608266E-5</v>
      </c>
      <c r="S387" s="7">
        <f t="shared" si="77"/>
        <v>1.7733574444021296E-5</v>
      </c>
      <c r="T387" s="7">
        <f t="shared" si="77"/>
        <v>2.1075697909986469E-5</v>
      </c>
      <c r="U387" s="7">
        <f t="shared" si="77"/>
        <v>2.1075697909986469E-5</v>
      </c>
      <c r="V387" s="7">
        <f t="shared" si="77"/>
        <v>2.1075697909986469E-5</v>
      </c>
      <c r="W387" s="7">
        <f t="shared" si="77"/>
        <v>4.1635815270192085E-5</v>
      </c>
      <c r="X387" s="7">
        <f t="shared" si="77"/>
        <v>1.553903001687033E-4</v>
      </c>
      <c r="Y387" s="7">
        <f t="shared" si="77"/>
        <v>2.1075697909986469E-5</v>
      </c>
    </row>
    <row r="388" spans="1:25" x14ac:dyDescent="0.25">
      <c r="A388">
        <v>113</v>
      </c>
      <c r="B388" s="7">
        <f t="shared" si="76"/>
        <v>1.3467428315194495E-7</v>
      </c>
      <c r="C388" s="7">
        <f t="shared" si="76"/>
        <v>2.2127532095347087E-7</v>
      </c>
      <c r="D388" s="7">
        <f t="shared" si="76"/>
        <v>3.609601242266559E-7</v>
      </c>
      <c r="E388" s="7">
        <f t="shared" si="76"/>
        <v>3.609601242266559E-7</v>
      </c>
      <c r="F388" s="7">
        <f t="shared" si="76"/>
        <v>3.609601242266559E-7</v>
      </c>
      <c r="G388" s="7">
        <f t="shared" si="76"/>
        <v>9.4090553811104987E-7</v>
      </c>
      <c r="H388" s="7">
        <f t="shared" si="76"/>
        <v>1.5041598448313219E-6</v>
      </c>
      <c r="I388" s="7">
        <f t="shared" si="76"/>
        <v>2.3894361220260063E-6</v>
      </c>
      <c r="J388" s="7">
        <f t="shared" si="76"/>
        <v>3.7725301897395631E-6</v>
      </c>
      <c r="K388" s="7">
        <f t="shared" si="76"/>
        <v>5.9208530928028178E-6</v>
      </c>
      <c r="L388" s="1">
        <f t="shared" si="76"/>
        <v>9.409055381110501E-2</v>
      </c>
      <c r="M388" s="1"/>
      <c r="N388" s="1">
        <f>'SSA avg mort by age'!J118</f>
        <v>9.409055381110501E-2</v>
      </c>
      <c r="O388" s="7">
        <f t="shared" si="77"/>
        <v>1.372017755589768E-6</v>
      </c>
      <c r="P388" s="7">
        <f t="shared" si="77"/>
        <v>2.0115130555179655E-6</v>
      </c>
      <c r="Q388" s="7">
        <f t="shared" si="77"/>
        <v>4.2638090621467288E-6</v>
      </c>
      <c r="R388" s="7">
        <f t="shared" si="77"/>
        <v>6.1661915059826534E-6</v>
      </c>
      <c r="S388" s="7">
        <f t="shared" si="77"/>
        <v>7.4031992607457515E-6</v>
      </c>
      <c r="T388" s="7">
        <f t="shared" si="77"/>
        <v>8.8788872861445314E-6</v>
      </c>
      <c r="U388" s="7">
        <f t="shared" si="77"/>
        <v>8.8788872861445314E-6</v>
      </c>
      <c r="V388" s="7">
        <f t="shared" si="77"/>
        <v>8.8788872861445314E-6</v>
      </c>
      <c r="W388" s="7">
        <f t="shared" si="77"/>
        <v>1.8180197705298586E-5</v>
      </c>
      <c r="X388" s="7">
        <f t="shared" si="77"/>
        <v>7.269915616929553E-5</v>
      </c>
      <c r="Y388" s="7">
        <f t="shared" si="77"/>
        <v>8.8788872861445314E-6</v>
      </c>
    </row>
    <row r="389" spans="1:25" x14ac:dyDescent="0.25">
      <c r="A389">
        <v>114</v>
      </c>
      <c r="B389" s="7">
        <f t="shared" si="76"/>
        <v>4.3278315344109375E-8</v>
      </c>
      <c r="C389" s="7">
        <f t="shared" si="76"/>
        <v>7.2659211989730973E-8</v>
      </c>
      <c r="D389" s="7">
        <f t="shared" si="76"/>
        <v>1.2106751675620637E-7</v>
      </c>
      <c r="E389" s="7">
        <f t="shared" si="76"/>
        <v>1.2106751675620637E-7</v>
      </c>
      <c r="F389" s="7">
        <f t="shared" si="76"/>
        <v>1.2106751675620637E-7</v>
      </c>
      <c r="G389" s="7">
        <f t="shared" si="76"/>
        <v>3.2891161962546411E-7</v>
      </c>
      <c r="H389" s="7">
        <f t="shared" si="76"/>
        <v>5.3653004696101733E-7</v>
      </c>
      <c r="I389" s="7">
        <f t="shared" si="76"/>
        <v>8.6941403632494723E-7</v>
      </c>
      <c r="J389" s="7">
        <f t="shared" si="76"/>
        <v>1.3997968975523779E-6</v>
      </c>
      <c r="K389" s="7">
        <f t="shared" si="76"/>
        <v>2.2397158956163788E-6</v>
      </c>
      <c r="L389" s="1">
        <f t="shared" si="76"/>
        <v>3.289116196254642E-2</v>
      </c>
      <c r="M389" s="1"/>
      <c r="N389" s="1">
        <f>'SSA avg mort by age'!J119</f>
        <v>3.289116196254642E-2</v>
      </c>
      <c r="O389" s="7">
        <f t="shared" si="77"/>
        <v>4.7829212724818697E-7</v>
      </c>
      <c r="P389" s="7">
        <f t="shared" si="77"/>
        <v>7.1493031260992765E-7</v>
      </c>
      <c r="Q389" s="7">
        <f t="shared" si="77"/>
        <v>1.5739079556620268E-6</v>
      </c>
      <c r="R389" s="7">
        <f t="shared" si="77"/>
        <v>2.3186848932001137E-6</v>
      </c>
      <c r="S389" s="7">
        <f t="shared" si="77"/>
        <v>2.8094638922983392E-6</v>
      </c>
      <c r="T389" s="7">
        <f t="shared" si="77"/>
        <v>3.400277822993715E-6</v>
      </c>
      <c r="U389" s="7">
        <f t="shared" si="77"/>
        <v>3.400277822993715E-6</v>
      </c>
      <c r="V389" s="7">
        <f t="shared" si="77"/>
        <v>3.400277822993715E-6</v>
      </c>
      <c r="W389" s="7">
        <f t="shared" si="77"/>
        <v>7.2160235693311351E-6</v>
      </c>
      <c r="X389" s="7">
        <f t="shared" si="77"/>
        <v>3.0913725190422829E-5</v>
      </c>
      <c r="Y389" s="7">
        <f t="shared" si="77"/>
        <v>3.400277822993715E-6</v>
      </c>
    </row>
    <row r="390" spans="1:25" x14ac:dyDescent="0.25">
      <c r="A390">
        <v>115</v>
      </c>
      <c r="B390" s="7">
        <f t="shared" si="76"/>
        <v>1.2541955260034955E-8</v>
      </c>
      <c r="C390" s="7">
        <f t="shared" si="76"/>
        <v>2.1503401908146486E-8</v>
      </c>
      <c r="D390" s="7">
        <f t="shared" si="76"/>
        <v>3.6577367172021623E-8</v>
      </c>
      <c r="E390" s="7">
        <f t="shared" si="76"/>
        <v>3.6577367172021623E-8</v>
      </c>
      <c r="F390" s="7">
        <f t="shared" si="76"/>
        <v>3.6577367172021623E-8</v>
      </c>
      <c r="G390" s="7">
        <f t="shared" si="76"/>
        <v>1.0345837453140643E-7</v>
      </c>
      <c r="H390" s="7">
        <f t="shared" si="76"/>
        <v>1.7211764154634388E-7</v>
      </c>
      <c r="I390" s="7">
        <f t="shared" si="76"/>
        <v>2.8436284852569855E-7</v>
      </c>
      <c r="J390" s="7">
        <f t="shared" si="76"/>
        <v>4.6666063524979197E-7</v>
      </c>
      <c r="K390" s="7">
        <f t="shared" si="76"/>
        <v>7.6084977736803775E-7</v>
      </c>
      <c r="L390" s="1">
        <f t="shared" si="76"/>
        <v>1.0345837453140645E-2</v>
      </c>
      <c r="M390" s="1"/>
      <c r="N390" s="1">
        <f>'SSA avg mort by age'!J120</f>
        <v>1.0345837453140645E-2</v>
      </c>
      <c r="O390" s="7">
        <f t="shared" si="77"/>
        <v>1.491997804803358E-7</v>
      </c>
      <c r="P390" s="7">
        <f t="shared" si="77"/>
        <v>2.2732914149151341E-7</v>
      </c>
      <c r="Q390" s="7">
        <f t="shared" si="77"/>
        <v>5.1955850450352943E-7</v>
      </c>
      <c r="R390" s="7">
        <f t="shared" si="77"/>
        <v>7.7956690572490724E-7</v>
      </c>
      <c r="S390" s="7">
        <f t="shared" si="77"/>
        <v>9.5317242392449343E-7</v>
      </c>
      <c r="T390" s="7">
        <f t="shared" si="77"/>
        <v>1.1640497036838552E-6</v>
      </c>
      <c r="U390" s="7">
        <f t="shared" si="77"/>
        <v>1.1640497036838552E-6</v>
      </c>
      <c r="V390" s="7">
        <f t="shared" si="77"/>
        <v>1.1640497036838552E-6</v>
      </c>
      <c r="W390" s="7">
        <f t="shared" si="77"/>
        <v>2.5593461503934071E-6</v>
      </c>
      <c r="X390" s="7">
        <f t="shared" si="77"/>
        <v>1.1737263265610805E-5</v>
      </c>
      <c r="Y390" s="7">
        <f t="shared" si="77"/>
        <v>1.1640497036838552E-6</v>
      </c>
    </row>
    <row r="391" spans="1:25" x14ac:dyDescent="0.25">
      <c r="A391">
        <v>116</v>
      </c>
      <c r="B391" s="7">
        <f t="shared" si="76"/>
        <v>3.221933787690771E-9</v>
      </c>
      <c r="C391" s="7">
        <f t="shared" si="76"/>
        <v>5.6356850675219499E-9</v>
      </c>
      <c r="D391" s="7">
        <f t="shared" si="76"/>
        <v>9.77690232430219E-9</v>
      </c>
      <c r="E391" s="7">
        <f t="shared" si="76"/>
        <v>9.77690232430219E-9</v>
      </c>
      <c r="F391" s="7">
        <f t="shared" si="76"/>
        <v>9.77690232430219E-9</v>
      </c>
      <c r="G391" s="7">
        <f t="shared" si="76"/>
        <v>2.8738058548016137E-8</v>
      </c>
      <c r="H391" s="7">
        <f t="shared" si="76"/>
        <v>4.8717014251585319E-8</v>
      </c>
      <c r="I391" s="7">
        <f t="shared" si="76"/>
        <v>8.1992190629183232E-8</v>
      </c>
      <c r="J391" s="7">
        <f t="shared" si="76"/>
        <v>1.3703463869031072E-7</v>
      </c>
      <c r="K391" s="7">
        <f t="shared" si="76"/>
        <v>2.2748198478510202E-7</v>
      </c>
      <c r="L391" s="1">
        <f t="shared" si="76"/>
        <v>2.8738058548016141E-3</v>
      </c>
      <c r="M391" s="1"/>
      <c r="N391" s="1">
        <f>'SSA avg mort by age'!J121</f>
        <v>2.8738058548016141E-3</v>
      </c>
      <c r="O391" s="7">
        <f t="shared" si="77"/>
        <v>4.0794334545782651E-8</v>
      </c>
      <c r="P391" s="7">
        <f t="shared" si="77"/>
        <v>6.332335968919689E-8</v>
      </c>
      <c r="Q391" s="7">
        <f t="shared" si="77"/>
        <v>1.5008860638525252E-7</v>
      </c>
      <c r="R391" s="7">
        <f t="shared" si="77"/>
        <v>2.2924624116092727E-7</v>
      </c>
      <c r="S391" s="7">
        <f t="shared" si="77"/>
        <v>2.8277964013461022E-7</v>
      </c>
      <c r="T391" s="7">
        <f t="shared" si="77"/>
        <v>3.4837744412139347E-7</v>
      </c>
      <c r="U391" s="7">
        <f t="shared" si="77"/>
        <v>3.4837744412139347E-7</v>
      </c>
      <c r="V391" s="7">
        <f t="shared" si="77"/>
        <v>3.4837744412139347E-7</v>
      </c>
      <c r="W391" s="7">
        <f t="shared" si="77"/>
        <v>7.9280031228628107E-7</v>
      </c>
      <c r="X391" s="7">
        <f t="shared" si="77"/>
        <v>3.8850398701168466E-6</v>
      </c>
      <c r="Y391" s="7">
        <f t="shared" si="77"/>
        <v>3.4837744412139347E-7</v>
      </c>
    </row>
    <row r="392" spans="1:25" x14ac:dyDescent="0.25">
      <c r="A392">
        <v>117</v>
      </c>
      <c r="B392" s="7">
        <f t="shared" si="76"/>
        <v>7.1715988318738448E-10</v>
      </c>
      <c r="C392" s="7">
        <f t="shared" si="76"/>
        <v>1.2776591108509241E-9</v>
      </c>
      <c r="D392" s="7">
        <f t="shared" si="76"/>
        <v>2.2569535434547494E-9</v>
      </c>
      <c r="E392" s="7">
        <f t="shared" si="76"/>
        <v>2.2569535434547494E-9</v>
      </c>
      <c r="F392" s="7">
        <f t="shared" si="76"/>
        <v>2.2569535434547494E-9</v>
      </c>
      <c r="G392" s="7">
        <f t="shared" si="76"/>
        <v>6.8731082074828399E-9</v>
      </c>
      <c r="H392" s="7">
        <f t="shared" si="76"/>
        <v>1.1855099807154315E-8</v>
      </c>
      <c r="I392" s="7">
        <f t="shared" si="76"/>
        <v>2.0296675523584303E-8</v>
      </c>
      <c r="J392" s="7">
        <f t="shared" si="76"/>
        <v>3.4499518438333915E-8</v>
      </c>
      <c r="K392" s="7">
        <f t="shared" si="76"/>
        <v>5.8232507726914498E-8</v>
      </c>
      <c r="L392" s="1">
        <f t="shared" si="76"/>
        <v>6.8731082074828412E-4</v>
      </c>
      <c r="M392" s="1"/>
      <c r="N392" s="1">
        <f>'SSA avg mort by age'!J122</f>
        <v>6.8731082074828412E-4</v>
      </c>
      <c r="O392" s="7">
        <f t="shared" si="77"/>
        <v>9.5028653948441577E-9</v>
      </c>
      <c r="P392" s="7">
        <f t="shared" si="77"/>
        <v>1.5011064175327828E-8</v>
      </c>
      <c r="Q392" s="7">
        <f t="shared" si="77"/>
        <v>3.6819021807607895E-8</v>
      </c>
      <c r="R392" s="7">
        <f t="shared" si="77"/>
        <v>5.7189677072898287E-8</v>
      </c>
      <c r="S392" s="7">
        <f t="shared" si="77"/>
        <v>7.1133389978368543E-8</v>
      </c>
      <c r="T392" s="7">
        <f t="shared" si="77"/>
        <v>8.8361318203114022E-8</v>
      </c>
      <c r="U392" s="7">
        <f t="shared" si="77"/>
        <v>8.8361318203114022E-8</v>
      </c>
      <c r="V392" s="7">
        <f t="shared" si="77"/>
        <v>8.8361318203114022E-8</v>
      </c>
      <c r="W392" s="7">
        <f t="shared" si="77"/>
        <v>2.0772981815330007E-7</v>
      </c>
      <c r="X392" s="7">
        <f t="shared" si="77"/>
        <v>1.0838527788366667E-6</v>
      </c>
      <c r="Y392" s="7">
        <f t="shared" si="77"/>
        <v>8.8361318203114022E-8</v>
      </c>
    </row>
    <row r="393" spans="1:25" x14ac:dyDescent="0.25">
      <c r="A393">
        <v>118</v>
      </c>
      <c r="B393" s="7">
        <f t="shared" si="76"/>
        <v>1.3397863623977994E-10</v>
      </c>
      <c r="C393" s="7">
        <f t="shared" si="76"/>
        <v>2.4244087735116598E-10</v>
      </c>
      <c r="D393" s="7">
        <f t="shared" si="76"/>
        <v>4.3491388511661079E-10</v>
      </c>
      <c r="E393" s="7">
        <f t="shared" si="76"/>
        <v>4.3491388511661079E-10</v>
      </c>
      <c r="F393" s="7">
        <f t="shared" si="76"/>
        <v>4.3491388511661079E-10</v>
      </c>
      <c r="G393" s="7">
        <f t="shared" si="76"/>
        <v>1.3651432933109427E-9</v>
      </c>
      <c r="H393" s="7">
        <f t="shared" si="76"/>
        <v>2.3899525108624518E-9</v>
      </c>
      <c r="I393" s="7">
        <f t="shared" si="76"/>
        <v>4.1523627137028295E-9</v>
      </c>
      <c r="J393" s="7">
        <f t="shared" si="76"/>
        <v>7.1614181577119096E-9</v>
      </c>
      <c r="K393" s="7">
        <f t="shared" si="76"/>
        <v>1.2263045627299764E-8</v>
      </c>
      <c r="L393" s="1">
        <f t="shared" si="76"/>
        <v>1.3651432933109431E-4</v>
      </c>
      <c r="M393" s="1"/>
      <c r="N393" s="1">
        <f>'SSA avg mort by age'!J123</f>
        <v>1.3651432933109431E-4</v>
      </c>
      <c r="O393" s="7">
        <f t="shared" si="77"/>
        <v>1.8024428291960917E-9</v>
      </c>
      <c r="P393" s="7">
        <f t="shared" si="77"/>
        <v>2.8912538241073732E-9</v>
      </c>
      <c r="Q393" s="7">
        <f t="shared" si="77"/>
        <v>7.3088416242411187E-9</v>
      </c>
      <c r="R393" s="7">
        <f t="shared" si="77"/>
        <v>1.1522111132167535E-8</v>
      </c>
      <c r="S393" s="7">
        <f t="shared" si="77"/>
        <v>1.4437091895109119E-8</v>
      </c>
      <c r="T393" s="7">
        <f t="shared" si="77"/>
        <v>1.8065182920485413E-8</v>
      </c>
      <c r="U393" s="7">
        <f t="shared" si="77"/>
        <v>1.8065182920485413E-8</v>
      </c>
      <c r="V393" s="7">
        <f t="shared" si="77"/>
        <v>1.8065182920485413E-8</v>
      </c>
      <c r="W393" s="7">
        <f t="shared" si="77"/>
        <v>4.3712065029397568E-8</v>
      </c>
      <c r="X393" s="7">
        <f t="shared" si="77"/>
        <v>2.4117447680025769E-7</v>
      </c>
      <c r="Y393" s="7">
        <f t="shared" si="77"/>
        <v>1.8065182920485413E-8</v>
      </c>
    </row>
    <row r="394" spans="1:25" x14ac:dyDescent="0.25">
      <c r="A394">
        <v>119</v>
      </c>
      <c r="B394" s="7">
        <f t="shared" si="76"/>
        <v>2.003401004545631E-11</v>
      </c>
      <c r="C394" s="7">
        <f t="shared" si="76"/>
        <v>3.6645958210217946E-11</v>
      </c>
      <c r="D394" s="7">
        <f t="shared" si="76"/>
        <v>6.6447051926424086E-11</v>
      </c>
      <c r="E394" s="7">
        <f t="shared" si="76"/>
        <v>6.6447051926424086E-11</v>
      </c>
      <c r="F394" s="7">
        <f t="shared" si="76"/>
        <v>6.6447051926424086E-11</v>
      </c>
      <c r="G394" s="7">
        <f t="shared" si="76"/>
        <v>2.1303486669619816E-10</v>
      </c>
      <c r="H394" s="7">
        <f t="shared" si="76"/>
        <v>3.768866923458711E-10</v>
      </c>
      <c r="I394" s="7">
        <f t="shared" si="76"/>
        <v>6.6165679937843465E-10</v>
      </c>
      <c r="J394" s="7">
        <f t="shared" si="76"/>
        <v>1.1529752391574253E-9</v>
      </c>
      <c r="K394" s="7">
        <f t="shared" si="76"/>
        <v>1.9946688854961814E-9</v>
      </c>
      <c r="L394" s="1">
        <f t="shared" si="76"/>
        <v>2.1303486669619822E-5</v>
      </c>
      <c r="M394" s="1"/>
      <c r="N394" s="1">
        <f>'SSA avg mort by age'!J124</f>
        <v>2.1303486669619822E-5</v>
      </c>
      <c r="O394" s="7">
        <f t="shared" si="77"/>
        <v>2.6660577460810961E-10</v>
      </c>
      <c r="P394" s="7">
        <f t="shared" si="77"/>
        <v>4.3233316730039164E-10</v>
      </c>
      <c r="Q394" s="7">
        <f t="shared" si="77"/>
        <v>1.1166600919116315E-9</v>
      </c>
      <c r="R394" s="7">
        <f t="shared" si="77"/>
        <v>1.7791873867518922E-9</v>
      </c>
      <c r="S394" s="7">
        <f t="shared" si="77"/>
        <v>2.2411195140347888E-9</v>
      </c>
      <c r="T394" s="7">
        <f t="shared" si="77"/>
        <v>2.8191281121662136E-9</v>
      </c>
      <c r="U394" s="7">
        <f t="shared" si="77"/>
        <v>2.8191281121662136E-9</v>
      </c>
      <c r="V394" s="7">
        <f t="shared" si="77"/>
        <v>2.8191281121662136E-9</v>
      </c>
      <c r="W394" s="7">
        <f t="shared" si="77"/>
        <v>6.9652838722708637E-9</v>
      </c>
      <c r="X394" s="7">
        <f t="shared" si="77"/>
        <v>4.0032557936422518E-8</v>
      </c>
      <c r="Y394" s="7">
        <f t="shared" si="77"/>
        <v>2.8191281121662136E-9</v>
      </c>
    </row>
    <row r="396" spans="1:25" ht="60" x14ac:dyDescent="0.25">
      <c r="A396" t="s">
        <v>63</v>
      </c>
      <c r="B396">
        <v>1</v>
      </c>
      <c r="C396">
        <v>2</v>
      </c>
      <c r="D396">
        <v>3</v>
      </c>
      <c r="E396">
        <v>4</v>
      </c>
      <c r="F396">
        <v>5</v>
      </c>
      <c r="G396">
        <v>6</v>
      </c>
      <c r="H396">
        <v>7</v>
      </c>
      <c r="I396">
        <v>8</v>
      </c>
      <c r="J396">
        <v>9</v>
      </c>
      <c r="K396">
        <v>10</v>
      </c>
      <c r="L396" s="10" t="s">
        <v>53</v>
      </c>
      <c r="M396" s="10"/>
      <c r="O396">
        <v>1</v>
      </c>
      <c r="P396">
        <v>2</v>
      </c>
      <c r="Q396">
        <v>3</v>
      </c>
      <c r="R396">
        <v>4</v>
      </c>
      <c r="S396">
        <v>5</v>
      </c>
      <c r="T396">
        <v>6</v>
      </c>
      <c r="U396">
        <v>7</v>
      </c>
      <c r="V396">
        <v>8</v>
      </c>
      <c r="W396">
        <v>9</v>
      </c>
      <c r="X396">
        <v>10</v>
      </c>
      <c r="Y396" s="10" t="s">
        <v>62</v>
      </c>
    </row>
    <row r="397" spans="1:25" x14ac:dyDescent="0.25">
      <c r="A397">
        <v>0</v>
      </c>
      <c r="B397" s="7">
        <f t="shared" ref="B397:Y408" si="78">0.5*B275+B154</f>
        <v>0.99390559374999998</v>
      </c>
      <c r="C397" s="7">
        <f t="shared" si="78"/>
        <v>0.99455544531250006</v>
      </c>
      <c r="D397" s="7">
        <f t="shared" si="78"/>
        <v>0.99520529687499992</v>
      </c>
      <c r="E397" s="7">
        <f t="shared" si="78"/>
        <v>0.99520529687499992</v>
      </c>
      <c r="F397" s="7">
        <f t="shared" si="78"/>
        <v>0.99520529687499992</v>
      </c>
      <c r="G397" s="7">
        <f t="shared" si="78"/>
        <v>0.99650499999999997</v>
      </c>
      <c r="H397" s="7">
        <f t="shared" si="78"/>
        <v>0.99715485156249994</v>
      </c>
      <c r="I397" s="7">
        <f t="shared" si="78"/>
        <v>0.99780470312500003</v>
      </c>
      <c r="J397" s="7">
        <f t="shared" si="78"/>
        <v>0.9984545546875</v>
      </c>
      <c r="K397" s="7">
        <f t="shared" si="78"/>
        <v>0.99910440625000008</v>
      </c>
      <c r="L397" s="1">
        <f t="shared" si="78"/>
        <v>99650.5</v>
      </c>
      <c r="M397" s="1"/>
      <c r="N397" s="1">
        <f>'SSA avg mort by age'!K5</f>
        <v>99650.5</v>
      </c>
      <c r="O397" s="7">
        <f t="shared" si="78"/>
        <v>0.99447337499999999</v>
      </c>
      <c r="P397" s="7">
        <f t="shared" si="78"/>
        <v>0.9950059</v>
      </c>
      <c r="Q397" s="7">
        <f t="shared" si="78"/>
        <v>0.99607095000000001</v>
      </c>
      <c r="R397" s="7">
        <f t="shared" si="78"/>
        <v>0.99660347500000002</v>
      </c>
      <c r="S397" s="7">
        <f t="shared" si="78"/>
        <v>0.99686973750000007</v>
      </c>
      <c r="T397" s="7">
        <f t="shared" si="78"/>
        <v>0.99713600000000002</v>
      </c>
      <c r="U397" s="7">
        <f t="shared" si="78"/>
        <v>0.99713600000000002</v>
      </c>
      <c r="V397" s="7">
        <f t="shared" si="78"/>
        <v>0.99713600000000002</v>
      </c>
      <c r="W397" s="7">
        <f t="shared" si="78"/>
        <v>0.99820104999999992</v>
      </c>
      <c r="X397" s="7">
        <f t="shared" si="78"/>
        <v>1.0003311499999998</v>
      </c>
      <c r="Y397" s="7">
        <f t="shared" si="78"/>
        <v>0.99713600000000002</v>
      </c>
    </row>
    <row r="398" spans="1:25" x14ac:dyDescent="0.25">
      <c r="A398">
        <v>1</v>
      </c>
      <c r="B398" s="7">
        <f t="shared" si="78"/>
        <v>0.9874275895467941</v>
      </c>
      <c r="C398" s="7">
        <f t="shared" si="78"/>
        <v>0.98876754705257752</v>
      </c>
      <c r="D398" s="7">
        <f t="shared" si="78"/>
        <v>0.99010761167420624</v>
      </c>
      <c r="E398" s="7">
        <f t="shared" si="78"/>
        <v>0.99010761167420624</v>
      </c>
      <c r="F398" s="7">
        <f t="shared" si="78"/>
        <v>0.99010761167420624</v>
      </c>
      <c r="G398" s="7">
        <f t="shared" si="78"/>
        <v>0.99278806226499994</v>
      </c>
      <c r="H398" s="7">
        <f t="shared" si="78"/>
        <v>0.9941284482341648</v>
      </c>
      <c r="I398" s="7">
        <f t="shared" si="78"/>
        <v>0.99546894131917518</v>
      </c>
      <c r="J398" s="7">
        <f t="shared" si="78"/>
        <v>0.99680954152003076</v>
      </c>
      <c r="K398" s="7">
        <f t="shared" si="78"/>
        <v>0.99815024883673176</v>
      </c>
      <c r="L398" s="1">
        <f t="shared" si="78"/>
        <v>99278.806226500004</v>
      </c>
      <c r="M398" s="1"/>
      <c r="N398" s="1">
        <f>'SSA avg mort by age'!K6</f>
        <v>99278.806226500004</v>
      </c>
      <c r="O398" s="7">
        <f t="shared" si="78"/>
        <v>0.98859228212544337</v>
      </c>
      <c r="P398" s="7">
        <f t="shared" si="78"/>
        <v>0.98969099286378381</v>
      </c>
      <c r="Q398" s="7">
        <f t="shared" si="78"/>
        <v>0.99188863407692096</v>
      </c>
      <c r="R398" s="7">
        <f t="shared" si="78"/>
        <v>0.99298756455171766</v>
      </c>
      <c r="S398" s="7">
        <f t="shared" si="78"/>
        <v>0.99353705725617314</v>
      </c>
      <c r="T398" s="7">
        <f t="shared" si="78"/>
        <v>0.99408656827200015</v>
      </c>
      <c r="U398" s="7">
        <f t="shared" si="78"/>
        <v>0.99408656827200015</v>
      </c>
      <c r="V398" s="7">
        <f t="shared" si="78"/>
        <v>0.99408656827200015</v>
      </c>
      <c r="W398" s="7">
        <f t="shared" si="78"/>
        <v>0.99628479544902082</v>
      </c>
      <c r="X398" s="7">
        <f t="shared" si="78"/>
        <v>1.0006821287488883</v>
      </c>
      <c r="Y398" s="7">
        <f t="shared" si="78"/>
        <v>0.99408656827200015</v>
      </c>
    </row>
    <row r="399" spans="1:25" x14ac:dyDescent="0.25">
      <c r="A399">
        <v>2</v>
      </c>
      <c r="B399" s="7">
        <f t="shared" si="78"/>
        <v>0.98678681419706604</v>
      </c>
      <c r="C399" s="7">
        <f t="shared" si="78"/>
        <v>0.9881938612582174</v>
      </c>
      <c r="D399" s="7">
        <f t="shared" si="78"/>
        <v>0.98960119845534478</v>
      </c>
      <c r="E399" s="7">
        <f t="shared" si="78"/>
        <v>0.98960119845534478</v>
      </c>
      <c r="F399" s="7">
        <f t="shared" si="78"/>
        <v>0.98960119845534478</v>
      </c>
      <c r="G399" s="7">
        <f t="shared" si="78"/>
        <v>0.99241674332825824</v>
      </c>
      <c r="H399" s="7">
        <f t="shared" si="78"/>
        <v>0.99382495103940971</v>
      </c>
      <c r="I399" s="7">
        <f t="shared" si="78"/>
        <v>0.99523344895726795</v>
      </c>
      <c r="J399" s="7">
        <f t="shared" si="78"/>
        <v>0.99664223709951527</v>
      </c>
      <c r="K399" s="7">
        <f t="shared" si="78"/>
        <v>0.99805131548383463</v>
      </c>
      <c r="L399" s="1">
        <f t="shared" si="78"/>
        <v>99241.674332825831</v>
      </c>
      <c r="M399" s="1"/>
      <c r="N399" s="1">
        <f>'SSA avg mort by age'!K7</f>
        <v>99241.674332825831</v>
      </c>
      <c r="O399" s="7">
        <f t="shared" si="78"/>
        <v>0.98800988260345535</v>
      </c>
      <c r="P399" s="7">
        <f t="shared" si="78"/>
        <v>0.98916378764791557</v>
      </c>
      <c r="Q399" s="7">
        <f t="shared" si="78"/>
        <v>0.99147218680686078</v>
      </c>
      <c r="R399" s="7">
        <f t="shared" si="78"/>
        <v>0.99262668094070805</v>
      </c>
      <c r="S399" s="7">
        <f t="shared" si="78"/>
        <v>0.99320400165046085</v>
      </c>
      <c r="T399" s="7">
        <f t="shared" si="78"/>
        <v>0.99378137145704659</v>
      </c>
      <c r="U399" s="7">
        <f t="shared" si="78"/>
        <v>0.99378137145704659</v>
      </c>
      <c r="V399" s="7">
        <f t="shared" si="78"/>
        <v>0.99378137145704659</v>
      </c>
      <c r="W399" s="7">
        <f t="shared" si="78"/>
        <v>0.99609134167592106</v>
      </c>
      <c r="X399" s="7">
        <f t="shared" si="78"/>
        <v>1.0007136391295335</v>
      </c>
      <c r="Y399" s="7">
        <f t="shared" si="78"/>
        <v>0.99378137145704659</v>
      </c>
    </row>
    <row r="400" spans="1:25" x14ac:dyDescent="0.25">
      <c r="A400">
        <v>3</v>
      </c>
      <c r="B400" s="7">
        <f t="shared" si="78"/>
        <v>0.98633138133840825</v>
      </c>
      <c r="C400" s="7">
        <f t="shared" si="78"/>
        <v>0.98778583688476695</v>
      </c>
      <c r="D400" s="7">
        <f t="shared" si="78"/>
        <v>0.9892407189679242</v>
      </c>
      <c r="E400" s="7">
        <f t="shared" si="78"/>
        <v>0.9892407189679242</v>
      </c>
      <c r="F400" s="7">
        <f t="shared" si="78"/>
        <v>0.9892407189679242</v>
      </c>
      <c r="G400" s="7">
        <f t="shared" si="78"/>
        <v>0.99215176297882868</v>
      </c>
      <c r="H400" s="7">
        <f t="shared" si="78"/>
        <v>0.993607925023681</v>
      </c>
      <c r="I400" s="7">
        <f t="shared" si="78"/>
        <v>0.99506451383954175</v>
      </c>
      <c r="J400" s="7">
        <f t="shared" si="78"/>
        <v>0.99652152948497041</v>
      </c>
      <c r="K400" s="7">
        <f t="shared" si="78"/>
        <v>0.99797897201852992</v>
      </c>
      <c r="L400" s="1">
        <f t="shared" si="78"/>
        <v>99215.176297882877</v>
      </c>
      <c r="M400" s="1"/>
      <c r="N400" s="1">
        <f>'SSA avg mort by age'!K8</f>
        <v>99215.176297882877</v>
      </c>
      <c r="O400" s="7">
        <f t="shared" si="78"/>
        <v>0.98760683573703101</v>
      </c>
      <c r="P400" s="7">
        <f t="shared" si="78"/>
        <v>0.98879873607904212</v>
      </c>
      <c r="Q400" s="7">
        <f t="shared" si="78"/>
        <v>0.99118339421752544</v>
      </c>
      <c r="R400" s="7">
        <f t="shared" si="78"/>
        <v>0.99237615207761998</v>
      </c>
      <c r="S400" s="7">
        <f t="shared" si="78"/>
        <v>0.99297263821929871</v>
      </c>
      <c r="T400" s="7">
        <f t="shared" si="78"/>
        <v>0.99356919584070069</v>
      </c>
      <c r="U400" s="7">
        <f t="shared" si="78"/>
        <v>0.99356919584070069</v>
      </c>
      <c r="V400" s="7">
        <f t="shared" si="78"/>
        <v>0.99356919584070069</v>
      </c>
      <c r="W400" s="7">
        <f t="shared" si="78"/>
        <v>0.99595614120307785</v>
      </c>
      <c r="X400" s="7">
        <f t="shared" si="78"/>
        <v>1.0007334641635881</v>
      </c>
      <c r="Y400" s="7">
        <f t="shared" si="78"/>
        <v>0.99356919584070069</v>
      </c>
    </row>
    <row r="401" spans="1:25" x14ac:dyDescent="0.25">
      <c r="A401">
        <v>4</v>
      </c>
      <c r="B401" s="7">
        <f t="shared" si="78"/>
        <v>0.98598312578282887</v>
      </c>
      <c r="C401" s="7">
        <f t="shared" si="78"/>
        <v>0.98747363555845968</v>
      </c>
      <c r="D401" s="7">
        <f t="shared" si="78"/>
        <v>0.98896467922166575</v>
      </c>
      <c r="E401" s="7">
        <f t="shared" si="78"/>
        <v>0.98896467922166575</v>
      </c>
      <c r="F401" s="7">
        <f t="shared" si="78"/>
        <v>0.98896467922166575</v>
      </c>
      <c r="G401" s="7">
        <f t="shared" si="78"/>
        <v>0.99194836863064184</v>
      </c>
      <c r="H401" s="7">
        <f t="shared" si="78"/>
        <v>0.99344101458635969</v>
      </c>
      <c r="I401" s="7">
        <f t="shared" si="78"/>
        <v>0.99493419484954759</v>
      </c>
      <c r="J401" s="7">
        <f t="shared" si="78"/>
        <v>0.9964279095252071</v>
      </c>
      <c r="K401" s="7">
        <f t="shared" si="78"/>
        <v>0.99792215871835088</v>
      </c>
      <c r="L401" s="1">
        <f t="shared" si="78"/>
        <v>99194.836863064207</v>
      </c>
      <c r="M401" s="1"/>
      <c r="N401" s="1">
        <f>'SSA avg mort by age'!K9</f>
        <v>99194.836863064207</v>
      </c>
      <c r="O401" s="7">
        <f t="shared" si="78"/>
        <v>0.98729112721251899</v>
      </c>
      <c r="P401" s="7">
        <f t="shared" si="78"/>
        <v>0.98851264070417433</v>
      </c>
      <c r="Q401" s="7">
        <f t="shared" si="78"/>
        <v>0.99095674153714119</v>
      </c>
      <c r="R401" s="7">
        <f t="shared" si="78"/>
        <v>0.99217932899327832</v>
      </c>
      <c r="S401" s="7">
        <f t="shared" si="78"/>
        <v>0.99279075700638075</v>
      </c>
      <c r="T401" s="7">
        <f t="shared" si="78"/>
        <v>0.99340227455240981</v>
      </c>
      <c r="U401" s="7">
        <f t="shared" si="78"/>
        <v>0.99340227455240981</v>
      </c>
      <c r="V401" s="7">
        <f t="shared" si="78"/>
        <v>0.99340227455240981</v>
      </c>
      <c r="W401" s="7">
        <f t="shared" si="78"/>
        <v>0.9958492402093615</v>
      </c>
      <c r="X401" s="7">
        <f t="shared" si="78"/>
        <v>1.0007474712862425</v>
      </c>
      <c r="Y401" s="7">
        <f t="shared" si="78"/>
        <v>0.99340227455240981</v>
      </c>
    </row>
    <row r="402" spans="1:25" x14ac:dyDescent="0.25">
      <c r="A402">
        <v>5</v>
      </c>
      <c r="B402" s="7">
        <f t="shared" si="78"/>
        <v>0.98569722243155178</v>
      </c>
      <c r="C402" s="7">
        <f t="shared" si="78"/>
        <v>0.98721716303290086</v>
      </c>
      <c r="D402" s="7">
        <f t="shared" si="78"/>
        <v>0.98873772750164945</v>
      </c>
      <c r="E402" s="7">
        <f t="shared" si="78"/>
        <v>0.98873772750164945</v>
      </c>
      <c r="F402" s="7">
        <f t="shared" si="78"/>
        <v>0.98873772750164945</v>
      </c>
      <c r="G402" s="7">
        <f t="shared" si="78"/>
        <v>0.99178072865398159</v>
      </c>
      <c r="H402" s="7">
        <f t="shared" si="78"/>
        <v>0.99330316564394261</v>
      </c>
      <c r="I402" s="7">
        <f t="shared" si="78"/>
        <v>0.99482622711405788</v>
      </c>
      <c r="J402" s="7">
        <f t="shared" si="78"/>
        <v>0.99634991321757549</v>
      </c>
      <c r="K402" s="7">
        <f t="shared" si="78"/>
        <v>0.99787422410776661</v>
      </c>
      <c r="L402" s="1">
        <f t="shared" si="78"/>
        <v>99178.072865398193</v>
      </c>
      <c r="M402" s="1"/>
      <c r="N402" s="1">
        <f>'SSA avg mort by age'!K10</f>
        <v>99178.072865398193</v>
      </c>
      <c r="O402" s="7">
        <f t="shared" si="78"/>
        <v>0.98702642286370179</v>
      </c>
      <c r="P402" s="7">
        <f t="shared" si="78"/>
        <v>0.988272640276605</v>
      </c>
      <c r="Q402" s="7">
        <f t="shared" si="78"/>
        <v>0.99076633420423454</v>
      </c>
      <c r="R402" s="7">
        <f t="shared" si="78"/>
        <v>0.9920138108878328</v>
      </c>
      <c r="S402" s="7">
        <f t="shared" si="78"/>
        <v>0.99263770669652374</v>
      </c>
      <c r="T402" s="7">
        <f t="shared" si="78"/>
        <v>0.9932617074972192</v>
      </c>
      <c r="U402" s="7">
        <f t="shared" si="78"/>
        <v>0.9932617074972192</v>
      </c>
      <c r="V402" s="7">
        <f t="shared" si="78"/>
        <v>0.9932617074972192</v>
      </c>
      <c r="W402" s="7">
        <f t="shared" si="78"/>
        <v>0.99575876083121773</v>
      </c>
      <c r="X402" s="7">
        <f t="shared" si="78"/>
        <v>1.0007579103257529</v>
      </c>
      <c r="Y402" s="7">
        <f t="shared" si="78"/>
        <v>0.9932617074972192</v>
      </c>
    </row>
    <row r="403" spans="1:25" x14ac:dyDescent="0.25">
      <c r="A403">
        <v>6</v>
      </c>
      <c r="B403" s="7">
        <f t="shared" si="78"/>
        <v>0.98543519812365554</v>
      </c>
      <c r="C403" s="7">
        <f t="shared" si="78"/>
        <v>0.98698196364186941</v>
      </c>
      <c r="D403" s="7">
        <f t="shared" si="78"/>
        <v>0.98852943670950999</v>
      </c>
      <c r="E403" s="7">
        <f t="shared" si="78"/>
        <v>0.98852943670950999</v>
      </c>
      <c r="F403" s="7">
        <f t="shared" si="78"/>
        <v>0.98852943670950999</v>
      </c>
      <c r="G403" s="7">
        <f t="shared" si="78"/>
        <v>0.99162650631152971</v>
      </c>
      <c r="H403" s="7">
        <f t="shared" si="78"/>
        <v>0.99317610325523931</v>
      </c>
      <c r="I403" s="7">
        <f t="shared" si="78"/>
        <v>0.99472640856703631</v>
      </c>
      <c r="J403" s="7">
        <f t="shared" si="78"/>
        <v>0.9962774224516876</v>
      </c>
      <c r="K403" s="7">
        <f t="shared" si="78"/>
        <v>0.99782914511399923</v>
      </c>
      <c r="L403" s="1">
        <f t="shared" si="78"/>
        <v>99162.650631152981</v>
      </c>
      <c r="M403" s="1"/>
      <c r="N403" s="1">
        <f>'SSA avg mort by age'!K11</f>
        <v>99162.650631152981</v>
      </c>
      <c r="O403" s="7">
        <f t="shared" si="78"/>
        <v>0.98678989362386071</v>
      </c>
      <c r="P403" s="7">
        <f t="shared" si="78"/>
        <v>0.9880580758222447</v>
      </c>
      <c r="Q403" s="7">
        <f t="shared" si="78"/>
        <v>0.99059586746810691</v>
      </c>
      <c r="R403" s="7">
        <f t="shared" si="78"/>
        <v>0.9918654771409563</v>
      </c>
      <c r="S403" s="7">
        <f t="shared" si="78"/>
        <v>0.9925004604891694</v>
      </c>
      <c r="T403" s="7">
        <f t="shared" si="78"/>
        <v>0.99313556286402915</v>
      </c>
      <c r="U403" s="7">
        <f t="shared" si="78"/>
        <v>0.99313556286402915</v>
      </c>
      <c r="V403" s="7">
        <f t="shared" si="78"/>
        <v>0.99313556286402915</v>
      </c>
      <c r="W403" s="7">
        <f t="shared" si="78"/>
        <v>0.99567716291178943</v>
      </c>
      <c r="X403" s="7">
        <f t="shared" si="78"/>
        <v>1.0007660805713978</v>
      </c>
      <c r="Y403" s="7">
        <f t="shared" si="78"/>
        <v>0.99313556286402915</v>
      </c>
    </row>
    <row r="404" spans="1:25" x14ac:dyDescent="0.25">
      <c r="A404">
        <v>7</v>
      </c>
      <c r="B404" s="7">
        <f t="shared" si="78"/>
        <v>0.98519266280613627</v>
      </c>
      <c r="C404" s="7">
        <f t="shared" si="78"/>
        <v>0.98676412185339546</v>
      </c>
      <c r="D404" s="7">
        <f t="shared" si="78"/>
        <v>0.98833636687458837</v>
      </c>
      <c r="E404" s="7">
        <f t="shared" si="78"/>
        <v>0.98833636687458837</v>
      </c>
      <c r="F404" s="7">
        <f t="shared" si="78"/>
        <v>0.98833636687458837</v>
      </c>
      <c r="G404" s="7">
        <f t="shared" si="78"/>
        <v>0.99148321587229105</v>
      </c>
      <c r="H404" s="7">
        <f t="shared" si="78"/>
        <v>0.99305782036571189</v>
      </c>
      <c r="I404" s="7">
        <f t="shared" si="78"/>
        <v>0.99463321186688802</v>
      </c>
      <c r="J404" s="7">
        <f t="shared" si="78"/>
        <v>0.99620939063442848</v>
      </c>
      <c r="K404" s="7">
        <f t="shared" si="78"/>
        <v>0.99778635692700179</v>
      </c>
      <c r="L404" s="1">
        <f t="shared" si="78"/>
        <v>99148.321587229133</v>
      </c>
      <c r="M404" s="1"/>
      <c r="N404" s="1">
        <f>'SSA avg mort by age'!K12</f>
        <v>99148.321587229133</v>
      </c>
      <c r="O404" s="7">
        <f t="shared" si="78"/>
        <v>0.98657387429239785</v>
      </c>
      <c r="P404" s="7">
        <f t="shared" si="78"/>
        <v>0.98786201649195182</v>
      </c>
      <c r="Q404" s="7">
        <f t="shared" si="78"/>
        <v>0.99043988371049896</v>
      </c>
      <c r="R404" s="7">
        <f t="shared" si="78"/>
        <v>0.9917296090131561</v>
      </c>
      <c r="S404" s="7">
        <f t="shared" si="78"/>
        <v>0.99237466964989574</v>
      </c>
      <c r="T404" s="7">
        <f t="shared" si="78"/>
        <v>0.99301986230055794</v>
      </c>
      <c r="U404" s="7">
        <f t="shared" si="78"/>
        <v>0.99301986230055794</v>
      </c>
      <c r="V404" s="7">
        <f t="shared" si="78"/>
        <v>0.99301986230055794</v>
      </c>
      <c r="W404" s="7">
        <f t="shared" si="78"/>
        <v>0.99560195339722679</v>
      </c>
      <c r="X404" s="7">
        <f t="shared" si="78"/>
        <v>1.0007724776529807</v>
      </c>
      <c r="Y404" s="7">
        <f t="shared" si="78"/>
        <v>0.99301986230055794</v>
      </c>
    </row>
    <row r="405" spans="1:25" x14ac:dyDescent="0.25">
      <c r="A405">
        <v>8</v>
      </c>
      <c r="B405" s="7">
        <f t="shared" si="78"/>
        <v>0.98497363745557842</v>
      </c>
      <c r="C405" s="7">
        <f t="shared" si="78"/>
        <v>0.98656727421032553</v>
      </c>
      <c r="D405" s="7">
        <f t="shared" si="78"/>
        <v>0.98816176851459381</v>
      </c>
      <c r="E405" s="7">
        <f t="shared" si="78"/>
        <v>0.98816176851459381</v>
      </c>
      <c r="F405" s="7">
        <f t="shared" si="78"/>
        <v>0.98816176851459381</v>
      </c>
      <c r="G405" s="7">
        <f t="shared" si="78"/>
        <v>0.99135333101970891</v>
      </c>
      <c r="H405" s="7">
        <f t="shared" si="78"/>
        <v>0.99295039984477584</v>
      </c>
      <c r="I405" s="7">
        <f t="shared" si="78"/>
        <v>0.99454832746780308</v>
      </c>
      <c r="J405" s="7">
        <f t="shared" si="78"/>
        <v>0.99614711420111279</v>
      </c>
      <c r="K405" s="7">
        <f t="shared" si="78"/>
        <v>0.99774676035710996</v>
      </c>
      <c r="L405" s="1">
        <f t="shared" si="78"/>
        <v>99135.3331019709</v>
      </c>
      <c r="M405" s="1"/>
      <c r="N405" s="1">
        <f>'SSA avg mort by age'!K13</f>
        <v>99135.3331019709</v>
      </c>
      <c r="O405" s="7">
        <f t="shared" si="78"/>
        <v>0.98637449305939362</v>
      </c>
      <c r="P405" s="7">
        <f t="shared" si="78"/>
        <v>0.98768096541074857</v>
      </c>
      <c r="Q405" s="7">
        <f t="shared" si="78"/>
        <v>0.99029563810539878</v>
      </c>
      <c r="R405" s="7">
        <f t="shared" si="78"/>
        <v>0.99160383879177827</v>
      </c>
      <c r="S405" s="7">
        <f t="shared" si="78"/>
        <v>0.99225815529479999</v>
      </c>
      <c r="T405" s="7">
        <f t="shared" si="78"/>
        <v>0.99291261593298064</v>
      </c>
      <c r="U405" s="7">
        <f t="shared" si="78"/>
        <v>0.99291261593298064</v>
      </c>
      <c r="V405" s="7">
        <f t="shared" si="78"/>
        <v>0.99291261593298064</v>
      </c>
      <c r="W405" s="7">
        <f t="shared" si="78"/>
        <v>0.99553190026644289</v>
      </c>
      <c r="X405" s="7">
        <f t="shared" si="78"/>
        <v>1.0007773939458506</v>
      </c>
      <c r="Y405" s="7">
        <f t="shared" si="78"/>
        <v>0.99291261593298064</v>
      </c>
    </row>
    <row r="406" spans="1:25" x14ac:dyDescent="0.25">
      <c r="A406">
        <v>9</v>
      </c>
      <c r="B406" s="7">
        <f t="shared" si="78"/>
        <v>0.98478377295498409</v>
      </c>
      <c r="C406" s="7">
        <f t="shared" si="78"/>
        <v>0.98639652818966339</v>
      </c>
      <c r="D406" s="7">
        <f t="shared" si="78"/>
        <v>0.98801020356562497</v>
      </c>
      <c r="E406" s="7">
        <f t="shared" si="78"/>
        <v>0.98801020356562497</v>
      </c>
      <c r="F406" s="7">
        <f t="shared" si="78"/>
        <v>0.98801020356562497</v>
      </c>
      <c r="G406" s="7">
        <f t="shared" si="78"/>
        <v>0.99124031619122477</v>
      </c>
      <c r="H406" s="7">
        <f t="shared" si="78"/>
        <v>0.99285675416605124</v>
      </c>
      <c r="I406" s="7">
        <f t="shared" si="78"/>
        <v>0.99447411373253547</v>
      </c>
      <c r="J406" s="7">
        <f t="shared" si="78"/>
        <v>0.99609239525354454</v>
      </c>
      <c r="K406" s="7">
        <f t="shared" si="78"/>
        <v>0.9977115990920532</v>
      </c>
      <c r="L406" s="1">
        <f t="shared" si="78"/>
        <v>99124.031619122499</v>
      </c>
      <c r="M406" s="1"/>
      <c r="N406" s="1">
        <f>'SSA avg mort by age'!K14</f>
        <v>99124.031619122499</v>
      </c>
      <c r="O406" s="7">
        <f t="shared" si="78"/>
        <v>0.9861888537241954</v>
      </c>
      <c r="P406" s="7">
        <f t="shared" si="78"/>
        <v>0.98751230607119278</v>
      </c>
      <c r="Q406" s="7">
        <f t="shared" si="78"/>
        <v>0.99016107520533359</v>
      </c>
      <c r="R406" s="7">
        <f t="shared" si="78"/>
        <v>0.99148639239571201</v>
      </c>
      <c r="S406" s="7">
        <f t="shared" si="78"/>
        <v>0.99214928423496029</v>
      </c>
      <c r="T406" s="7">
        <f t="shared" si="78"/>
        <v>0.99281233160386895</v>
      </c>
      <c r="U406" s="7">
        <f t="shared" si="78"/>
        <v>0.99281233160386895</v>
      </c>
      <c r="V406" s="7">
        <f t="shared" si="78"/>
        <v>0.99281233160386895</v>
      </c>
      <c r="W406" s="7">
        <f t="shared" si="78"/>
        <v>0.99546607688053934</v>
      </c>
      <c r="X406" s="7">
        <f t="shared" si="78"/>
        <v>1.000781040527251</v>
      </c>
      <c r="Y406" s="7">
        <f t="shared" si="78"/>
        <v>0.99281233160386895</v>
      </c>
    </row>
    <row r="407" spans="1:25" x14ac:dyDescent="0.25">
      <c r="A407">
        <v>10</v>
      </c>
      <c r="B407" s="7">
        <f t="shared" si="78"/>
        <v>0.98462119333092346</v>
      </c>
      <c r="C407" s="7">
        <f t="shared" si="78"/>
        <v>0.98625022701070542</v>
      </c>
      <c r="D407" s="7">
        <f t="shared" si="78"/>
        <v>0.98788023478906095</v>
      </c>
      <c r="E407" s="7">
        <f t="shared" si="78"/>
        <v>0.98788023478906095</v>
      </c>
      <c r="F407" s="7">
        <f t="shared" si="78"/>
        <v>0.98788023478906095</v>
      </c>
      <c r="G407" s="7">
        <f t="shared" si="78"/>
        <v>0.99114317427593812</v>
      </c>
      <c r="H407" s="7">
        <f t="shared" si="78"/>
        <v>0.99277610680201622</v>
      </c>
      <c r="I407" s="7">
        <f t="shared" si="78"/>
        <v>0.99441001506178006</v>
      </c>
      <c r="J407" s="7">
        <f t="shared" si="78"/>
        <v>0.99604489946434105</v>
      </c>
      <c r="K407" s="7">
        <f t="shared" si="78"/>
        <v>0.99768076041894271</v>
      </c>
      <c r="L407" s="1">
        <f t="shared" si="78"/>
        <v>99114.317427593836</v>
      </c>
      <c r="M407" s="1"/>
      <c r="N407" s="1">
        <f>'SSA avg mort by age'!K15</f>
        <v>99114.317427593836</v>
      </c>
      <c r="O407" s="7">
        <f t="shared" si="78"/>
        <v>0.98601318076286615</v>
      </c>
      <c r="P407" s="7">
        <f t="shared" si="78"/>
        <v>0.9873526188597529</v>
      </c>
      <c r="Q407" s="7">
        <f t="shared" si="78"/>
        <v>0.99003348967173821</v>
      </c>
      <c r="R407" s="7">
        <f t="shared" si="78"/>
        <v>0.99137492285122375</v>
      </c>
      <c r="S407" s="7">
        <f t="shared" si="78"/>
        <v>0.99204588898595536</v>
      </c>
      <c r="T407" s="7">
        <f t="shared" si="78"/>
        <v>0.99271702152273456</v>
      </c>
      <c r="U407" s="7">
        <f t="shared" si="78"/>
        <v>0.99271702152273456</v>
      </c>
      <c r="V407" s="7">
        <f t="shared" si="78"/>
        <v>0.99271702152273456</v>
      </c>
      <c r="W407" s="7">
        <f t="shared" si="78"/>
        <v>0.99540321627130246</v>
      </c>
      <c r="X407" s="7">
        <f t="shared" si="78"/>
        <v>1.0007836019004557</v>
      </c>
      <c r="Y407" s="7">
        <f t="shared" si="78"/>
        <v>0.99271702152273456</v>
      </c>
    </row>
    <row r="408" spans="1:25" x14ac:dyDescent="0.25">
      <c r="A408">
        <v>11</v>
      </c>
      <c r="B408" s="7">
        <f t="shared" si="78"/>
        <v>0.98446670963663874</v>
      </c>
      <c r="C408" s="7">
        <f t="shared" si="78"/>
        <v>0.98611111896858339</v>
      </c>
      <c r="D408" s="7">
        <f t="shared" si="78"/>
        <v>0.98775655392016337</v>
      </c>
      <c r="E408" s="7">
        <f t="shared" si="78"/>
        <v>0.98775655392016337</v>
      </c>
      <c r="F408" s="7">
        <f t="shared" si="78"/>
        <v>0.98775655392016337</v>
      </c>
      <c r="G408" s="7">
        <f t="shared" si="78"/>
        <v>0.99105050250189097</v>
      </c>
      <c r="H408" s="7">
        <f t="shared" si="78"/>
        <v>0.99269901704226837</v>
      </c>
      <c r="I408" s="7">
        <f t="shared" si="78"/>
        <v>0.99434855902273944</v>
      </c>
      <c r="J408" s="7">
        <f t="shared" si="78"/>
        <v>0.99599912889881737</v>
      </c>
      <c r="K408" s="7">
        <f t="shared" si="78"/>
        <v>0.9976507271261732</v>
      </c>
      <c r="L408" s="1">
        <f t="shared" si="78"/>
        <v>99105.050250189131</v>
      </c>
      <c r="M408" s="1"/>
      <c r="N408" s="1">
        <f>'SSA avg mort by age'!K16</f>
        <v>99105.050250189131</v>
      </c>
      <c r="O408" s="7">
        <f t="shared" si="78"/>
        <v>0.9858382946630847</v>
      </c>
      <c r="P408" s="7">
        <f t="shared" si="78"/>
        <v>0.98719356276227388</v>
      </c>
      <c r="Q408" s="7">
        <f t="shared" ref="Q408:Y408" si="79">0.5*Q286+Q165</f>
        <v>0.9899062241182135</v>
      </c>
      <c r="R408" s="7">
        <f t="shared" si="79"/>
        <v>0.99126361790425066</v>
      </c>
      <c r="S408" s="7">
        <f t="shared" si="79"/>
        <v>0.99194258069010621</v>
      </c>
      <c r="T408" s="7">
        <f t="shared" si="79"/>
        <v>0.99262172078198807</v>
      </c>
      <c r="U408" s="7">
        <f t="shared" si="79"/>
        <v>0.99262172078198807</v>
      </c>
      <c r="V408" s="7">
        <f t="shared" si="79"/>
        <v>0.99262172078198807</v>
      </c>
      <c r="W408" s="7">
        <f t="shared" si="79"/>
        <v>0.99534005487200106</v>
      </c>
      <c r="X408" s="7">
        <f t="shared" si="79"/>
        <v>1.0007852438106251</v>
      </c>
      <c r="Y408" s="7">
        <f t="shared" si="79"/>
        <v>0.99262172078198807</v>
      </c>
    </row>
    <row r="409" spans="1:25" x14ac:dyDescent="0.25">
      <c r="A409">
        <v>12</v>
      </c>
      <c r="B409" s="7">
        <f t="shared" ref="B409:Y420" si="80">0.5*B287+B166</f>
        <v>0.98427667011980569</v>
      </c>
      <c r="C409" s="7">
        <f t="shared" si="80"/>
        <v>0.985939877451663</v>
      </c>
      <c r="D409" s="7">
        <f t="shared" si="80"/>
        <v>0.98760417404856071</v>
      </c>
      <c r="E409" s="7">
        <f t="shared" si="80"/>
        <v>0.98760417404856071</v>
      </c>
      <c r="F409" s="7">
        <f t="shared" si="80"/>
        <v>0.98760417404856071</v>
      </c>
      <c r="G409" s="7">
        <f t="shared" si="80"/>
        <v>0.99093603709651989</v>
      </c>
      <c r="H409" s="7">
        <f t="shared" si="80"/>
        <v>0.99260360457758989</v>
      </c>
      <c r="I409" s="7">
        <f t="shared" si="80"/>
        <v>0.99427226338371733</v>
      </c>
      <c r="J409" s="7">
        <f t="shared" si="80"/>
        <v>0.99594201403039329</v>
      </c>
      <c r="K409" s="7">
        <f t="shared" si="80"/>
        <v>0.99761285703330338</v>
      </c>
      <c r="L409" s="1">
        <f t="shared" si="80"/>
        <v>99093.603709652001</v>
      </c>
      <c r="M409" s="1"/>
      <c r="N409" s="1">
        <f>'SSA avg mort by age'!K17</f>
        <v>99093.603709652001</v>
      </c>
      <c r="O409" s="7">
        <f t="shared" si="80"/>
        <v>0.98564606517163955</v>
      </c>
      <c r="P409" s="7">
        <f t="shared" si="80"/>
        <v>0.98701863928985467</v>
      </c>
      <c r="Q409" s="7">
        <f t="shared" si="80"/>
        <v>0.98976605717299704</v>
      </c>
      <c r="R409" s="7">
        <f t="shared" si="80"/>
        <v>0.99114090154296253</v>
      </c>
      <c r="S409" s="7">
        <f t="shared" si="80"/>
        <v>0.99182860771744386</v>
      </c>
      <c r="T409" s="7">
        <f t="shared" si="80"/>
        <v>0.99251650326871199</v>
      </c>
      <c r="U409" s="7">
        <f t="shared" si="80"/>
        <v>0.99251650326871199</v>
      </c>
      <c r="V409" s="7">
        <f t="shared" si="80"/>
        <v>0.99251650326871199</v>
      </c>
      <c r="W409" s="7">
        <f t="shared" si="80"/>
        <v>0.99526997999871103</v>
      </c>
      <c r="X409" s="7">
        <f t="shared" si="80"/>
        <v>1.0007860350561919</v>
      </c>
      <c r="Y409" s="7">
        <f t="shared" si="80"/>
        <v>0.99251650326871199</v>
      </c>
    </row>
    <row r="410" spans="1:25" x14ac:dyDescent="0.25">
      <c r="A410">
        <v>13</v>
      </c>
      <c r="B410" s="7">
        <f t="shared" si="80"/>
        <v>0.98398826303562648</v>
      </c>
      <c r="C410" s="7">
        <f t="shared" si="80"/>
        <v>0.98567982573532487</v>
      </c>
      <c r="D410" s="7">
        <f t="shared" si="80"/>
        <v>0.98737257490470809</v>
      </c>
      <c r="E410" s="7">
        <f t="shared" si="80"/>
        <v>0.98737257490470809</v>
      </c>
      <c r="F410" s="7">
        <f t="shared" si="80"/>
        <v>0.98737257490470809</v>
      </c>
      <c r="G410" s="7">
        <f t="shared" si="80"/>
        <v>0.99076163509659143</v>
      </c>
      <c r="H410" s="7">
        <f t="shared" si="80"/>
        <v>0.99245794734176274</v>
      </c>
      <c r="I410" s="7">
        <f t="shared" si="80"/>
        <v>0.9941554485019608</v>
      </c>
      <c r="J410" s="7">
        <f t="shared" si="80"/>
        <v>0.99585413918916177</v>
      </c>
      <c r="K410" s="7">
        <f t="shared" si="80"/>
        <v>0.99755402001559634</v>
      </c>
      <c r="L410" s="1">
        <f t="shared" si="80"/>
        <v>99076.163509659164</v>
      </c>
      <c r="M410" s="1"/>
      <c r="N410" s="1">
        <f>'SSA avg mort by age'!K18</f>
        <v>99076.163509659164</v>
      </c>
      <c r="O410" s="7">
        <f t="shared" si="80"/>
        <v>0.98541408681830189</v>
      </c>
      <c r="P410" s="7">
        <f t="shared" si="80"/>
        <v>0.98680743186873621</v>
      </c>
      <c r="Q410" s="7">
        <f t="shared" si="80"/>
        <v>0.9895965673616024</v>
      </c>
      <c r="R410" s="7">
        <f t="shared" si="80"/>
        <v>0.99099235850635414</v>
      </c>
      <c r="S410" s="7">
        <f t="shared" si="80"/>
        <v>0.99169056008200274</v>
      </c>
      <c r="T410" s="7">
        <f t="shared" si="80"/>
        <v>0.99238896571840363</v>
      </c>
      <c r="U410" s="7">
        <f t="shared" si="80"/>
        <v>0.99238896571840363</v>
      </c>
      <c r="V410" s="7">
        <f t="shared" si="80"/>
        <v>0.99238896571840363</v>
      </c>
      <c r="W410" s="7">
        <f t="shared" si="80"/>
        <v>0.99518462975039446</v>
      </c>
      <c r="X410" s="7">
        <f t="shared" si="80"/>
        <v>1.0007857660948336</v>
      </c>
      <c r="Y410" s="7">
        <f t="shared" si="80"/>
        <v>0.99238896571840363</v>
      </c>
    </row>
    <row r="411" spans="1:25" x14ac:dyDescent="0.25">
      <c r="A411">
        <v>14</v>
      </c>
      <c r="B411" s="7">
        <f t="shared" si="80"/>
        <v>0.98354025151578983</v>
      </c>
      <c r="C411" s="7">
        <f t="shared" si="80"/>
        <v>0.98527559823390165</v>
      </c>
      <c r="D411" s="7">
        <f t="shared" si="80"/>
        <v>0.98701228423995502</v>
      </c>
      <c r="E411" s="7">
        <f t="shared" si="80"/>
        <v>0.98701228423995502</v>
      </c>
      <c r="F411" s="7">
        <f t="shared" si="80"/>
        <v>0.98701228423995502</v>
      </c>
      <c r="G411" s="7">
        <f t="shared" si="80"/>
        <v>0.99048967720954229</v>
      </c>
      <c r="H411" s="7">
        <f t="shared" si="80"/>
        <v>0.99223038572082611</v>
      </c>
      <c r="I411" s="7">
        <f t="shared" si="80"/>
        <v>0.99397243661555068</v>
      </c>
      <c r="J411" s="7">
        <f t="shared" si="80"/>
        <v>0.99571583066851366</v>
      </c>
      <c r="K411" s="7">
        <f t="shared" si="80"/>
        <v>0.99746056865487964</v>
      </c>
      <c r="L411" s="1">
        <f t="shared" si="80"/>
        <v>99048.967720954242</v>
      </c>
      <c r="M411" s="1"/>
      <c r="N411" s="1">
        <f>'SSA avg mort by age'!K19</f>
        <v>99048.967720954242</v>
      </c>
      <c r="O411" s="7">
        <f t="shared" si="80"/>
        <v>0.98512115785256571</v>
      </c>
      <c r="P411" s="7">
        <f t="shared" si="80"/>
        <v>0.98654058755391094</v>
      </c>
      <c r="Q411" s="7">
        <f t="shared" si="80"/>
        <v>0.98938211653545327</v>
      </c>
      <c r="R411" s="7">
        <f t="shared" si="80"/>
        <v>0.99080421664979301</v>
      </c>
      <c r="S411" s="7">
        <f t="shared" si="80"/>
        <v>0.99151560079540313</v>
      </c>
      <c r="T411" s="7">
        <f t="shared" si="80"/>
        <v>0.9922272077362092</v>
      </c>
      <c r="U411" s="7">
        <f t="shared" si="80"/>
        <v>0.9922272077362092</v>
      </c>
      <c r="V411" s="7">
        <f t="shared" si="80"/>
        <v>0.9922272077362092</v>
      </c>
      <c r="W411" s="7">
        <f t="shared" si="80"/>
        <v>0.99507586449533458</v>
      </c>
      <c r="X411" s="7">
        <f t="shared" si="80"/>
        <v>1.0007838880582338</v>
      </c>
      <c r="Y411" s="7">
        <f t="shared" si="80"/>
        <v>0.9922272077362092</v>
      </c>
    </row>
    <row r="412" spans="1:25" x14ac:dyDescent="0.25">
      <c r="A412">
        <v>15</v>
      </c>
      <c r="B412" s="7">
        <f t="shared" si="80"/>
        <v>0.98289985896540411</v>
      </c>
      <c r="C412" s="7">
        <f t="shared" si="80"/>
        <v>0.98469740849376586</v>
      </c>
      <c r="D412" s="7">
        <f t="shared" si="80"/>
        <v>0.98649652023166012</v>
      </c>
      <c r="E412" s="7">
        <f t="shared" si="80"/>
        <v>0.98649652023166012</v>
      </c>
      <c r="F412" s="7">
        <f t="shared" si="80"/>
        <v>0.98649652023166012</v>
      </c>
      <c r="G412" s="7">
        <f t="shared" si="80"/>
        <v>0.99009943447253401</v>
      </c>
      <c r="H412" s="7">
        <f t="shared" si="80"/>
        <v>0.99190323904518596</v>
      </c>
      <c r="I412" s="7">
        <f t="shared" si="80"/>
        <v>0.99370860996671506</v>
      </c>
      <c r="J412" s="7">
        <f t="shared" si="80"/>
        <v>0.9955155482733874</v>
      </c>
      <c r="K412" s="7">
        <f t="shared" si="80"/>
        <v>0.9973240550020398</v>
      </c>
      <c r="L412" s="1">
        <f t="shared" si="80"/>
        <v>99009.943447253419</v>
      </c>
      <c r="M412" s="1"/>
      <c r="N412" s="1">
        <f>'SSA avg mort by age'!K20</f>
        <v>99009.943447253419</v>
      </c>
      <c r="O412" s="7">
        <f t="shared" si="80"/>
        <v>0.98475264075647928</v>
      </c>
      <c r="P412" s="7">
        <f t="shared" si="80"/>
        <v>0.98620470381944658</v>
      </c>
      <c r="Q412" s="7">
        <f t="shared" si="80"/>
        <v>0.98911178541546207</v>
      </c>
      <c r="R412" s="7">
        <f t="shared" si="80"/>
        <v>0.99056680496285032</v>
      </c>
      <c r="S412" s="7">
        <f t="shared" si="80"/>
        <v>0.99129468464588377</v>
      </c>
      <c r="T412" s="7">
        <f t="shared" si="80"/>
        <v>0.99202281101974876</v>
      </c>
      <c r="U412" s="7">
        <f t="shared" si="80"/>
        <v>0.99202281101974876</v>
      </c>
      <c r="V412" s="7">
        <f t="shared" si="80"/>
        <v>0.99202281101974876</v>
      </c>
      <c r="W412" s="7">
        <f t="shared" si="80"/>
        <v>0.99493778469315675</v>
      </c>
      <c r="X412" s="7">
        <f t="shared" si="80"/>
        <v>1.0007795925081895</v>
      </c>
      <c r="Y412" s="7">
        <f t="shared" si="80"/>
        <v>0.99202281101974876</v>
      </c>
    </row>
    <row r="413" spans="1:25" x14ac:dyDescent="0.25">
      <c r="A413">
        <v>16</v>
      </c>
      <c r="B413" s="7">
        <f t="shared" si="80"/>
        <v>0.98206240064968364</v>
      </c>
      <c r="C413" s="7">
        <f t="shared" si="80"/>
        <v>0.98394077326504559</v>
      </c>
      <c r="D413" s="7">
        <f t="shared" si="80"/>
        <v>0.98582100839260967</v>
      </c>
      <c r="E413" s="7">
        <f t="shared" si="80"/>
        <v>0.98582100839260967</v>
      </c>
      <c r="F413" s="7">
        <f t="shared" si="80"/>
        <v>0.98582100839260967</v>
      </c>
      <c r="G413" s="7">
        <f t="shared" si="80"/>
        <v>0.98958707190153483</v>
      </c>
      <c r="H413" s="7">
        <f t="shared" si="80"/>
        <v>0.99147290314379888</v>
      </c>
      <c r="I413" s="7">
        <f t="shared" si="80"/>
        <v>0.99336060262007131</v>
      </c>
      <c r="J413" s="7">
        <f t="shared" si="80"/>
        <v>0.9952501717631147</v>
      </c>
      <c r="K413" s="7">
        <f t="shared" si="80"/>
        <v>0.99714161200661411</v>
      </c>
      <c r="L413" s="1">
        <f t="shared" si="80"/>
        <v>98958.707190153495</v>
      </c>
      <c r="M413" s="1"/>
      <c r="N413" s="1">
        <f>'SSA avg mort by age'!K21</f>
        <v>98958.707190153495</v>
      </c>
      <c r="O413" s="7">
        <f t="shared" si="80"/>
        <v>0.9843048095302428</v>
      </c>
      <c r="P413" s="7">
        <f t="shared" si="80"/>
        <v>0.98579630471908086</v>
      </c>
      <c r="Q413" s="7">
        <f t="shared" si="80"/>
        <v>0.98878260415045949</v>
      </c>
      <c r="R413" s="7">
        <f t="shared" si="80"/>
        <v>0.99027740964844779</v>
      </c>
      <c r="S413" s="7">
        <f t="shared" si="80"/>
        <v>0.99102522661779402</v>
      </c>
      <c r="T413" s="7">
        <f t="shared" si="80"/>
        <v>0.99177331983876871</v>
      </c>
      <c r="U413" s="7">
        <f t="shared" si="80"/>
        <v>0.99177331983876871</v>
      </c>
      <c r="V413" s="7">
        <f t="shared" si="80"/>
        <v>0.99177331983876871</v>
      </c>
      <c r="W413" s="7">
        <f t="shared" si="80"/>
        <v>0.99476845681061965</v>
      </c>
      <c r="X413" s="7">
        <f t="shared" si="80"/>
        <v>1.0007720147355033</v>
      </c>
      <c r="Y413" s="7">
        <f t="shared" si="80"/>
        <v>0.99177331983876871</v>
      </c>
    </row>
    <row r="414" spans="1:25" x14ac:dyDescent="0.25">
      <c r="A414">
        <v>17</v>
      </c>
      <c r="B414" s="7">
        <f t="shared" si="80"/>
        <v>0.98102503874503544</v>
      </c>
      <c r="C414" s="7">
        <f t="shared" si="80"/>
        <v>0.98300285253085351</v>
      </c>
      <c r="D414" s="7">
        <f t="shared" si="80"/>
        <v>0.98498291540469096</v>
      </c>
      <c r="E414" s="7">
        <f t="shared" si="80"/>
        <v>0.98498291540469096</v>
      </c>
      <c r="F414" s="7">
        <f t="shared" si="80"/>
        <v>0.98498291540469096</v>
      </c>
      <c r="G414" s="7">
        <f t="shared" si="80"/>
        <v>0.98894979645417747</v>
      </c>
      <c r="H414" s="7">
        <f t="shared" si="80"/>
        <v>0.99093661865250682</v>
      </c>
      <c r="I414" s="7">
        <f t="shared" si="80"/>
        <v>0.99292569798421693</v>
      </c>
      <c r="J414" s="7">
        <f t="shared" si="80"/>
        <v>0.99491703646445662</v>
      </c>
      <c r="K414" s="7">
        <f t="shared" si="80"/>
        <v>0.99691063610989739</v>
      </c>
      <c r="L414" s="1">
        <f t="shared" si="80"/>
        <v>98894.979645417756</v>
      </c>
      <c r="M414" s="1"/>
      <c r="N414" s="1">
        <f>'SSA avg mort by age'!K22</f>
        <v>98894.979645417756</v>
      </c>
      <c r="O414" s="7">
        <f t="shared" si="80"/>
        <v>0.98378377472877732</v>
      </c>
      <c r="P414" s="7">
        <f t="shared" si="80"/>
        <v>0.98532088072684876</v>
      </c>
      <c r="Q414" s="7">
        <f t="shared" si="80"/>
        <v>0.98839882209952545</v>
      </c>
      <c r="R414" s="7">
        <f t="shared" si="80"/>
        <v>0.98993965904181702</v>
      </c>
      <c r="S414" s="7">
        <f t="shared" si="80"/>
        <v>0.99071054442008899</v>
      </c>
      <c r="T414" s="7">
        <f t="shared" si="80"/>
        <v>0.99148174120056731</v>
      </c>
      <c r="U414" s="7">
        <f t="shared" si="80"/>
        <v>0.99148174120056731</v>
      </c>
      <c r="V414" s="7">
        <f t="shared" si="80"/>
        <v>0.99148174120056731</v>
      </c>
      <c r="W414" s="7">
        <f t="shared" si="80"/>
        <v>0.99456964430744144</v>
      </c>
      <c r="X414" s="7">
        <f t="shared" si="80"/>
        <v>1.0007604276821973</v>
      </c>
      <c r="Y414" s="7">
        <f t="shared" si="80"/>
        <v>0.99148174120056731</v>
      </c>
    </row>
    <row r="415" spans="1:25" x14ac:dyDescent="0.25">
      <c r="A415">
        <v>18</v>
      </c>
      <c r="B415" s="7">
        <f t="shared" si="80"/>
        <v>0.97978109563029003</v>
      </c>
      <c r="C415" s="7">
        <f t="shared" si="80"/>
        <v>0.98187731590254723</v>
      </c>
      <c r="D415" s="7">
        <f t="shared" si="80"/>
        <v>0.9839762706435784</v>
      </c>
      <c r="E415" s="7">
        <f t="shared" si="80"/>
        <v>0.9839762706435784</v>
      </c>
      <c r="F415" s="7">
        <f t="shared" si="80"/>
        <v>0.9839762706435784</v>
      </c>
      <c r="G415" s="7">
        <f t="shared" si="80"/>
        <v>0.98818239490949988</v>
      </c>
      <c r="H415" s="7">
        <f t="shared" si="80"/>
        <v>0.99028957012946639</v>
      </c>
      <c r="I415" s="7">
        <f t="shared" si="80"/>
        <v>0.99239949120836191</v>
      </c>
      <c r="J415" s="7">
        <f t="shared" si="80"/>
        <v>0.99451216100004136</v>
      </c>
      <c r="K415" s="7">
        <f t="shared" si="80"/>
        <v>0.996627582360887</v>
      </c>
      <c r="L415" s="1">
        <f t="shared" si="80"/>
        <v>98818.23949095</v>
      </c>
      <c r="M415" s="1"/>
      <c r="N415" s="1">
        <f>'SSA avg mort by age'!K23</f>
        <v>98818.23949095</v>
      </c>
      <c r="O415" s="7">
        <f t="shared" si="80"/>
        <v>0.98320087916802867</v>
      </c>
      <c r="P415" s="7">
        <f t="shared" si="80"/>
        <v>0.9847887062530063</v>
      </c>
      <c r="Q415" s="7">
        <f t="shared" si="80"/>
        <v>0.98796857180196862</v>
      </c>
      <c r="R415" s="7">
        <f t="shared" si="80"/>
        <v>0.98956061222496028</v>
      </c>
      <c r="S415" s="7">
        <f t="shared" si="80"/>
        <v>0.99035715977740391</v>
      </c>
      <c r="T415" s="7">
        <f t="shared" si="80"/>
        <v>0.99115405905393728</v>
      </c>
      <c r="U415" s="7">
        <f t="shared" si="80"/>
        <v>0.99115405905393728</v>
      </c>
      <c r="V415" s="7">
        <f t="shared" si="80"/>
        <v>0.99115405905393728</v>
      </c>
      <c r="W415" s="7">
        <f t="shared" si="80"/>
        <v>0.99434517585430238</v>
      </c>
      <c r="X415" s="7">
        <f t="shared" si="80"/>
        <v>1.0007443295286482</v>
      </c>
      <c r="Y415" s="7">
        <f t="shared" si="80"/>
        <v>0.99115405905393728</v>
      </c>
    </row>
    <row r="416" spans="1:25" x14ac:dyDescent="0.25">
      <c r="A416">
        <v>19</v>
      </c>
      <c r="B416" s="7">
        <f t="shared" si="80"/>
        <v>0.97832973484466101</v>
      </c>
      <c r="C416" s="7">
        <f t="shared" si="80"/>
        <v>0.98056309436744193</v>
      </c>
      <c r="D416" s="7">
        <f t="shared" si="80"/>
        <v>0.98279978519470002</v>
      </c>
      <c r="E416" s="7">
        <f t="shared" si="80"/>
        <v>0.98279978519470002</v>
      </c>
      <c r="F416" s="7">
        <f t="shared" si="80"/>
        <v>0.98279978519470002</v>
      </c>
      <c r="G416" s="7">
        <f t="shared" si="80"/>
        <v>0.98728317684866485</v>
      </c>
      <c r="H416" s="7">
        <f t="shared" si="80"/>
        <v>0.98952988572879408</v>
      </c>
      <c r="I416" s="7">
        <f t="shared" si="80"/>
        <v>0.99177994202025166</v>
      </c>
      <c r="J416" s="7">
        <f t="shared" si="80"/>
        <v>0.99403334976018032</v>
      </c>
      <c r="K416" s="7">
        <f t="shared" si="80"/>
        <v>0.99629011298989911</v>
      </c>
      <c r="L416" s="1">
        <f t="shared" si="80"/>
        <v>98728.317684866503</v>
      </c>
      <c r="M416" s="1"/>
      <c r="N416" s="1">
        <f>'SSA avg mort by age'!K24</f>
        <v>98728.317684866503</v>
      </c>
      <c r="O416" s="7">
        <f t="shared" si="80"/>
        <v>0.98256820017020441</v>
      </c>
      <c r="P416" s="7">
        <f t="shared" si="80"/>
        <v>0.98421074265253161</v>
      </c>
      <c r="Q416" s="7">
        <f t="shared" si="80"/>
        <v>0.98750057650765743</v>
      </c>
      <c r="R416" s="7">
        <f t="shared" si="80"/>
        <v>0.9891478703163038</v>
      </c>
      <c r="S416" s="7">
        <f t="shared" si="80"/>
        <v>0.98997211197413626</v>
      </c>
      <c r="T416" s="7">
        <f t="shared" si="80"/>
        <v>0.99079675033758186</v>
      </c>
      <c r="U416" s="7">
        <f t="shared" si="80"/>
        <v>0.99079675033758186</v>
      </c>
      <c r="V416" s="7">
        <f t="shared" si="80"/>
        <v>0.99079675033758186</v>
      </c>
      <c r="W416" s="7">
        <f t="shared" si="80"/>
        <v>0.99409927389861696</v>
      </c>
      <c r="X416" s="7">
        <f t="shared" si="80"/>
        <v>1.0007234093039585</v>
      </c>
      <c r="Y416" s="7">
        <f t="shared" si="80"/>
        <v>0.99079675033758186</v>
      </c>
    </row>
    <row r="417" spans="1:25" x14ac:dyDescent="0.25">
      <c r="A417">
        <v>20</v>
      </c>
      <c r="B417" s="7">
        <f t="shared" si="80"/>
        <v>0.97666793856431089</v>
      </c>
      <c r="C417" s="7">
        <f t="shared" si="80"/>
        <v>0.97905712316391691</v>
      </c>
      <c r="D417" s="7">
        <f t="shared" si="80"/>
        <v>0.98145036312339706</v>
      </c>
      <c r="E417" s="7">
        <f t="shared" si="80"/>
        <v>0.98145036312339706</v>
      </c>
      <c r="F417" s="7">
        <f t="shared" si="80"/>
        <v>0.98145036312339706</v>
      </c>
      <c r="G417" s="7">
        <f t="shared" si="80"/>
        <v>0.98624903173882572</v>
      </c>
      <c r="H417" s="7">
        <f t="shared" si="80"/>
        <v>0.98865447172021959</v>
      </c>
      <c r="I417" s="7">
        <f t="shared" si="80"/>
        <v>0.99106398971238985</v>
      </c>
      <c r="J417" s="7">
        <f t="shared" si="80"/>
        <v>0.99347759139511349</v>
      </c>
      <c r="K417" s="7">
        <f t="shared" si="80"/>
        <v>0.99589528245499825</v>
      </c>
      <c r="L417" s="1">
        <f t="shared" si="80"/>
        <v>98624.903173882602</v>
      </c>
      <c r="M417" s="1"/>
      <c r="N417" s="1">
        <f>'SSA avg mort by age'!K25</f>
        <v>98624.903173882602</v>
      </c>
      <c r="O417" s="7">
        <f t="shared" si="80"/>
        <v>0.98189067331232116</v>
      </c>
      <c r="P417" s="7">
        <f t="shared" si="80"/>
        <v>0.98359144062427573</v>
      </c>
      <c r="Q417" s="7">
        <f t="shared" si="80"/>
        <v>0.98699831641523073</v>
      </c>
      <c r="R417" s="7">
        <f t="shared" si="80"/>
        <v>0.98870442790285917</v>
      </c>
      <c r="S417" s="7">
        <f t="shared" si="80"/>
        <v>0.9895581527033902</v>
      </c>
      <c r="T417" s="7">
        <f t="shared" si="80"/>
        <v>0.99041232379284194</v>
      </c>
      <c r="U417" s="7">
        <f t="shared" si="80"/>
        <v>0.99041232379284194</v>
      </c>
      <c r="V417" s="7">
        <f t="shared" si="80"/>
        <v>0.99041232379284194</v>
      </c>
      <c r="W417" s="7">
        <f t="shared" si="80"/>
        <v>0.99383347480925577</v>
      </c>
      <c r="X417" s="7">
        <f t="shared" si="80"/>
        <v>1.0006972560553822</v>
      </c>
      <c r="Y417" s="7">
        <f t="shared" si="80"/>
        <v>0.99041232379284194</v>
      </c>
    </row>
    <row r="418" spans="1:25" x14ac:dyDescent="0.25">
      <c r="A418">
        <v>21</v>
      </c>
      <c r="B418" s="7">
        <f t="shared" si="80"/>
        <v>0.97479996295217985</v>
      </c>
      <c r="C418" s="7">
        <f t="shared" si="80"/>
        <v>0.97736292006452496</v>
      </c>
      <c r="D418" s="7">
        <f t="shared" si="80"/>
        <v>0.97993079824214468</v>
      </c>
      <c r="E418" s="7">
        <f t="shared" si="80"/>
        <v>0.97993079824214468</v>
      </c>
      <c r="F418" s="7">
        <f t="shared" si="80"/>
        <v>0.97993079824214468</v>
      </c>
      <c r="G418" s="7">
        <f t="shared" si="80"/>
        <v>0.98508134929227031</v>
      </c>
      <c r="H418" s="7">
        <f t="shared" si="80"/>
        <v>0.9876640379417001</v>
      </c>
      <c r="I418" s="7">
        <f t="shared" si="80"/>
        <v>0.99025167921027668</v>
      </c>
      <c r="J418" s="7">
        <f t="shared" si="80"/>
        <v>0.99284428101391531</v>
      </c>
      <c r="K418" s="7">
        <f t="shared" si="80"/>
        <v>0.99544185127953277</v>
      </c>
      <c r="L418" s="1">
        <f t="shared" si="80"/>
        <v>98508.134929227061</v>
      </c>
      <c r="M418" s="1"/>
      <c r="N418" s="1">
        <f>'SSA avg mort by age'!K26</f>
        <v>98508.134929227061</v>
      </c>
      <c r="O418" s="7">
        <f t="shared" si="80"/>
        <v>0.98116707432628825</v>
      </c>
      <c r="P418" s="7">
        <f t="shared" si="80"/>
        <v>0.98292962591152522</v>
      </c>
      <c r="Q418" s="7">
        <f t="shared" si="80"/>
        <v>0.98646072169665144</v>
      </c>
      <c r="R418" s="7">
        <f t="shared" si="80"/>
        <v>0.98822926958953861</v>
      </c>
      <c r="S418" s="7">
        <f t="shared" si="80"/>
        <v>0.98911429434463838</v>
      </c>
      <c r="T418" s="7">
        <f t="shared" si="80"/>
        <v>0.98999981994711928</v>
      </c>
      <c r="U418" s="7">
        <f t="shared" si="80"/>
        <v>0.98999981994711928</v>
      </c>
      <c r="V418" s="7">
        <f t="shared" si="80"/>
        <v>0.98999981994711928</v>
      </c>
      <c r="W418" s="7">
        <f t="shared" si="80"/>
        <v>0.99354693545873873</v>
      </c>
      <c r="X418" s="7">
        <f t="shared" si="80"/>
        <v>1.0006652775679685</v>
      </c>
      <c r="Y418" s="7">
        <f t="shared" si="80"/>
        <v>0.98999981994711928</v>
      </c>
    </row>
    <row r="419" spans="1:25" x14ac:dyDescent="0.25">
      <c r="A419">
        <v>22</v>
      </c>
      <c r="B419" s="7">
        <f t="shared" si="80"/>
        <v>0.97276698287697549</v>
      </c>
      <c r="C419" s="7">
        <f t="shared" si="80"/>
        <v>0.9755175159105699</v>
      </c>
      <c r="D419" s="7">
        <f t="shared" si="80"/>
        <v>0.97827397461785437</v>
      </c>
      <c r="E419" s="7">
        <f t="shared" si="80"/>
        <v>0.97827397461785437</v>
      </c>
      <c r="F419" s="7">
        <f t="shared" si="80"/>
        <v>0.97827397461785437</v>
      </c>
      <c r="G419" s="7">
        <f t="shared" si="80"/>
        <v>0.98380471220238797</v>
      </c>
      <c r="H419" s="7">
        <f t="shared" si="80"/>
        <v>0.98657901269706749</v>
      </c>
      <c r="I419" s="7">
        <f t="shared" si="80"/>
        <v>0.98935928210034441</v>
      </c>
      <c r="J419" s="7">
        <f t="shared" si="80"/>
        <v>0.99214553126402716</v>
      </c>
      <c r="K419" s="7">
        <f t="shared" si="80"/>
        <v>0.99493777105720127</v>
      </c>
      <c r="L419" s="1">
        <f t="shared" si="80"/>
        <v>98380.471220238833</v>
      </c>
      <c r="M419" s="1"/>
      <c r="N419" s="1">
        <f>'SSA avg mort by age'!K27</f>
        <v>98380.471220238833</v>
      </c>
      <c r="O419" s="7">
        <f t="shared" si="80"/>
        <v>0.98039879807943331</v>
      </c>
      <c r="P419" s="7">
        <f t="shared" si="80"/>
        <v>0.98222651872579991</v>
      </c>
      <c r="Q419" s="7">
        <f t="shared" si="80"/>
        <v>0.98588866549279686</v>
      </c>
      <c r="R419" s="7">
        <f t="shared" si="80"/>
        <v>0.98772309611716869</v>
      </c>
      <c r="S419" s="7">
        <f t="shared" si="80"/>
        <v>0.98864115172574474</v>
      </c>
      <c r="T419" s="7">
        <f t="shared" si="80"/>
        <v>0.98955976790793054</v>
      </c>
      <c r="U419" s="7">
        <f t="shared" si="80"/>
        <v>0.98955976790793054</v>
      </c>
      <c r="V419" s="7">
        <f t="shared" si="80"/>
        <v>0.98955976790793054</v>
      </c>
      <c r="W419" s="7">
        <f t="shared" si="80"/>
        <v>0.99323984401800136</v>
      </c>
      <c r="X419" s="7">
        <f t="shared" si="80"/>
        <v>1.0006269896696205</v>
      </c>
      <c r="Y419" s="7">
        <f t="shared" si="80"/>
        <v>0.98955976790793054</v>
      </c>
    </row>
    <row r="420" spans="1:25" x14ac:dyDescent="0.25">
      <c r="A420">
        <v>23</v>
      </c>
      <c r="B420" s="7">
        <f t="shared" si="80"/>
        <v>0.97064307871105582</v>
      </c>
      <c r="C420" s="7">
        <f t="shared" si="80"/>
        <v>0.9735879227037989</v>
      </c>
      <c r="D420" s="7">
        <f t="shared" si="80"/>
        <v>0.97653981186477579</v>
      </c>
      <c r="E420" s="7">
        <f t="shared" si="80"/>
        <v>0.97653981186477579</v>
      </c>
      <c r="F420" s="7">
        <f t="shared" si="80"/>
        <v>0.97653981186477579</v>
      </c>
      <c r="G420" s="7">
        <f t="shared" si="80"/>
        <v>0.9824647833958926</v>
      </c>
      <c r="H420" s="7">
        <f t="shared" si="80"/>
        <v>0.98543789468337917</v>
      </c>
      <c r="I420" s="7">
        <f t="shared" si="80"/>
        <v>0.98841810897387539</v>
      </c>
      <c r="J420" s="7">
        <f t="shared" si="80"/>
        <v>0.99140544079136084</v>
      </c>
      <c r="K420" s="7">
        <f t="shared" si="80"/>
        <v>0.99439990468600981</v>
      </c>
      <c r="L420" s="1">
        <f t="shared" si="80"/>
        <v>98246.478339589288</v>
      </c>
      <c r="M420" s="1"/>
      <c r="N420" s="1">
        <f>'SSA avg mort by age'!K28</f>
        <v>98246.478339589288</v>
      </c>
      <c r="O420" s="7">
        <f t="shared" si="80"/>
        <v>0.97959067365791497</v>
      </c>
      <c r="P420" s="7">
        <f t="shared" si="80"/>
        <v>0.98148648499411129</v>
      </c>
      <c r="Q420" s="7">
        <f t="shared" ref="Q420:Y420" si="81">0.5*Q298+Q177</f>
        <v>0.98528558637196295</v>
      </c>
      <c r="R420" s="7">
        <f t="shared" si="81"/>
        <v>0.98718888186626108</v>
      </c>
      <c r="S420" s="7">
        <f t="shared" si="81"/>
        <v>0.98814146700881145</v>
      </c>
      <c r="T420" s="7">
        <f t="shared" si="81"/>
        <v>0.98909467753694702</v>
      </c>
      <c r="U420" s="7">
        <f t="shared" si="81"/>
        <v>0.98909467753694702</v>
      </c>
      <c r="V420" s="7">
        <f t="shared" si="81"/>
        <v>0.98909467753694702</v>
      </c>
      <c r="W420" s="7">
        <f t="shared" si="81"/>
        <v>0.99291378034169075</v>
      </c>
      <c r="X420" s="7">
        <f t="shared" si="81"/>
        <v>1.0005821084916775</v>
      </c>
      <c r="Y420" s="7">
        <f t="shared" si="81"/>
        <v>0.98909467753694702</v>
      </c>
    </row>
    <row r="421" spans="1:25" x14ac:dyDescent="0.25">
      <c r="A421">
        <v>24</v>
      </c>
      <c r="B421" s="7">
        <f t="shared" ref="B421:Y432" si="82">0.5*B299+B178</f>
        <v>0.96850098006044016</v>
      </c>
      <c r="C421" s="7">
        <f t="shared" si="82"/>
        <v>0.97164010021479319</v>
      </c>
      <c r="D421" s="7">
        <f t="shared" si="82"/>
        <v>0.97478746725847332</v>
      </c>
      <c r="E421" s="7">
        <f t="shared" si="82"/>
        <v>0.97478746725847332</v>
      </c>
      <c r="F421" s="7">
        <f t="shared" si="82"/>
        <v>0.97478746725847332</v>
      </c>
      <c r="G421" s="7">
        <f t="shared" si="82"/>
        <v>0.98110701706523951</v>
      </c>
      <c r="H421" s="7">
        <f t="shared" si="82"/>
        <v>0.98427923744880474</v>
      </c>
      <c r="I421" s="7">
        <f t="shared" si="82"/>
        <v>0.98745977996279211</v>
      </c>
      <c r="J421" s="7">
        <f t="shared" si="82"/>
        <v>0.99064866351251946</v>
      </c>
      <c r="K421" s="7">
        <f t="shared" si="82"/>
        <v>0.99384590704145681</v>
      </c>
      <c r="L421" s="1">
        <f t="shared" si="82"/>
        <v>98110.701706523978</v>
      </c>
      <c r="M421" s="1"/>
      <c r="N421" s="1">
        <f>'SSA avg mort by age'!K29</f>
        <v>98110.701706523978</v>
      </c>
      <c r="O421" s="7">
        <f t="shared" si="82"/>
        <v>0.9787474675159844</v>
      </c>
      <c r="P421" s="7">
        <f t="shared" si="82"/>
        <v>0.9807138403631418</v>
      </c>
      <c r="Q421" s="7">
        <f t="shared" si="82"/>
        <v>0.98465489692453689</v>
      </c>
      <c r="R421" s="7">
        <f t="shared" si="82"/>
        <v>0.98662958718954152</v>
      </c>
      <c r="S421" s="7">
        <f t="shared" si="82"/>
        <v>0.98761797425278819</v>
      </c>
      <c r="T421" s="7">
        <f t="shared" si="82"/>
        <v>0.98860705648364333</v>
      </c>
      <c r="U421" s="7">
        <f t="shared" si="82"/>
        <v>0.98860705648364333</v>
      </c>
      <c r="V421" s="7">
        <f t="shared" si="82"/>
        <v>0.98860705648364333</v>
      </c>
      <c r="W421" s="7">
        <f t="shared" si="82"/>
        <v>0.99257034529842747</v>
      </c>
      <c r="X421" s="7">
        <f t="shared" si="82"/>
        <v>1.0005304160019943</v>
      </c>
      <c r="Y421" s="7">
        <f t="shared" si="82"/>
        <v>0.98860705648364333</v>
      </c>
    </row>
    <row r="422" spans="1:25" x14ac:dyDescent="0.25">
      <c r="A422">
        <v>25</v>
      </c>
      <c r="B422" s="7">
        <f t="shared" si="82"/>
        <v>0.96638118902407677</v>
      </c>
      <c r="C422" s="7">
        <f t="shared" si="82"/>
        <v>0.96971085929866385</v>
      </c>
      <c r="D422" s="7">
        <f t="shared" si="82"/>
        <v>0.97305003700257797</v>
      </c>
      <c r="E422" s="7">
        <f t="shared" si="82"/>
        <v>0.97305003700257797</v>
      </c>
      <c r="F422" s="7">
        <f t="shared" si="82"/>
        <v>0.97305003700257797</v>
      </c>
      <c r="G422" s="7">
        <f t="shared" si="82"/>
        <v>0.97975700973927538</v>
      </c>
      <c r="H422" s="7">
        <f t="shared" si="82"/>
        <v>0.98312485242523473</v>
      </c>
      <c r="I422" s="7">
        <f t="shared" si="82"/>
        <v>0.9865022978470871</v>
      </c>
      <c r="J422" s="7">
        <f t="shared" si="82"/>
        <v>0.98988936996463694</v>
      </c>
      <c r="K422" s="7">
        <f t="shared" si="82"/>
        <v>0.99328609279116553</v>
      </c>
      <c r="L422" s="1">
        <f t="shared" si="82"/>
        <v>97975.700973927553</v>
      </c>
      <c r="M422" s="1"/>
      <c r="N422" s="1">
        <f>'SSA avg mort by age'!K30</f>
        <v>97975.700973927553</v>
      </c>
      <c r="O422" s="7">
        <f t="shared" si="82"/>
        <v>0.97787047928070181</v>
      </c>
      <c r="P422" s="7">
        <f t="shared" si="82"/>
        <v>0.97990972901115769</v>
      </c>
      <c r="Q422" s="7">
        <f t="shared" si="82"/>
        <v>0.98399743200043832</v>
      </c>
      <c r="R422" s="7">
        <f t="shared" si="82"/>
        <v>0.98604589307230628</v>
      </c>
      <c r="S422" s="7">
        <f t="shared" si="82"/>
        <v>0.98707127771382863</v>
      </c>
      <c r="T422" s="7">
        <f t="shared" si="82"/>
        <v>0.98809743241173142</v>
      </c>
      <c r="U422" s="7">
        <f t="shared" si="82"/>
        <v>0.98809743241173142</v>
      </c>
      <c r="V422" s="7">
        <f t="shared" si="82"/>
        <v>0.98809743241173142</v>
      </c>
      <c r="W422" s="7">
        <f t="shared" si="82"/>
        <v>0.99220976156807106</v>
      </c>
      <c r="X422" s="7">
        <f t="shared" si="82"/>
        <v>1.0004715317631687</v>
      </c>
      <c r="Y422" s="7">
        <f t="shared" si="82"/>
        <v>0.98809743241173142</v>
      </c>
    </row>
    <row r="423" spans="1:25" x14ac:dyDescent="0.25">
      <c r="A423">
        <v>26</v>
      </c>
      <c r="B423" s="7">
        <f t="shared" si="82"/>
        <v>0.96428814283132003</v>
      </c>
      <c r="C423" s="7">
        <f t="shared" si="82"/>
        <v>0.96780426721195512</v>
      </c>
      <c r="D423" s="7">
        <f t="shared" si="82"/>
        <v>0.97133121190157634</v>
      </c>
      <c r="E423" s="7">
        <f t="shared" si="82"/>
        <v>0.97133121190157634</v>
      </c>
      <c r="F423" s="7">
        <f t="shared" si="82"/>
        <v>0.97133121190157634</v>
      </c>
      <c r="G423" s="7">
        <f t="shared" si="82"/>
        <v>0.97841767989218098</v>
      </c>
      <c r="H423" s="7">
        <f t="shared" si="82"/>
        <v>0.98197726221535497</v>
      </c>
      <c r="I423" s="7">
        <f t="shared" si="82"/>
        <v>0.98554778289221612</v>
      </c>
      <c r="J423" s="7">
        <f t="shared" si="82"/>
        <v>0.98912927161457176</v>
      </c>
      <c r="K423" s="7">
        <f t="shared" si="82"/>
        <v>0.99272175814679897</v>
      </c>
      <c r="L423" s="1">
        <f t="shared" si="82"/>
        <v>97841.767989218119</v>
      </c>
      <c r="M423" s="1"/>
      <c r="N423" s="1">
        <f>'SSA avg mort by age'!K31</f>
        <v>97841.767989218119</v>
      </c>
      <c r="O423" s="7">
        <f t="shared" si="82"/>
        <v>0.97695845151041039</v>
      </c>
      <c r="P423" s="7">
        <f t="shared" si="82"/>
        <v>0.97907295139053419</v>
      </c>
      <c r="Q423" s="7">
        <f t="shared" si="82"/>
        <v>0.98331211192217882</v>
      </c>
      <c r="R423" s="7">
        <f t="shared" si="82"/>
        <v>0.98543678183242078</v>
      </c>
      <c r="S423" s="7">
        <f t="shared" si="82"/>
        <v>0.98650039122677513</v>
      </c>
      <c r="T423" s="7">
        <f t="shared" si="82"/>
        <v>0.98756485102084901</v>
      </c>
      <c r="U423" s="7">
        <f t="shared" si="82"/>
        <v>0.98756485102084901</v>
      </c>
      <c r="V423" s="7">
        <f t="shared" si="82"/>
        <v>0.98756485102084901</v>
      </c>
      <c r="W423" s="7">
        <f t="shared" si="82"/>
        <v>0.99183120581198059</v>
      </c>
      <c r="X423" s="7">
        <f t="shared" si="82"/>
        <v>1.0004049114272806</v>
      </c>
      <c r="Y423" s="7">
        <f t="shared" si="82"/>
        <v>0.98756485102084901</v>
      </c>
    </row>
    <row r="424" spans="1:25" x14ac:dyDescent="0.25">
      <c r="A424">
        <v>27</v>
      </c>
      <c r="B424" s="7">
        <f t="shared" si="82"/>
        <v>0.96221396501271961</v>
      </c>
      <c r="C424" s="7">
        <f t="shared" si="82"/>
        <v>0.96591318235624468</v>
      </c>
      <c r="D424" s="7">
        <f t="shared" si="82"/>
        <v>0.9696245861075754</v>
      </c>
      <c r="E424" s="7">
        <f t="shared" si="82"/>
        <v>0.9696245861075754</v>
      </c>
      <c r="F424" s="7">
        <f t="shared" si="82"/>
        <v>0.9696245861075754</v>
      </c>
      <c r="G424" s="7">
        <f t="shared" si="82"/>
        <v>0.97708409592675172</v>
      </c>
      <c r="H424" s="7">
        <f t="shared" si="82"/>
        <v>0.9808322737788473</v>
      </c>
      <c r="I424" s="7">
        <f t="shared" si="82"/>
        <v>0.98459278160771002</v>
      </c>
      <c r="J424" s="7">
        <f t="shared" si="82"/>
        <v>0.98836565554420786</v>
      </c>
      <c r="K424" s="7">
        <f t="shared" si="82"/>
        <v>0.99215093181511893</v>
      </c>
      <c r="L424" s="1">
        <f t="shared" si="82"/>
        <v>97708.409592675176</v>
      </c>
      <c r="M424" s="1"/>
      <c r="N424" s="1">
        <f>'SSA avg mort by age'!K32</f>
        <v>97708.409592675176</v>
      </c>
      <c r="O424" s="7">
        <f t="shared" si="82"/>
        <v>0.97601099739687247</v>
      </c>
      <c r="P424" s="7">
        <f t="shared" si="82"/>
        <v>0.97820310441644409</v>
      </c>
      <c r="Q424" s="7">
        <f t="shared" si="82"/>
        <v>0.9825985043788189</v>
      </c>
      <c r="R424" s="7">
        <f t="shared" si="82"/>
        <v>0.98480180822904484</v>
      </c>
      <c r="S424" s="7">
        <f t="shared" si="82"/>
        <v>0.98590486351094031</v>
      </c>
      <c r="T424" s="7">
        <f t="shared" si="82"/>
        <v>0.98700885527551352</v>
      </c>
      <c r="U424" s="7">
        <f t="shared" si="82"/>
        <v>0.98700885527551352</v>
      </c>
      <c r="V424" s="7">
        <f t="shared" si="82"/>
        <v>0.98700885527551352</v>
      </c>
      <c r="W424" s="7">
        <f t="shared" si="82"/>
        <v>0.99143420085087641</v>
      </c>
      <c r="X424" s="7">
        <f t="shared" si="82"/>
        <v>1.0003300515898625</v>
      </c>
      <c r="Y424" s="7">
        <f t="shared" si="82"/>
        <v>0.98700885527551352</v>
      </c>
    </row>
    <row r="425" spans="1:25" x14ac:dyDescent="0.25">
      <c r="A425">
        <v>28</v>
      </c>
      <c r="B425" s="7">
        <f t="shared" si="82"/>
        <v>0.96014566956331782</v>
      </c>
      <c r="C425" s="7">
        <f t="shared" si="82"/>
        <v>0.96402577653663701</v>
      </c>
      <c r="D425" s="7">
        <f t="shared" si="82"/>
        <v>0.96791949486762952</v>
      </c>
      <c r="E425" s="7">
        <f t="shared" si="82"/>
        <v>0.96791949486762952</v>
      </c>
      <c r="F425" s="7">
        <f t="shared" si="82"/>
        <v>0.96791949486762952</v>
      </c>
      <c r="G425" s="7">
        <f t="shared" si="82"/>
        <v>0.97574793708773433</v>
      </c>
      <c r="H425" s="7">
        <f t="shared" si="82"/>
        <v>0.97968274702674829</v>
      </c>
      <c r="I425" s="7">
        <f t="shared" si="82"/>
        <v>0.98363134042388545</v>
      </c>
      <c r="J425" s="7">
        <f t="shared" si="82"/>
        <v>0.9875937606129076</v>
      </c>
      <c r="K425" s="7">
        <f t="shared" si="82"/>
        <v>0.99157005105168172</v>
      </c>
      <c r="L425" s="1">
        <f t="shared" si="82"/>
        <v>97574.793708773432</v>
      </c>
      <c r="M425" s="1"/>
      <c r="N425" s="1">
        <f>'SSA avg mort by age'!K33</f>
        <v>97574.793708773432</v>
      </c>
      <c r="O425" s="7">
        <f t="shared" si="82"/>
        <v>0.975026082735441</v>
      </c>
      <c r="P425" s="7">
        <f t="shared" si="82"/>
        <v>0.97729826901975958</v>
      </c>
      <c r="Q425" s="7">
        <f t="shared" si="82"/>
        <v>0.9818549258719258</v>
      </c>
      <c r="R425" s="7">
        <f t="shared" si="82"/>
        <v>0.98413940922347098</v>
      </c>
      <c r="S425" s="7">
        <f t="shared" si="82"/>
        <v>0.98528319243146922</v>
      </c>
      <c r="T425" s="7">
        <f t="shared" si="82"/>
        <v>0.98642800439611367</v>
      </c>
      <c r="U425" s="7">
        <f t="shared" si="82"/>
        <v>0.98642800439611367</v>
      </c>
      <c r="V425" s="7">
        <f t="shared" si="82"/>
        <v>0.98642800439611367</v>
      </c>
      <c r="W425" s="7">
        <f t="shared" si="82"/>
        <v>0.99101755587113405</v>
      </c>
      <c r="X425" s="7">
        <f t="shared" si="82"/>
        <v>1.0002462835111365</v>
      </c>
      <c r="Y425" s="7">
        <f t="shared" si="82"/>
        <v>0.98642800439611367</v>
      </c>
    </row>
    <row r="426" spans="1:25" x14ac:dyDescent="0.25">
      <c r="A426">
        <v>29</v>
      </c>
      <c r="B426" s="7">
        <f t="shared" si="82"/>
        <v>0.95806674688815496</v>
      </c>
      <c r="C426" s="7">
        <f t="shared" si="82"/>
        <v>0.96212697322702945</v>
      </c>
      <c r="D426" s="7">
        <f t="shared" si="82"/>
        <v>0.96620230439222676</v>
      </c>
      <c r="E426" s="7">
        <f t="shared" si="82"/>
        <v>0.96620230439222676</v>
      </c>
      <c r="F426" s="7">
        <f t="shared" si="82"/>
        <v>0.96620230439222676</v>
      </c>
      <c r="G426" s="7">
        <f t="shared" si="82"/>
        <v>0.97439848439385335</v>
      </c>
      <c r="H426" s="7">
        <f t="shared" si="82"/>
        <v>0.97851943521725049</v>
      </c>
      <c r="I426" s="7">
        <f t="shared" si="82"/>
        <v>0.98265569484179327</v>
      </c>
      <c r="J426" s="7">
        <f t="shared" si="82"/>
        <v>0.98680731465380189</v>
      </c>
      <c r="K426" s="7">
        <f t="shared" si="82"/>
        <v>0.99097434619752933</v>
      </c>
      <c r="L426" s="1">
        <f t="shared" si="82"/>
        <v>97439.848439385343</v>
      </c>
      <c r="M426" s="1"/>
      <c r="N426" s="1">
        <f>'SSA avg mort by age'!K34</f>
        <v>97439.848439385343</v>
      </c>
      <c r="O426" s="7">
        <f t="shared" si="82"/>
        <v>0.97400087645906885</v>
      </c>
      <c r="P426" s="7">
        <f t="shared" si="82"/>
        <v>0.97635579012441676</v>
      </c>
      <c r="Q426" s="7">
        <f t="shared" si="82"/>
        <v>0.98107907976859554</v>
      </c>
      <c r="R426" s="7">
        <f t="shared" si="82"/>
        <v>0.98344747066363081</v>
      </c>
      <c r="S426" s="7">
        <f t="shared" si="82"/>
        <v>0.98463335589782575</v>
      </c>
      <c r="T426" s="7">
        <f t="shared" si="82"/>
        <v>0.98582036890346481</v>
      </c>
      <c r="U426" s="7">
        <f t="shared" si="82"/>
        <v>0.98582036890346481</v>
      </c>
      <c r="V426" s="7">
        <f t="shared" si="82"/>
        <v>0.98582036890346481</v>
      </c>
      <c r="W426" s="7">
        <f t="shared" si="82"/>
        <v>0.99057971737348482</v>
      </c>
      <c r="X426" s="7">
        <f t="shared" si="82"/>
        <v>1.0001528325978555</v>
      </c>
      <c r="Y426" s="7">
        <f t="shared" si="82"/>
        <v>0.98582036890346481</v>
      </c>
    </row>
    <row r="427" spans="1:25" x14ac:dyDescent="0.25">
      <c r="A427">
        <v>30</v>
      </c>
      <c r="B427" s="7">
        <f t="shared" si="82"/>
        <v>0.9559662590041168</v>
      </c>
      <c r="C427" s="7">
        <f t="shared" si="82"/>
        <v>0.9602067453569213</v>
      </c>
      <c r="D427" s="7">
        <f t="shared" si="82"/>
        <v>0.96446390604109111</v>
      </c>
      <c r="E427" s="7">
        <f t="shared" si="82"/>
        <v>0.96446390604109111</v>
      </c>
      <c r="F427" s="7">
        <f t="shared" si="82"/>
        <v>0.96446390604109111</v>
      </c>
      <c r="G427" s="7">
        <f t="shared" si="82"/>
        <v>0.97302848895363592</v>
      </c>
      <c r="H427" s="7">
        <f t="shared" si="82"/>
        <v>0.97733603094733312</v>
      </c>
      <c r="I427" s="7">
        <f t="shared" si="82"/>
        <v>0.98166048680423301</v>
      </c>
      <c r="J427" s="7">
        <f t="shared" si="82"/>
        <v>0.98600191689995498</v>
      </c>
      <c r="K427" s="7">
        <f t="shared" si="82"/>
        <v>0.99036038180837693</v>
      </c>
      <c r="L427" s="1">
        <f t="shared" si="82"/>
        <v>97302.848895363612</v>
      </c>
      <c r="M427" s="1"/>
      <c r="N427" s="1">
        <f>'SSA avg mort by age'!K35</f>
        <v>97302.848895363612</v>
      </c>
      <c r="O427" s="7">
        <f t="shared" si="82"/>
        <v>0.97293179403244823</v>
      </c>
      <c r="P427" s="7">
        <f t="shared" si="82"/>
        <v>0.97537231185984197</v>
      </c>
      <c r="Q427" s="7">
        <f t="shared" si="82"/>
        <v>0.98026807539210259</v>
      </c>
      <c r="R427" s="7">
        <f t="shared" si="82"/>
        <v>0.98272333843629223</v>
      </c>
      <c r="S427" s="7">
        <f t="shared" si="82"/>
        <v>0.98395281907772392</v>
      </c>
      <c r="T427" s="7">
        <f t="shared" si="82"/>
        <v>0.98518353391525337</v>
      </c>
      <c r="U427" s="7">
        <f t="shared" si="82"/>
        <v>0.98518353391525337</v>
      </c>
      <c r="V427" s="7">
        <f t="shared" si="82"/>
        <v>0.98518353391525337</v>
      </c>
      <c r="W427" s="7">
        <f t="shared" si="82"/>
        <v>0.99011875700933072</v>
      </c>
      <c r="X427" s="7">
        <f t="shared" si="82"/>
        <v>1.0000487763478909</v>
      </c>
      <c r="Y427" s="7">
        <f t="shared" si="82"/>
        <v>0.98518353391525337</v>
      </c>
    </row>
    <row r="428" spans="1:25" x14ac:dyDescent="0.25">
      <c r="A428">
        <v>31</v>
      </c>
      <c r="B428" s="7">
        <f t="shared" si="82"/>
        <v>0.95384017378954478</v>
      </c>
      <c r="C428" s="7">
        <f t="shared" si="82"/>
        <v>0.95826135626780096</v>
      </c>
      <c r="D428" s="7">
        <f t="shared" si="82"/>
        <v>0.96270086201292981</v>
      </c>
      <c r="E428" s="7">
        <f t="shared" si="82"/>
        <v>0.96270086201292981</v>
      </c>
      <c r="F428" s="7">
        <f t="shared" si="82"/>
        <v>0.96270086201292981</v>
      </c>
      <c r="G428" s="7">
        <f t="shared" si="82"/>
        <v>0.97163512113855466</v>
      </c>
      <c r="H428" s="7">
        <f t="shared" si="82"/>
        <v>0.97613001404420607</v>
      </c>
      <c r="I428" s="7">
        <f t="shared" si="82"/>
        <v>0.98064350926862121</v>
      </c>
      <c r="J428" s="7">
        <f t="shared" si="82"/>
        <v>0.98517567718572185</v>
      </c>
      <c r="K428" s="7">
        <f t="shared" si="82"/>
        <v>0.98972658841539407</v>
      </c>
      <c r="L428" s="1">
        <f t="shared" si="82"/>
        <v>97163.512113855482</v>
      </c>
      <c r="M428" s="1"/>
      <c r="N428" s="1">
        <f>'SSA avg mort by age'!K36</f>
        <v>97163.512113855482</v>
      </c>
      <c r="O428" s="7">
        <f t="shared" si="82"/>
        <v>0.9718120335879068</v>
      </c>
      <c r="P428" s="7">
        <f t="shared" si="82"/>
        <v>0.97434150910286588</v>
      </c>
      <c r="Q428" s="7">
        <f t="shared" si="82"/>
        <v>0.97941655344205014</v>
      </c>
      <c r="R428" s="7">
        <f t="shared" si="82"/>
        <v>0.98196214236617219</v>
      </c>
      <c r="S428" s="7">
        <f t="shared" si="82"/>
        <v>0.9832369579221667</v>
      </c>
      <c r="T428" s="7">
        <f t="shared" si="82"/>
        <v>0.98451312255519297</v>
      </c>
      <c r="U428" s="7">
        <f t="shared" si="82"/>
        <v>0.98451312255519297</v>
      </c>
      <c r="V428" s="7">
        <f t="shared" si="82"/>
        <v>0.98451312255519297</v>
      </c>
      <c r="W428" s="7">
        <f t="shared" si="82"/>
        <v>0.98963129711681774</v>
      </c>
      <c r="X428" s="7">
        <f t="shared" si="82"/>
        <v>0.9999327866632377</v>
      </c>
      <c r="Y428" s="7">
        <f t="shared" si="82"/>
        <v>0.98451312255519297</v>
      </c>
    </row>
    <row r="429" spans="1:25" x14ac:dyDescent="0.25">
      <c r="A429">
        <v>32</v>
      </c>
      <c r="B429" s="7">
        <f t="shared" si="82"/>
        <v>0.9516838437573385</v>
      </c>
      <c r="C429" s="7">
        <f t="shared" si="82"/>
        <v>0.9562864903710242</v>
      </c>
      <c r="D429" s="7">
        <f t="shared" si="82"/>
        <v>0.9609091930541368</v>
      </c>
      <c r="E429" s="7">
        <f t="shared" si="82"/>
        <v>0.9609091930541368</v>
      </c>
      <c r="F429" s="7">
        <f t="shared" si="82"/>
        <v>0.9609091930541368</v>
      </c>
      <c r="G429" s="7">
        <f t="shared" si="82"/>
        <v>0.97021508800049061</v>
      </c>
      <c r="H429" s="7">
        <f t="shared" si="82"/>
        <v>0.97489844169550688</v>
      </c>
      <c r="I429" s="7">
        <f t="shared" si="82"/>
        <v>0.9796021743255634</v>
      </c>
      <c r="J429" s="7">
        <f t="shared" si="82"/>
        <v>0.9843263673570527</v>
      </c>
      <c r="K429" s="7">
        <f t="shared" si="82"/>
        <v>0.98907110255843456</v>
      </c>
      <c r="L429" s="1">
        <f t="shared" si="82"/>
        <v>97021.508800049094</v>
      </c>
      <c r="M429" s="1"/>
      <c r="N429" s="1">
        <f>'SSA avg mort by age'!K37</f>
        <v>97021.508800049094</v>
      </c>
      <c r="O429" s="7">
        <f t="shared" si="82"/>
        <v>0.97063574494785287</v>
      </c>
      <c r="P429" s="7">
        <f t="shared" si="82"/>
        <v>0.97325791947981044</v>
      </c>
      <c r="Q429" s="7">
        <f t="shared" si="82"/>
        <v>0.97851983935215892</v>
      </c>
      <c r="R429" s="7">
        <f t="shared" si="82"/>
        <v>0.98115960794253598</v>
      </c>
      <c r="S429" s="7">
        <f t="shared" si="82"/>
        <v>0.98248169949759967</v>
      </c>
      <c r="T429" s="7">
        <f t="shared" si="82"/>
        <v>0.98380526450422845</v>
      </c>
      <c r="U429" s="7">
        <f t="shared" si="82"/>
        <v>0.98380526450422845</v>
      </c>
      <c r="V429" s="7">
        <f t="shared" si="82"/>
        <v>0.98380526450422845</v>
      </c>
      <c r="W429" s="7">
        <f t="shared" si="82"/>
        <v>0.98911428827409231</v>
      </c>
      <c r="X429" s="7">
        <f t="shared" si="82"/>
        <v>0.99980350671662399</v>
      </c>
      <c r="Y429" s="7">
        <f t="shared" si="82"/>
        <v>0.98380526450422845</v>
      </c>
    </row>
    <row r="430" spans="1:25" x14ac:dyDescent="0.25">
      <c r="A430">
        <v>33</v>
      </c>
      <c r="B430" s="7">
        <f t="shared" si="82"/>
        <v>0.94948685136275812</v>
      </c>
      <c r="C430" s="7">
        <f t="shared" si="82"/>
        <v>0.95427253139343304</v>
      </c>
      <c r="D430" s="7">
        <f t="shared" si="82"/>
        <v>0.95908009380209747</v>
      </c>
      <c r="E430" s="7">
        <f t="shared" si="82"/>
        <v>0.95908009380209747</v>
      </c>
      <c r="F430" s="7">
        <f t="shared" si="82"/>
        <v>0.95908009380209747</v>
      </c>
      <c r="G430" s="7">
        <f t="shared" si="82"/>
        <v>0.96876123540026537</v>
      </c>
      <c r="H430" s="7">
        <f t="shared" si="82"/>
        <v>0.97363500032088568</v>
      </c>
      <c r="I430" s="7">
        <f t="shared" si="82"/>
        <v>0.97853101908439488</v>
      </c>
      <c r="J430" s="7">
        <f t="shared" si="82"/>
        <v>0.98344938547004468</v>
      </c>
      <c r="K430" s="7">
        <f t="shared" si="82"/>
        <v>0.98839019362497549</v>
      </c>
      <c r="L430" s="1">
        <f t="shared" si="82"/>
        <v>96876.123540026558</v>
      </c>
      <c r="M430" s="1"/>
      <c r="N430" s="1">
        <f>'SSA avg mort by age'!K38</f>
        <v>96876.123540026558</v>
      </c>
      <c r="O430" s="7">
        <f t="shared" si="82"/>
        <v>0.96940045926256435</v>
      </c>
      <c r="P430" s="7">
        <f t="shared" si="82"/>
        <v>0.97211918440059231</v>
      </c>
      <c r="Q430" s="7">
        <f t="shared" si="82"/>
        <v>0.97757580389608589</v>
      </c>
      <c r="R430" s="7">
        <f t="shared" si="82"/>
        <v>0.98031372509356518</v>
      </c>
      <c r="S430" s="7">
        <f t="shared" si="82"/>
        <v>0.98168509443872509</v>
      </c>
      <c r="T430" s="7">
        <f t="shared" si="82"/>
        <v>0.98305807186067107</v>
      </c>
      <c r="U430" s="7">
        <f t="shared" si="82"/>
        <v>0.98305807186067107</v>
      </c>
      <c r="V430" s="7">
        <f t="shared" si="82"/>
        <v>0.98305807186067107</v>
      </c>
      <c r="W430" s="7">
        <f t="shared" si="82"/>
        <v>0.98856609606884172</v>
      </c>
      <c r="X430" s="7">
        <f t="shared" si="82"/>
        <v>0.99965984639457939</v>
      </c>
      <c r="Y430" s="7">
        <f t="shared" si="82"/>
        <v>0.98305807186067107</v>
      </c>
    </row>
    <row r="431" spans="1:25" x14ac:dyDescent="0.25">
      <c r="A431">
        <v>34</v>
      </c>
      <c r="B431" s="7">
        <f t="shared" si="82"/>
        <v>0.94723755720358072</v>
      </c>
      <c r="C431" s="7">
        <f t="shared" si="82"/>
        <v>0.95220871267960561</v>
      </c>
      <c r="D431" s="7">
        <f t="shared" si="82"/>
        <v>0.95720368217150853</v>
      </c>
      <c r="E431" s="7">
        <f t="shared" si="82"/>
        <v>0.95720368217150853</v>
      </c>
      <c r="F431" s="7">
        <f t="shared" si="82"/>
        <v>0.95720368217150853</v>
      </c>
      <c r="G431" s="7">
        <f t="shared" si="82"/>
        <v>0.96726548646114241</v>
      </c>
      <c r="H431" s="7">
        <f t="shared" si="82"/>
        <v>0.9723325339851695</v>
      </c>
      <c r="I431" s="7">
        <f t="shared" si="82"/>
        <v>0.97742382098107916</v>
      </c>
      <c r="J431" s="7">
        <f t="shared" si="82"/>
        <v>0.98253945491691275</v>
      </c>
      <c r="K431" s="7">
        <f t="shared" si="82"/>
        <v>0.98767954370575861</v>
      </c>
      <c r="L431" s="1">
        <f t="shared" si="82"/>
        <v>96726.548646114257</v>
      </c>
      <c r="M431" s="1"/>
      <c r="N431" s="1">
        <f>'SSA avg mort by age'!K39</f>
        <v>96726.548646114257</v>
      </c>
      <c r="O431" s="7">
        <f t="shared" si="82"/>
        <v>0.96810136806558045</v>
      </c>
      <c r="P431" s="7">
        <f t="shared" si="82"/>
        <v>0.97092077847437541</v>
      </c>
      <c r="Q431" s="7">
        <f t="shared" si="82"/>
        <v>0.97658050042290567</v>
      </c>
      <c r="R431" s="7">
        <f t="shared" si="82"/>
        <v>0.97942084289697218</v>
      </c>
      <c r="S431" s="7">
        <f t="shared" si="82"/>
        <v>0.98084364129140456</v>
      </c>
      <c r="T431" s="7">
        <f t="shared" si="82"/>
        <v>0.98226819371317342</v>
      </c>
      <c r="U431" s="7">
        <f t="shared" si="82"/>
        <v>0.98226819371317342</v>
      </c>
      <c r="V431" s="7">
        <f t="shared" si="82"/>
        <v>0.98226819371317342</v>
      </c>
      <c r="W431" s="7">
        <f t="shared" si="82"/>
        <v>0.98798398258905917</v>
      </c>
      <c r="X431" s="7">
        <f t="shared" si="82"/>
        <v>0.99950034661698128</v>
      </c>
      <c r="Y431" s="7">
        <f t="shared" si="82"/>
        <v>0.98226819371317342</v>
      </c>
    </row>
    <row r="432" spans="1:25" x14ac:dyDescent="0.25">
      <c r="A432">
        <v>35</v>
      </c>
      <c r="B432" s="7">
        <f t="shared" si="82"/>
        <v>0.94492170141211917</v>
      </c>
      <c r="C432" s="7">
        <f t="shared" si="82"/>
        <v>0.95008182699054378</v>
      </c>
      <c r="D432" s="7">
        <f t="shared" si="82"/>
        <v>0.95526781898951019</v>
      </c>
      <c r="E432" s="7">
        <f t="shared" si="82"/>
        <v>0.95526781898951019</v>
      </c>
      <c r="F432" s="7">
        <f t="shared" si="82"/>
        <v>0.95526781898951019</v>
      </c>
      <c r="G432" s="7">
        <f t="shared" si="82"/>
        <v>0.96571788522468616</v>
      </c>
      <c r="H432" s="7">
        <f t="shared" si="82"/>
        <v>0.97098220226808574</v>
      </c>
      <c r="I432" s="7">
        <f t="shared" si="82"/>
        <v>0.97627287135074314</v>
      </c>
      <c r="J432" s="7">
        <f t="shared" si="82"/>
        <v>0.98159001520541134</v>
      </c>
      <c r="K432" s="7">
        <f t="shared" si="82"/>
        <v>0.9869337571004354</v>
      </c>
      <c r="L432" s="1">
        <f t="shared" si="82"/>
        <v>96571.788522468632</v>
      </c>
      <c r="M432" s="1"/>
      <c r="N432" s="1">
        <f>'SSA avg mort by age'!K40</f>
        <v>96571.788522468632</v>
      </c>
      <c r="O432" s="7">
        <f t="shared" si="82"/>
        <v>0.96673055173546985</v>
      </c>
      <c r="P432" s="7">
        <f t="shared" si="82"/>
        <v>0.96965529403021999</v>
      </c>
      <c r="Q432" s="7">
        <f t="shared" ref="Q432:Y432" si="83">0.5*Q310+Q189</f>
        <v>0.97552756287384645</v>
      </c>
      <c r="R432" s="7">
        <f t="shared" si="83"/>
        <v>0.97847512503914158</v>
      </c>
      <c r="S432" s="7">
        <f t="shared" si="83"/>
        <v>0.97995177086773577</v>
      </c>
      <c r="T432" s="7">
        <f t="shared" si="83"/>
        <v>0.98143032950866993</v>
      </c>
      <c r="U432" s="7">
        <f t="shared" si="83"/>
        <v>0.98143032950866993</v>
      </c>
      <c r="V432" s="7">
        <f t="shared" si="83"/>
        <v>0.98143032950866993</v>
      </c>
      <c r="W432" s="7">
        <f t="shared" si="83"/>
        <v>0.98736373701829783</v>
      </c>
      <c r="X432" s="7">
        <f t="shared" si="83"/>
        <v>0.99932305010029465</v>
      </c>
      <c r="Y432" s="7">
        <f t="shared" si="83"/>
        <v>0.98143032950866993</v>
      </c>
    </row>
    <row r="433" spans="1:25" x14ac:dyDescent="0.25">
      <c r="A433">
        <v>36</v>
      </c>
      <c r="B433" s="7">
        <f t="shared" ref="B433:Y444" si="84">0.5*B311+B190</f>
        <v>0.94252033223619536</v>
      </c>
      <c r="C433" s="7">
        <f t="shared" si="84"/>
        <v>0.94787431211514228</v>
      </c>
      <c r="D433" s="7">
        <f t="shared" si="84"/>
        <v>0.95325635291192423</v>
      </c>
      <c r="E433" s="7">
        <f t="shared" si="84"/>
        <v>0.95325635291192423</v>
      </c>
      <c r="F433" s="7">
        <f t="shared" si="84"/>
        <v>0.95325635291192423</v>
      </c>
      <c r="G433" s="7">
        <f t="shared" si="84"/>
        <v>0.96410516709560334</v>
      </c>
      <c r="H433" s="7">
        <f t="shared" si="84"/>
        <v>0.96957221698160723</v>
      </c>
      <c r="I433" s="7">
        <f t="shared" si="84"/>
        <v>0.97506788078914275</v>
      </c>
      <c r="J433" s="7">
        <f t="shared" si="84"/>
        <v>0.98059229836092621</v>
      </c>
      <c r="K433" s="7">
        <f t="shared" si="84"/>
        <v>0.98614561018191005</v>
      </c>
      <c r="L433" s="1">
        <f t="shared" si="84"/>
        <v>96410.516709560339</v>
      </c>
      <c r="M433" s="1"/>
      <c r="N433" s="1">
        <f>'SSA avg mort by age'!K41</f>
        <v>96410.516709560339</v>
      </c>
      <c r="O433" s="7">
        <f t="shared" si="84"/>
        <v>0.96527550215661628</v>
      </c>
      <c r="P433" s="7">
        <f t="shared" si="84"/>
        <v>0.96831106344445284</v>
      </c>
      <c r="Q433" s="7">
        <f t="shared" si="84"/>
        <v>0.97440703050264255</v>
      </c>
      <c r="R433" s="7">
        <f t="shared" si="84"/>
        <v>0.97746747727444405</v>
      </c>
      <c r="S433" s="7">
        <f t="shared" si="84"/>
        <v>0.97900082546322897</v>
      </c>
      <c r="T433" s="7">
        <f t="shared" si="84"/>
        <v>0.98053626028739271</v>
      </c>
      <c r="U433" s="7">
        <f t="shared" si="84"/>
        <v>0.98053626028739271</v>
      </c>
      <c r="V433" s="7">
        <f t="shared" si="84"/>
        <v>0.98053626028739271</v>
      </c>
      <c r="W433" s="7">
        <f t="shared" si="84"/>
        <v>0.98669891755776962</v>
      </c>
      <c r="X433" s="7">
        <f t="shared" si="84"/>
        <v>0.9991251773764589</v>
      </c>
      <c r="Y433" s="7">
        <f t="shared" si="84"/>
        <v>0.98053626028739271</v>
      </c>
    </row>
    <row r="434" spans="1:25" x14ac:dyDescent="0.25">
      <c r="A434">
        <v>37</v>
      </c>
      <c r="B434" s="7">
        <f t="shared" si="84"/>
        <v>0.94000924481758197</v>
      </c>
      <c r="C434" s="7">
        <f t="shared" si="84"/>
        <v>0.9455637159979039</v>
      </c>
      <c r="D434" s="7">
        <f t="shared" si="84"/>
        <v>0.95114861315210686</v>
      </c>
      <c r="E434" s="7">
        <f t="shared" si="84"/>
        <v>0.95114861315210686</v>
      </c>
      <c r="F434" s="7">
        <f t="shared" si="84"/>
        <v>0.95114861315210686</v>
      </c>
      <c r="G434" s="7">
        <f t="shared" si="84"/>
        <v>0.96241031061393822</v>
      </c>
      <c r="H434" s="7">
        <f t="shared" si="84"/>
        <v>0.96808742542772386</v>
      </c>
      <c r="I434" s="7">
        <f t="shared" si="84"/>
        <v>0.97379559523461556</v>
      </c>
      <c r="J434" s="7">
        <f t="shared" si="84"/>
        <v>0.97953497919353805</v>
      </c>
      <c r="K434" s="7">
        <f t="shared" si="84"/>
        <v>0.98530573723202464</v>
      </c>
      <c r="L434" s="1">
        <f t="shared" si="84"/>
        <v>96241.031061393835</v>
      </c>
      <c r="M434" s="1"/>
      <c r="N434" s="1">
        <f>'SSA avg mort by age'!K42</f>
        <v>96241.031061393835</v>
      </c>
      <c r="O434" s="7">
        <f t="shared" si="84"/>
        <v>0.96371763363269514</v>
      </c>
      <c r="P434" s="7">
        <f t="shared" si="84"/>
        <v>0.96687077238484365</v>
      </c>
      <c r="Q434" s="7">
        <f t="shared" si="84"/>
        <v>0.97320416891896933</v>
      </c>
      <c r="R434" s="7">
        <f t="shared" si="84"/>
        <v>0.97638447395112216</v>
      </c>
      <c r="S434" s="7">
        <f t="shared" si="84"/>
        <v>0.9779780385226805</v>
      </c>
      <c r="T434" s="7">
        <f t="shared" si="84"/>
        <v>0.97957388175574667</v>
      </c>
      <c r="U434" s="7">
        <f t="shared" si="84"/>
        <v>0.97957388175574667</v>
      </c>
      <c r="V434" s="7">
        <f t="shared" si="84"/>
        <v>0.97957388175574667</v>
      </c>
      <c r="W434" s="7">
        <f t="shared" si="84"/>
        <v>0.98598010081500953</v>
      </c>
      <c r="X434" s="7">
        <f t="shared" si="84"/>
        <v>0.99890282189984592</v>
      </c>
      <c r="Y434" s="7">
        <f t="shared" si="84"/>
        <v>0.97957388175574667</v>
      </c>
    </row>
    <row r="435" spans="1:25" x14ac:dyDescent="0.25">
      <c r="A435">
        <v>38</v>
      </c>
      <c r="B435" s="7">
        <f t="shared" si="84"/>
        <v>0.93736058106750553</v>
      </c>
      <c r="C435" s="7">
        <f t="shared" si="84"/>
        <v>0.9431241489858313</v>
      </c>
      <c r="D435" s="7">
        <f t="shared" si="84"/>
        <v>0.94892071342097739</v>
      </c>
      <c r="E435" s="7">
        <f t="shared" si="84"/>
        <v>0.94892071342097739</v>
      </c>
      <c r="F435" s="7">
        <f t="shared" si="84"/>
        <v>0.94892071342097739</v>
      </c>
      <c r="G435" s="7">
        <f t="shared" si="84"/>
        <v>0.96061354278346522</v>
      </c>
      <c r="H435" s="7">
        <f t="shared" si="84"/>
        <v>0.96651016544101964</v>
      </c>
      <c r="I435" s="7">
        <f t="shared" si="84"/>
        <v>0.97244050008452276</v>
      </c>
      <c r="J435" s="7">
        <f t="shared" si="84"/>
        <v>0.97840472785804722</v>
      </c>
      <c r="K435" s="7">
        <f t="shared" si="84"/>
        <v>0.9844030308251519</v>
      </c>
      <c r="L435" s="1">
        <f t="shared" si="84"/>
        <v>96061.354278346524</v>
      </c>
      <c r="M435" s="1"/>
      <c r="N435" s="1">
        <f>'SSA avg mort by age'!K43</f>
        <v>96061.354278346524</v>
      </c>
      <c r="O435" s="7">
        <f t="shared" si="84"/>
        <v>0.962034853136437</v>
      </c>
      <c r="P435" s="7">
        <f t="shared" si="84"/>
        <v>0.96531381645460523</v>
      </c>
      <c r="Q435" s="7">
        <f t="shared" si="84"/>
        <v>0.97190139753941496</v>
      </c>
      <c r="R435" s="7">
        <f t="shared" si="84"/>
        <v>0.97521006987919046</v>
      </c>
      <c r="S435" s="7">
        <f t="shared" si="84"/>
        <v>0.97686813847083043</v>
      </c>
      <c r="T435" s="7">
        <f t="shared" si="84"/>
        <v>0.97852869991628033</v>
      </c>
      <c r="U435" s="7">
        <f t="shared" si="84"/>
        <v>0.97852869991628033</v>
      </c>
      <c r="V435" s="7">
        <f t="shared" si="84"/>
        <v>0.97852869991628033</v>
      </c>
      <c r="W435" s="7">
        <f t="shared" si="84"/>
        <v>0.98519594300215663</v>
      </c>
      <c r="X435" s="7">
        <f t="shared" si="84"/>
        <v>0.99865113462184119</v>
      </c>
      <c r="Y435" s="7">
        <f t="shared" si="84"/>
        <v>0.97852869991628033</v>
      </c>
    </row>
    <row r="436" spans="1:25" x14ac:dyDescent="0.25">
      <c r="A436">
        <v>39</v>
      </c>
      <c r="B436" s="7">
        <f t="shared" si="84"/>
        <v>0.93454510162470539</v>
      </c>
      <c r="C436" s="7">
        <f t="shared" si="84"/>
        <v>0.94052836098865045</v>
      </c>
      <c r="D436" s="7">
        <f t="shared" si="84"/>
        <v>0.94654743279089004</v>
      </c>
      <c r="E436" s="7">
        <f t="shared" si="84"/>
        <v>0.94654743279089004</v>
      </c>
      <c r="F436" s="7">
        <f t="shared" si="84"/>
        <v>0.94654743279089004</v>
      </c>
      <c r="G436" s="7">
        <f t="shared" si="84"/>
        <v>0.95869382285894256</v>
      </c>
      <c r="H436" s="7">
        <f t="shared" si="84"/>
        <v>0.96482154840201517</v>
      </c>
      <c r="I436" s="7">
        <f t="shared" si="84"/>
        <v>0.97098590094886938</v>
      </c>
      <c r="J436" s="7">
        <f t="shared" si="84"/>
        <v>0.97718708686577593</v>
      </c>
      <c r="K436" s="7">
        <f t="shared" si="84"/>
        <v>0.98342531362002361</v>
      </c>
      <c r="L436" s="1">
        <f t="shared" si="84"/>
        <v>95869.382285894259</v>
      </c>
      <c r="M436" s="1"/>
      <c r="N436" s="1">
        <f>'SSA avg mort by age'!K44</f>
        <v>95869.382285894259</v>
      </c>
      <c r="O436" s="7">
        <f t="shared" si="84"/>
        <v>0.96020323578257505</v>
      </c>
      <c r="P436" s="7">
        <f t="shared" si="84"/>
        <v>0.96361784222818536</v>
      </c>
      <c r="Q436" s="7">
        <f t="shared" si="84"/>
        <v>0.97047956039583161</v>
      </c>
      <c r="R436" s="7">
        <f t="shared" si="84"/>
        <v>0.97392673535315955</v>
      </c>
      <c r="S436" s="7">
        <f t="shared" si="84"/>
        <v>0.97565441567533318</v>
      </c>
      <c r="T436" s="7">
        <f t="shared" si="84"/>
        <v>0.97738482986001152</v>
      </c>
      <c r="U436" s="7">
        <f t="shared" si="84"/>
        <v>0.97738482986001152</v>
      </c>
      <c r="V436" s="7">
        <f t="shared" si="84"/>
        <v>0.97738482986001152</v>
      </c>
      <c r="W436" s="7">
        <f t="shared" si="84"/>
        <v>0.98433390494289053</v>
      </c>
      <c r="X436" s="7">
        <f t="shared" si="84"/>
        <v>0.99836449619881695</v>
      </c>
      <c r="Y436" s="7">
        <f t="shared" si="84"/>
        <v>0.97738482986001152</v>
      </c>
    </row>
    <row r="437" spans="1:25" x14ac:dyDescent="0.25">
      <c r="A437">
        <v>40</v>
      </c>
      <c r="B437" s="7">
        <f t="shared" si="84"/>
        <v>0.93153508292082077</v>
      </c>
      <c r="C437" s="7">
        <f t="shared" si="84"/>
        <v>0.93775040622772432</v>
      </c>
      <c r="D437" s="7">
        <f t="shared" si="84"/>
        <v>0.94400464564233988</v>
      </c>
      <c r="E437" s="7">
        <f t="shared" si="84"/>
        <v>0.94400464564233988</v>
      </c>
      <c r="F437" s="7">
        <f t="shared" si="84"/>
        <v>0.94400464564233988</v>
      </c>
      <c r="G437" s="7">
        <f t="shared" si="84"/>
        <v>0.95663079520079419</v>
      </c>
      <c r="H437" s="7">
        <f t="shared" si="84"/>
        <v>0.96300316978721845</v>
      </c>
      <c r="I437" s="7">
        <f t="shared" si="84"/>
        <v>0.96941538938037286</v>
      </c>
      <c r="J437" s="7">
        <f t="shared" si="84"/>
        <v>0.97586768947231284</v>
      </c>
      <c r="K437" s="7">
        <f t="shared" si="84"/>
        <v>0.98236030687598352</v>
      </c>
      <c r="L437" s="1">
        <f t="shared" si="84"/>
        <v>95663.079520079424</v>
      </c>
      <c r="M437" s="1"/>
      <c r="N437" s="1">
        <f>'SSA avg mort by age'!K45</f>
        <v>95663.079520079424</v>
      </c>
      <c r="O437" s="7">
        <f t="shared" si="84"/>
        <v>0.95820412533593979</v>
      </c>
      <c r="P437" s="7">
        <f t="shared" si="84"/>
        <v>0.96176531838672918</v>
      </c>
      <c r="Q437" s="7">
        <f t="shared" si="84"/>
        <v>0.96892342830195155</v>
      </c>
      <c r="R437" s="7">
        <f t="shared" si="84"/>
        <v>0.97252041869967587</v>
      </c>
      <c r="S437" s="7">
        <f t="shared" si="84"/>
        <v>0.97432341389628807</v>
      </c>
      <c r="T437" s="7">
        <f t="shared" si="84"/>
        <v>0.97612941525686803</v>
      </c>
      <c r="U437" s="7">
        <f t="shared" si="84"/>
        <v>0.97612941525686803</v>
      </c>
      <c r="V437" s="7">
        <f t="shared" si="84"/>
        <v>0.97612941525686803</v>
      </c>
      <c r="W437" s="7">
        <f t="shared" si="84"/>
        <v>0.98338357508819496</v>
      </c>
      <c r="X437" s="7">
        <f t="shared" si="84"/>
        <v>0.99803760529769625</v>
      </c>
      <c r="Y437" s="7">
        <f t="shared" si="84"/>
        <v>0.97612941525686803</v>
      </c>
    </row>
    <row r="438" spans="1:25" x14ac:dyDescent="0.25">
      <c r="A438">
        <v>41</v>
      </c>
      <c r="B438" s="7">
        <f t="shared" si="84"/>
        <v>0.92830435696741986</v>
      </c>
      <c r="C438" s="7">
        <f t="shared" si="84"/>
        <v>0.93476567924025444</v>
      </c>
      <c r="D438" s="7">
        <f t="shared" si="84"/>
        <v>0.9412693540249607</v>
      </c>
      <c r="E438" s="7">
        <f t="shared" si="84"/>
        <v>0.9412693540249607</v>
      </c>
      <c r="F438" s="7">
        <f t="shared" si="84"/>
        <v>0.9412693540249607</v>
      </c>
      <c r="G438" s="7">
        <f t="shared" si="84"/>
        <v>0.95440481482725248</v>
      </c>
      <c r="H438" s="7">
        <f t="shared" si="84"/>
        <v>0.96103713158584736</v>
      </c>
      <c r="I438" s="7">
        <f t="shared" si="84"/>
        <v>0.9677128623558644</v>
      </c>
      <c r="J438" s="7">
        <f t="shared" si="84"/>
        <v>0.97443227643971686</v>
      </c>
      <c r="K438" s="7">
        <f t="shared" si="84"/>
        <v>0.9811956447285235</v>
      </c>
      <c r="L438" s="1">
        <f t="shared" si="84"/>
        <v>95440.481482725256</v>
      </c>
      <c r="M438" s="1"/>
      <c r="N438" s="1">
        <f>'SSA avg mort by age'!K46</f>
        <v>95440.481482725256</v>
      </c>
      <c r="O438" s="7">
        <f t="shared" si="84"/>
        <v>0.95602327947432586</v>
      </c>
      <c r="P438" s="7">
        <f t="shared" si="84"/>
        <v>0.95974275368743889</v>
      </c>
      <c r="Q438" s="7">
        <f t="shared" si="84"/>
        <v>0.96722106308593792</v>
      </c>
      <c r="R438" s="7">
        <f t="shared" si="84"/>
        <v>0.97097998407321806</v>
      </c>
      <c r="S438" s="7">
        <f t="shared" si="84"/>
        <v>0.97286440497282789</v>
      </c>
      <c r="T438" s="7">
        <f t="shared" si="84"/>
        <v>0.97475214000660082</v>
      </c>
      <c r="U438" s="7">
        <f t="shared" si="84"/>
        <v>0.97475214000660082</v>
      </c>
      <c r="V438" s="7">
        <f t="shared" si="84"/>
        <v>0.97475214000660082</v>
      </c>
      <c r="W438" s="7">
        <f t="shared" si="84"/>
        <v>0.98233632976728924</v>
      </c>
      <c r="X438" s="7">
        <f t="shared" si="84"/>
        <v>0.99766543970141874</v>
      </c>
      <c r="Y438" s="7">
        <f t="shared" si="84"/>
        <v>0.97475214000660082</v>
      </c>
    </row>
    <row r="439" spans="1:25" x14ac:dyDescent="0.25">
      <c r="A439">
        <v>42</v>
      </c>
      <c r="B439" s="7">
        <f t="shared" si="84"/>
        <v>0.92482695357123357</v>
      </c>
      <c r="C439" s="7">
        <f t="shared" si="84"/>
        <v>0.93154966162280239</v>
      </c>
      <c r="D439" s="7">
        <f t="shared" si="84"/>
        <v>0.9383185405059844</v>
      </c>
      <c r="E439" s="7">
        <f t="shared" si="84"/>
        <v>0.9383185405059844</v>
      </c>
      <c r="F439" s="7">
        <f t="shared" si="84"/>
        <v>0.9383185405059844</v>
      </c>
      <c r="G439" s="7">
        <f t="shared" si="84"/>
        <v>0.95199601732243033</v>
      </c>
      <c r="H439" s="7">
        <f t="shared" si="84"/>
        <v>0.95890522322381566</v>
      </c>
      <c r="I439" s="7">
        <f t="shared" si="84"/>
        <v>0.9658618159153276</v>
      </c>
      <c r="J439" s="7">
        <f t="shared" si="84"/>
        <v>0.97286610412174923</v>
      </c>
      <c r="K439" s="7">
        <f t="shared" si="84"/>
        <v>0.97991839848441575</v>
      </c>
      <c r="L439" s="1">
        <f t="shared" si="84"/>
        <v>95199.601732243027</v>
      </c>
      <c r="M439" s="1"/>
      <c r="N439" s="1">
        <f>'SSA avg mort by age'!K47</f>
        <v>95199.601732243027</v>
      </c>
      <c r="O439" s="7">
        <f t="shared" si="84"/>
        <v>0.95364387235054582</v>
      </c>
      <c r="P439" s="7">
        <f t="shared" si="84"/>
        <v>0.95753421372453462</v>
      </c>
      <c r="Q439" s="7">
        <f t="shared" si="84"/>
        <v>0.96535837409516789</v>
      </c>
      <c r="R439" s="7">
        <f t="shared" si="84"/>
        <v>0.96929229354968804</v>
      </c>
      <c r="S439" s="7">
        <f t="shared" si="84"/>
        <v>0.97126473515000367</v>
      </c>
      <c r="T439" s="7">
        <f t="shared" si="84"/>
        <v>0.97324083976192544</v>
      </c>
      <c r="U439" s="7">
        <f t="shared" si="84"/>
        <v>0.97324083976192544</v>
      </c>
      <c r="V439" s="7">
        <f t="shared" si="84"/>
        <v>0.97324083976192544</v>
      </c>
      <c r="W439" s="7">
        <f t="shared" si="84"/>
        <v>0.98118201518134762</v>
      </c>
      <c r="X439" s="7">
        <f t="shared" si="84"/>
        <v>0.99724212632194276</v>
      </c>
      <c r="Y439" s="7">
        <f t="shared" si="84"/>
        <v>0.97324083976192544</v>
      </c>
    </row>
    <row r="440" spans="1:25" x14ac:dyDescent="0.25">
      <c r="A440">
        <v>43</v>
      </c>
      <c r="B440" s="7">
        <f t="shared" si="84"/>
        <v>0.92107650759519033</v>
      </c>
      <c r="C440" s="7">
        <f t="shared" si="84"/>
        <v>0.92807736748840675</v>
      </c>
      <c r="D440" s="7">
        <f t="shared" si="84"/>
        <v>0.93512865291300662</v>
      </c>
      <c r="E440" s="7">
        <f t="shared" si="84"/>
        <v>0.93512865291300662</v>
      </c>
      <c r="F440" s="7">
        <f t="shared" si="84"/>
        <v>0.93512865291300662</v>
      </c>
      <c r="G440" s="7">
        <f t="shared" si="84"/>
        <v>0.94938388554886011</v>
      </c>
      <c r="H440" s="7">
        <f t="shared" si="84"/>
        <v>0.95658853102698072</v>
      </c>
      <c r="I440" s="7">
        <f t="shared" si="84"/>
        <v>0.96384499859861694</v>
      </c>
      <c r="J440" s="7">
        <f t="shared" si="84"/>
        <v>0.97115364313186237</v>
      </c>
      <c r="K440" s="7">
        <f t="shared" si="84"/>
        <v>0.97851482181452909</v>
      </c>
      <c r="L440" s="1">
        <f t="shared" si="84"/>
        <v>94938.388554886013</v>
      </c>
      <c r="M440" s="1"/>
      <c r="N440" s="1">
        <f>'SSA avg mort by age'!K48</f>
        <v>94938.388554886013</v>
      </c>
      <c r="O440" s="7">
        <f t="shared" si="84"/>
        <v>0.95104432005059059</v>
      </c>
      <c r="P440" s="7">
        <f t="shared" si="84"/>
        <v>0.95511929130234963</v>
      </c>
      <c r="Q440" s="7">
        <f t="shared" si="84"/>
        <v>0.96331738363245389</v>
      </c>
      <c r="R440" s="7">
        <f t="shared" si="84"/>
        <v>0.96744062274486287</v>
      </c>
      <c r="S440" s="7">
        <f t="shared" si="84"/>
        <v>0.96950831645853797</v>
      </c>
      <c r="T440" s="7">
        <f t="shared" si="84"/>
        <v>0.97158006951925879</v>
      </c>
      <c r="U440" s="7">
        <f t="shared" si="84"/>
        <v>0.97158006951925879</v>
      </c>
      <c r="V440" s="7">
        <f t="shared" si="84"/>
        <v>0.97158006951925879</v>
      </c>
      <c r="W440" s="7">
        <f t="shared" si="84"/>
        <v>0.97990782437866275</v>
      </c>
      <c r="X440" s="7">
        <f t="shared" si="84"/>
        <v>0.99676045920001699</v>
      </c>
      <c r="Y440" s="7">
        <f t="shared" si="84"/>
        <v>0.97158006951925879</v>
      </c>
    </row>
    <row r="441" spans="1:25" x14ac:dyDescent="0.25">
      <c r="A441">
        <v>44</v>
      </c>
      <c r="B441" s="7">
        <f t="shared" si="84"/>
        <v>0.91702568971441423</v>
      </c>
      <c r="C441" s="7">
        <f t="shared" si="84"/>
        <v>0.92432280897245733</v>
      </c>
      <c r="D441" s="7">
        <f t="shared" si="84"/>
        <v>0.93167510574869139</v>
      </c>
      <c r="E441" s="7">
        <f t="shared" si="84"/>
        <v>0.93167510574869139</v>
      </c>
      <c r="F441" s="7">
        <f t="shared" si="84"/>
        <v>0.93167510574869139</v>
      </c>
      <c r="G441" s="7">
        <f t="shared" si="84"/>
        <v>0.94654682651075972</v>
      </c>
      <c r="H441" s="7">
        <f t="shared" si="84"/>
        <v>0.95406705470332676</v>
      </c>
      <c r="I441" s="7">
        <f t="shared" si="84"/>
        <v>0.96164406886390474</v>
      </c>
      <c r="J441" s="7">
        <f t="shared" si="84"/>
        <v>0.96927827805707856</v>
      </c>
      <c r="K441" s="7">
        <f t="shared" si="84"/>
        <v>0.97697009416504232</v>
      </c>
      <c r="L441" s="1">
        <f t="shared" si="84"/>
        <v>94654.682651075971</v>
      </c>
      <c r="M441" s="1"/>
      <c r="N441" s="1">
        <f>'SSA avg mort by age'!K49</f>
        <v>94654.682651075971</v>
      </c>
      <c r="O441" s="7">
        <f t="shared" si="84"/>
        <v>0.9482045214832312</v>
      </c>
      <c r="P441" s="7">
        <f t="shared" si="84"/>
        <v>0.9524788915106398</v>
      </c>
      <c r="Q441" s="7">
        <f t="shared" si="84"/>
        <v>0.96108109105015183</v>
      </c>
      <c r="R441" s="7">
        <f t="shared" si="84"/>
        <v>0.9654090597263697</v>
      </c>
      <c r="S441" s="7">
        <f t="shared" si="84"/>
        <v>0.96757979185954845</v>
      </c>
      <c r="T441" s="7">
        <f t="shared" si="84"/>
        <v>0.96975503421081988</v>
      </c>
      <c r="U441" s="7">
        <f t="shared" si="84"/>
        <v>0.96975503421081988</v>
      </c>
      <c r="V441" s="7">
        <f t="shared" si="84"/>
        <v>0.96975503421081988</v>
      </c>
      <c r="W441" s="7">
        <f t="shared" si="84"/>
        <v>0.97850128176401074</v>
      </c>
      <c r="X441" s="7">
        <f t="shared" si="84"/>
        <v>0.99621295387236908</v>
      </c>
      <c r="Y441" s="7">
        <f t="shared" si="84"/>
        <v>0.96975503421081988</v>
      </c>
    </row>
    <row r="442" spans="1:25" x14ac:dyDescent="0.25">
      <c r="A442">
        <v>45</v>
      </c>
      <c r="B442" s="7">
        <f t="shared" si="84"/>
        <v>0.91264971085189694</v>
      </c>
      <c r="C442" s="7">
        <f t="shared" si="84"/>
        <v>0.92026223787184225</v>
      </c>
      <c r="D442" s="7">
        <f t="shared" si="84"/>
        <v>0.92793525541922639</v>
      </c>
      <c r="E442" s="7">
        <f t="shared" si="84"/>
        <v>0.92793525541922639</v>
      </c>
      <c r="F442" s="7">
        <f t="shared" si="84"/>
        <v>0.92793525541922639</v>
      </c>
      <c r="G442" s="7">
        <f t="shared" si="84"/>
        <v>0.9434646028809065</v>
      </c>
      <c r="H442" s="7">
        <f t="shared" si="84"/>
        <v>0.95132186156152121</v>
      </c>
      <c r="I442" s="7">
        <f t="shared" si="84"/>
        <v>0.9592414683489402</v>
      </c>
      <c r="J442" s="7">
        <f t="shared" si="84"/>
        <v>0.9672238961057551</v>
      </c>
      <c r="K442" s="7">
        <f t="shared" si="84"/>
        <v>0.97526962112893312</v>
      </c>
      <c r="L442" s="1">
        <f t="shared" si="84"/>
        <v>94346.460288090646</v>
      </c>
      <c r="M442" s="1"/>
      <c r="N442" s="1">
        <f>'SSA avg mort by age'!K50</f>
        <v>94346.460288090646</v>
      </c>
      <c r="O442" s="7">
        <f t="shared" si="84"/>
        <v>0.94510815909679868</v>
      </c>
      <c r="P442" s="7">
        <f t="shared" si="84"/>
        <v>0.94959737056344107</v>
      </c>
      <c r="Q442" s="7">
        <f t="shared" si="84"/>
        <v>0.95863528395805198</v>
      </c>
      <c r="R442" s="7">
        <f t="shared" si="84"/>
        <v>0.96318415046929373</v>
      </c>
      <c r="S442" s="7">
        <f t="shared" si="84"/>
        <v>0.96546609734003719</v>
      </c>
      <c r="T442" s="7">
        <f t="shared" si="84"/>
        <v>0.96775306711745068</v>
      </c>
      <c r="U442" s="7">
        <f t="shared" si="84"/>
        <v>0.96775306711745068</v>
      </c>
      <c r="V442" s="7">
        <f t="shared" si="84"/>
        <v>0.96775306711745068</v>
      </c>
      <c r="W442" s="7">
        <f t="shared" si="84"/>
        <v>0.97695138355712974</v>
      </c>
      <c r="X442" s="7">
        <f t="shared" si="84"/>
        <v>0.99559229647207481</v>
      </c>
      <c r="Y442" s="7">
        <f t="shared" si="84"/>
        <v>0.96775306711745068</v>
      </c>
    </row>
    <row r="443" spans="1:25" x14ac:dyDescent="0.25">
      <c r="A443">
        <v>46</v>
      </c>
      <c r="B443" s="7">
        <f t="shared" si="84"/>
        <v>0.90792305984657828</v>
      </c>
      <c r="C443" s="7">
        <f t="shared" si="84"/>
        <v>0.91587111467765692</v>
      </c>
      <c r="D443" s="7">
        <f t="shared" si="84"/>
        <v>0.92388560482303139</v>
      </c>
      <c r="E443" s="7">
        <f t="shared" si="84"/>
        <v>0.92388560482303139</v>
      </c>
      <c r="F443" s="7">
        <f t="shared" si="84"/>
        <v>0.92388560482303139</v>
      </c>
      <c r="G443" s="7">
        <f t="shared" si="84"/>
        <v>0.94011602159868624</v>
      </c>
      <c r="H443" s="7">
        <f t="shared" si="84"/>
        <v>0.94833302372789374</v>
      </c>
      <c r="I443" s="7">
        <f t="shared" si="84"/>
        <v>0.95661861222954947</v>
      </c>
      <c r="J443" s="7">
        <f t="shared" si="84"/>
        <v>0.96497333521707918</v>
      </c>
      <c r="K443" s="7">
        <f t="shared" si="84"/>
        <v>0.97339774500451115</v>
      </c>
      <c r="L443" s="1">
        <f t="shared" si="84"/>
        <v>94011.60215986862</v>
      </c>
      <c r="M443" s="1"/>
      <c r="N443" s="1">
        <f>'SSA avg mort by age'!K51</f>
        <v>94011.60215986862</v>
      </c>
      <c r="O443" s="7">
        <f t="shared" si="84"/>
        <v>0.94174261418784833</v>
      </c>
      <c r="P443" s="7">
        <f t="shared" si="84"/>
        <v>0.94646246904125964</v>
      </c>
      <c r="Q443" s="7">
        <f t="shared" si="84"/>
        <v>0.95596850648720666</v>
      </c>
      <c r="R443" s="7">
        <f t="shared" si="84"/>
        <v>0.96075488421562416</v>
      </c>
      <c r="S443" s="7">
        <f t="shared" si="84"/>
        <v>0.96315645571805153</v>
      </c>
      <c r="T443" s="7">
        <f t="shared" si="84"/>
        <v>0.96556363205210416</v>
      </c>
      <c r="U443" s="7">
        <f t="shared" si="84"/>
        <v>0.96556363205210416</v>
      </c>
      <c r="V443" s="7">
        <f t="shared" si="84"/>
        <v>0.96556363205210416</v>
      </c>
      <c r="W443" s="7">
        <f t="shared" si="84"/>
        <v>0.97524863282607477</v>
      </c>
      <c r="X443" s="7">
        <f t="shared" si="84"/>
        <v>0.99489144139222752</v>
      </c>
      <c r="Y443" s="7">
        <f t="shared" si="84"/>
        <v>0.96556363205210416</v>
      </c>
    </row>
    <row r="444" spans="1:25" x14ac:dyDescent="0.25">
      <c r="A444">
        <v>47</v>
      </c>
      <c r="B444" s="7">
        <f t="shared" si="84"/>
        <v>0.90280911869699421</v>
      </c>
      <c r="C444" s="7">
        <f t="shared" si="84"/>
        <v>0.91111443889944943</v>
      </c>
      <c r="D444" s="7">
        <f t="shared" si="84"/>
        <v>0.91949286290156584</v>
      </c>
      <c r="E444" s="7">
        <f t="shared" si="84"/>
        <v>0.91949286290156584</v>
      </c>
      <c r="F444" s="7">
        <f t="shared" si="84"/>
        <v>0.91949286290156584</v>
      </c>
      <c r="G444" s="7">
        <f t="shared" si="84"/>
        <v>0.93647149521346729</v>
      </c>
      <c r="H444" s="7">
        <f t="shared" si="84"/>
        <v>0.94507295251528989</v>
      </c>
      <c r="I444" s="7">
        <f t="shared" si="84"/>
        <v>0.95375001167899642</v>
      </c>
      <c r="J444" s="7">
        <f t="shared" si="84"/>
        <v>0.96250330991464561</v>
      </c>
      <c r="K444" s="7">
        <f t="shared" si="84"/>
        <v>0.97133348958927146</v>
      </c>
      <c r="L444" s="1">
        <f t="shared" si="84"/>
        <v>93647.149521346728</v>
      </c>
      <c r="M444" s="1"/>
      <c r="N444" s="1">
        <f>'SSA avg mort by age'!K52</f>
        <v>93647.149521346728</v>
      </c>
      <c r="O444" s="7">
        <f t="shared" si="84"/>
        <v>0.93809818502082765</v>
      </c>
      <c r="P444" s="7">
        <f t="shared" si="84"/>
        <v>0.94306459048630464</v>
      </c>
      <c r="Q444" s="7">
        <f t="shared" ref="Q444:Y444" si="85">0.5*Q322+Q201</f>
        <v>0.9530714596358274</v>
      </c>
      <c r="R444" s="7">
        <f t="shared" si="85"/>
        <v>0.95811215511257242</v>
      </c>
      <c r="S444" s="7">
        <f t="shared" si="85"/>
        <v>0.96064186903536986</v>
      </c>
      <c r="T444" s="7">
        <f t="shared" si="85"/>
        <v>0.96317784658051331</v>
      </c>
      <c r="U444" s="7">
        <f t="shared" si="85"/>
        <v>0.96317784658051331</v>
      </c>
      <c r="V444" s="7">
        <f t="shared" si="85"/>
        <v>0.96317784658051331</v>
      </c>
      <c r="W444" s="7">
        <f t="shared" si="85"/>
        <v>0.9733846867791428</v>
      </c>
      <c r="X444" s="7">
        <f t="shared" si="85"/>
        <v>0.99410351061520752</v>
      </c>
      <c r="Y444" s="7">
        <f t="shared" si="85"/>
        <v>0.96317784658051331</v>
      </c>
    </row>
    <row r="445" spans="1:25" x14ac:dyDescent="0.25">
      <c r="A445">
        <v>48</v>
      </c>
      <c r="B445" s="7">
        <f t="shared" ref="B445:Y456" si="86">0.5*B323+B202</f>
        <v>0.89726208872809821</v>
      </c>
      <c r="C445" s="7">
        <f t="shared" si="86"/>
        <v>0.90594848382654569</v>
      </c>
      <c r="D445" s="7">
        <f t="shared" si="86"/>
        <v>0.91471548852494389</v>
      </c>
      <c r="E445" s="7">
        <f t="shared" si="86"/>
        <v>0.91471548852494389</v>
      </c>
      <c r="F445" s="7">
        <f t="shared" si="86"/>
        <v>0.91471548852494389</v>
      </c>
      <c r="G445" s="7">
        <f t="shared" si="86"/>
        <v>0.93249420601975852</v>
      </c>
      <c r="H445" s="7">
        <f t="shared" si="86"/>
        <v>0.94150737389676153</v>
      </c>
      <c r="I445" s="7">
        <f t="shared" si="86"/>
        <v>0.95060406163666222</v>
      </c>
      <c r="J445" s="7">
        <f t="shared" si="86"/>
        <v>0.95978501244095582</v>
      </c>
      <c r="K445" s="7">
        <f t="shared" si="86"/>
        <v>0.96905097586863087</v>
      </c>
      <c r="L445" s="1">
        <f t="shared" si="86"/>
        <v>93249.420601975842</v>
      </c>
      <c r="M445" s="1"/>
      <c r="N445" s="1">
        <f>'SSA avg mort by age'!K53</f>
        <v>93249.420601975842</v>
      </c>
      <c r="O445" s="7">
        <f t="shared" si="86"/>
        <v>0.93416727495945251</v>
      </c>
      <c r="P445" s="7">
        <f t="shared" si="86"/>
        <v>0.93939605508531798</v>
      </c>
      <c r="Q445" s="7">
        <f t="shared" si="86"/>
        <v>0.94993638646980749</v>
      </c>
      <c r="R445" s="7">
        <f t="shared" si="86"/>
        <v>0.95524821339333055</v>
      </c>
      <c r="S445" s="7">
        <f t="shared" si="86"/>
        <v>0.95791460278688723</v>
      </c>
      <c r="T445" s="7">
        <f t="shared" si="86"/>
        <v>0.96058799933944838</v>
      </c>
      <c r="U445" s="7">
        <f t="shared" si="86"/>
        <v>0.96058799933944838</v>
      </c>
      <c r="V445" s="7">
        <f t="shared" si="86"/>
        <v>0.96058799933944838</v>
      </c>
      <c r="W445" s="7">
        <f t="shared" si="86"/>
        <v>0.97135200686019096</v>
      </c>
      <c r="X445" s="7">
        <f t="shared" si="86"/>
        <v>0.99322171159428019</v>
      </c>
      <c r="Y445" s="7">
        <f t="shared" si="86"/>
        <v>0.96058799933944838</v>
      </c>
    </row>
    <row r="446" spans="1:25" x14ac:dyDescent="0.25">
      <c r="A446">
        <v>49</v>
      </c>
      <c r="B446" s="7">
        <f t="shared" si="86"/>
        <v>0.89123866444624644</v>
      </c>
      <c r="C446" s="7">
        <f t="shared" si="86"/>
        <v>0.90033162031651359</v>
      </c>
      <c r="D446" s="7">
        <f t="shared" si="86"/>
        <v>0.90951365117583438</v>
      </c>
      <c r="E446" s="7">
        <f t="shared" si="86"/>
        <v>0.90951365117583438</v>
      </c>
      <c r="F446" s="7">
        <f t="shared" si="86"/>
        <v>0.90951365117583438</v>
      </c>
      <c r="G446" s="7">
        <f t="shared" si="86"/>
        <v>0.92814830115125213</v>
      </c>
      <c r="H446" s="7">
        <f t="shared" si="86"/>
        <v>0.93760262098515568</v>
      </c>
      <c r="I446" s="7">
        <f t="shared" si="86"/>
        <v>0.94714941737694058</v>
      </c>
      <c r="J446" s="7">
        <f t="shared" si="86"/>
        <v>0.956789560059221</v>
      </c>
      <c r="K446" s="7">
        <f t="shared" si="86"/>
        <v>0.96652392663595488</v>
      </c>
      <c r="L446" s="1">
        <f t="shared" si="86"/>
        <v>92814.830115125209</v>
      </c>
      <c r="M446" s="1"/>
      <c r="N446" s="1">
        <f>'SSA avg mort by age'!K54</f>
        <v>92814.830115125209</v>
      </c>
      <c r="O446" s="7">
        <f t="shared" si="86"/>
        <v>0.92994366420872321</v>
      </c>
      <c r="P446" s="7">
        <f t="shared" si="86"/>
        <v>0.93545042256671729</v>
      </c>
      <c r="Q446" s="7">
        <f t="shared" si="86"/>
        <v>0.94655649832706368</v>
      </c>
      <c r="R446" s="7">
        <f t="shared" si="86"/>
        <v>0.95215614375556401</v>
      </c>
      <c r="S446" s="7">
        <f t="shared" si="86"/>
        <v>0.95496769052128516</v>
      </c>
      <c r="T446" s="7">
        <f t="shared" si="86"/>
        <v>0.95778708095157106</v>
      </c>
      <c r="U446" s="7">
        <f t="shared" si="86"/>
        <v>0.95778708095157106</v>
      </c>
      <c r="V446" s="7">
        <f t="shared" si="86"/>
        <v>0.95778708095157106</v>
      </c>
      <c r="W446" s="7">
        <f t="shared" si="86"/>
        <v>0.96914349587004855</v>
      </c>
      <c r="X446" s="7">
        <f t="shared" si="86"/>
        <v>0.99223919167007824</v>
      </c>
      <c r="Y446" s="7">
        <f t="shared" si="86"/>
        <v>0.95778708095157106</v>
      </c>
    </row>
    <row r="447" spans="1:25" x14ac:dyDescent="0.25">
      <c r="A447">
        <v>50</v>
      </c>
      <c r="B447" s="7">
        <f t="shared" si="86"/>
        <v>0.88470465322354008</v>
      </c>
      <c r="C447" s="7">
        <f t="shared" si="86"/>
        <v>0.894230491025508</v>
      </c>
      <c r="D447" s="7">
        <f t="shared" si="86"/>
        <v>0.90385495053531029</v>
      </c>
      <c r="E447" s="7">
        <f t="shared" si="86"/>
        <v>0.90385495053531029</v>
      </c>
      <c r="F447" s="7">
        <f t="shared" si="86"/>
        <v>0.90385495053531029</v>
      </c>
      <c r="G447" s="7">
        <f t="shared" si="86"/>
        <v>0.92340367510976984</v>
      </c>
      <c r="H447" s="7">
        <f t="shared" si="86"/>
        <v>0.93332993405645681</v>
      </c>
      <c r="I447" s="7">
        <f t="shared" si="86"/>
        <v>0.94335880265023253</v>
      </c>
      <c r="J447" s="7">
        <f t="shared" si="86"/>
        <v>0.95349130189401976</v>
      </c>
      <c r="K447" s="7">
        <f t="shared" si="86"/>
        <v>0.96372846257592293</v>
      </c>
      <c r="L447" s="1">
        <f t="shared" si="86"/>
        <v>92340.367510976983</v>
      </c>
      <c r="M447" s="1"/>
      <c r="N447" s="1">
        <f>'SSA avg mort by age'!K55</f>
        <v>92340.367510976983</v>
      </c>
      <c r="O447" s="7">
        <f t="shared" si="86"/>
        <v>0.92540961809389377</v>
      </c>
      <c r="P447" s="7">
        <f t="shared" si="86"/>
        <v>0.93121043773147694</v>
      </c>
      <c r="Q447" s="7">
        <f t="shared" si="86"/>
        <v>0.94291562561198849</v>
      </c>
      <c r="R447" s="7">
        <f t="shared" si="86"/>
        <v>0.94882038436256932</v>
      </c>
      <c r="S447" s="7">
        <f t="shared" si="86"/>
        <v>0.95178589088240384</v>
      </c>
      <c r="T447" s="7">
        <f t="shared" si="86"/>
        <v>0.95476018174818256</v>
      </c>
      <c r="U447" s="7">
        <f t="shared" si="86"/>
        <v>0.95476018174818256</v>
      </c>
      <c r="V447" s="7">
        <f t="shared" si="86"/>
        <v>0.95476018174818256</v>
      </c>
      <c r="W447" s="7">
        <f t="shared" si="86"/>
        <v>0.96674568507764835</v>
      </c>
      <c r="X447" s="7">
        <f t="shared" si="86"/>
        <v>0.99114593459776923</v>
      </c>
      <c r="Y447" s="7">
        <f t="shared" si="86"/>
        <v>0.95476018174818256</v>
      </c>
    </row>
    <row r="448" spans="1:25" x14ac:dyDescent="0.25">
      <c r="A448">
        <v>51</v>
      </c>
      <c r="B448" s="7">
        <f t="shared" si="86"/>
        <v>0.87764051457219028</v>
      </c>
      <c r="C448" s="7">
        <f t="shared" si="86"/>
        <v>0.88762522501559504</v>
      </c>
      <c r="D448" s="7">
        <f t="shared" si="86"/>
        <v>0.89771929605889156</v>
      </c>
      <c r="E448" s="7">
        <f t="shared" si="86"/>
        <v>0.89771929605889156</v>
      </c>
      <c r="F448" s="7">
        <f t="shared" si="86"/>
        <v>0.89771929605889156</v>
      </c>
      <c r="G448" s="7">
        <f t="shared" si="86"/>
        <v>0.91824014775208451</v>
      </c>
      <c r="H448" s="7">
        <f t="shared" si="86"/>
        <v>0.92866927176491787</v>
      </c>
      <c r="I448" s="7">
        <f t="shared" si="86"/>
        <v>0.93921244333480647</v>
      </c>
      <c r="J448" s="7">
        <f t="shared" si="86"/>
        <v>0.94987086412500965</v>
      </c>
      <c r="K448" s="7">
        <f t="shared" si="86"/>
        <v>0.96064574800350855</v>
      </c>
      <c r="L448" s="1">
        <f t="shared" si="86"/>
        <v>91824.014775208459</v>
      </c>
      <c r="M448" s="1"/>
      <c r="N448" s="1">
        <f>'SSA avg mort by age'!K56</f>
        <v>91824.014775208459</v>
      </c>
      <c r="O448" s="7">
        <f t="shared" si="86"/>
        <v>0.92054626135881401</v>
      </c>
      <c r="P448" s="7">
        <f t="shared" si="86"/>
        <v>0.92665770472455167</v>
      </c>
      <c r="Q448" s="7">
        <f t="shared" si="86"/>
        <v>0.93899647085736204</v>
      </c>
      <c r="R448" s="7">
        <f t="shared" si="86"/>
        <v>0.94522425865796089</v>
      </c>
      <c r="S448" s="7">
        <f t="shared" si="86"/>
        <v>0.94835285612565645</v>
      </c>
      <c r="T448" s="7">
        <f t="shared" si="86"/>
        <v>0.95149129519894671</v>
      </c>
      <c r="U448" s="7">
        <f t="shared" si="86"/>
        <v>0.95149129519894671</v>
      </c>
      <c r="V448" s="7">
        <f t="shared" si="86"/>
        <v>0.95149129519894671</v>
      </c>
      <c r="W448" s="7">
        <f t="shared" si="86"/>
        <v>0.9641440593395959</v>
      </c>
      <c r="X448" s="7">
        <f t="shared" si="86"/>
        <v>0.98993104200876347</v>
      </c>
      <c r="Y448" s="7">
        <f t="shared" si="86"/>
        <v>0.95149129519894671</v>
      </c>
    </row>
    <row r="449" spans="1:25" x14ac:dyDescent="0.25">
      <c r="A449">
        <v>52</v>
      </c>
      <c r="B449" s="7">
        <f t="shared" si="86"/>
        <v>0.87004586815095597</v>
      </c>
      <c r="C449" s="7">
        <f t="shared" si="86"/>
        <v>0.88051372774867942</v>
      </c>
      <c r="D449" s="7">
        <f t="shared" si="86"/>
        <v>0.89110296762817209</v>
      </c>
      <c r="E449" s="7">
        <f t="shared" si="86"/>
        <v>0.89110296762817209</v>
      </c>
      <c r="F449" s="7">
        <f t="shared" si="86"/>
        <v>0.89110296762817209</v>
      </c>
      <c r="G449" s="7">
        <f t="shared" si="86"/>
        <v>0.91265103155600313</v>
      </c>
      <c r="H449" s="7">
        <f t="shared" si="86"/>
        <v>0.92361261401039974</v>
      </c>
      <c r="I449" s="7">
        <f t="shared" si="86"/>
        <v>0.93470109386476641</v>
      </c>
      <c r="J449" s="7">
        <f t="shared" si="86"/>
        <v>0.94591788775780106</v>
      </c>
      <c r="K449" s="7">
        <f t="shared" si="86"/>
        <v>0.95726442758334729</v>
      </c>
      <c r="L449" s="1">
        <f t="shared" si="86"/>
        <v>91265.103155600314</v>
      </c>
      <c r="M449" s="1"/>
      <c r="N449" s="1">
        <f>'SSA avg mort by age'!K57</f>
        <v>91265.103155600314</v>
      </c>
      <c r="O449" s="7">
        <f t="shared" si="86"/>
        <v>0.91536049274091835</v>
      </c>
      <c r="P449" s="7">
        <f t="shared" si="86"/>
        <v>0.92179789471007667</v>
      </c>
      <c r="Q449" s="7">
        <f t="shared" si="86"/>
        <v>0.93480233289954762</v>
      </c>
      <c r="R449" s="7">
        <f t="shared" si="86"/>
        <v>0.94136992254024932</v>
      </c>
      <c r="S449" s="7">
        <f t="shared" si="86"/>
        <v>0.94467018189149166</v>
      </c>
      <c r="T449" s="7">
        <f t="shared" si="86"/>
        <v>0.94798146431658625</v>
      </c>
      <c r="U449" s="7">
        <f t="shared" si="86"/>
        <v>0.94798146431658625</v>
      </c>
      <c r="V449" s="7">
        <f t="shared" si="86"/>
        <v>0.94798146431658625</v>
      </c>
      <c r="W449" s="7">
        <f t="shared" si="86"/>
        <v>0.96133752984378906</v>
      </c>
      <c r="X449" s="7">
        <f t="shared" si="86"/>
        <v>0.98858956458732816</v>
      </c>
      <c r="Y449" s="7">
        <f t="shared" si="86"/>
        <v>0.94798146431658625</v>
      </c>
    </row>
    <row r="450" spans="1:25" x14ac:dyDescent="0.25">
      <c r="A450">
        <v>53</v>
      </c>
      <c r="B450" s="7">
        <f t="shared" si="86"/>
        <v>0.86193492168575869</v>
      </c>
      <c r="C450" s="7">
        <f t="shared" si="86"/>
        <v>0.87290749889848429</v>
      </c>
      <c r="D450" s="7">
        <f t="shared" si="86"/>
        <v>0.88401482416649246</v>
      </c>
      <c r="E450" s="7">
        <f t="shared" si="86"/>
        <v>0.88401482416649246</v>
      </c>
      <c r="F450" s="7">
        <f t="shared" si="86"/>
        <v>0.88401482416649246</v>
      </c>
      <c r="G450" s="7">
        <f t="shared" si="86"/>
        <v>0.90664012444273845</v>
      </c>
      <c r="H450" s="7">
        <f t="shared" si="86"/>
        <v>0.9181613480989389</v>
      </c>
      <c r="I450" s="7">
        <f t="shared" si="86"/>
        <v>0.92982381751173038</v>
      </c>
      <c r="J450" s="7">
        <f t="shared" si="86"/>
        <v>0.94162920378175863</v>
      </c>
      <c r="K450" s="7">
        <f t="shared" si="86"/>
        <v>0.95357919709277839</v>
      </c>
      <c r="L450" s="1">
        <f t="shared" si="86"/>
        <v>90664.01244427386</v>
      </c>
      <c r="M450" s="1"/>
      <c r="N450" s="1">
        <f>'SSA avg mort by age'!K58</f>
        <v>90664.01244427386</v>
      </c>
      <c r="O450" s="7">
        <f t="shared" si="86"/>
        <v>0.90988253824059218</v>
      </c>
      <c r="P450" s="7">
        <f t="shared" si="86"/>
        <v>0.91665855448324873</v>
      </c>
      <c r="Q450" s="7">
        <f t="shared" si="86"/>
        <v>0.93035541771620467</v>
      </c>
      <c r="R450" s="7">
        <f t="shared" si="86"/>
        <v>0.93727692194113144</v>
      </c>
      <c r="S450" s="7">
        <f t="shared" si="86"/>
        <v>0.94075608702936475</v>
      </c>
      <c r="T450" s="7">
        <f t="shared" si="86"/>
        <v>0.94424758296469191</v>
      </c>
      <c r="U450" s="7">
        <f t="shared" si="86"/>
        <v>0.94424758296469191</v>
      </c>
      <c r="V450" s="7">
        <f t="shared" si="86"/>
        <v>0.94424758296469191</v>
      </c>
      <c r="W450" s="7">
        <f t="shared" si="86"/>
        <v>0.95833771355097597</v>
      </c>
      <c r="X450" s="7">
        <f t="shared" si="86"/>
        <v>0.98712269839996258</v>
      </c>
      <c r="Y450" s="7">
        <f t="shared" si="86"/>
        <v>0.94424758296469191</v>
      </c>
    </row>
    <row r="451" spans="1:25" x14ac:dyDescent="0.25">
      <c r="A451">
        <v>54</v>
      </c>
      <c r="B451" s="7">
        <f t="shared" si="86"/>
        <v>0.85332173153358781</v>
      </c>
      <c r="C451" s="7">
        <f t="shared" si="86"/>
        <v>0.86481787740905325</v>
      </c>
      <c r="D451" s="7">
        <f t="shared" si="86"/>
        <v>0.87646355255581254</v>
      </c>
      <c r="E451" s="7">
        <f t="shared" si="86"/>
        <v>0.87646355255581254</v>
      </c>
      <c r="F451" s="7">
        <f t="shared" si="86"/>
        <v>0.87646355255581254</v>
      </c>
      <c r="G451" s="7">
        <f t="shared" si="86"/>
        <v>0.90021102572527789</v>
      </c>
      <c r="H451" s="7">
        <f t="shared" si="86"/>
        <v>0.91231664849344274</v>
      </c>
      <c r="I451" s="7">
        <f t="shared" si="86"/>
        <v>0.92457945056043034</v>
      </c>
      <c r="J451" s="7">
        <f t="shared" si="86"/>
        <v>0.93700140272608379</v>
      </c>
      <c r="K451" s="7">
        <f t="shared" si="86"/>
        <v>0.94958449965472091</v>
      </c>
      <c r="L451" s="1">
        <f t="shared" si="86"/>
        <v>90021.102572527787</v>
      </c>
      <c r="M451" s="1"/>
      <c r="N451" s="1">
        <f>'SSA avg mort by age'!K59</f>
        <v>90021.102572527787</v>
      </c>
      <c r="O451" s="7">
        <f t="shared" si="86"/>
        <v>0.90413732169221106</v>
      </c>
      <c r="P451" s="7">
        <f t="shared" si="86"/>
        <v>0.91126232202715407</v>
      </c>
      <c r="Q451" s="7">
        <f t="shared" si="86"/>
        <v>0.92567381105250479</v>
      </c>
      <c r="R451" s="7">
        <f t="shared" si="86"/>
        <v>0.93296107790031368</v>
      </c>
      <c r="S451" s="7">
        <f t="shared" si="86"/>
        <v>0.93662526345590691</v>
      </c>
      <c r="T451" s="7">
        <f t="shared" si="86"/>
        <v>0.94030321623619906</v>
      </c>
      <c r="U451" s="7">
        <f t="shared" si="86"/>
        <v>0.94030321623619906</v>
      </c>
      <c r="V451" s="7">
        <f t="shared" si="86"/>
        <v>0.94030321623619906</v>
      </c>
      <c r="W451" s="7">
        <f t="shared" si="86"/>
        <v>0.95515369349188473</v>
      </c>
      <c r="X451" s="7">
        <f t="shared" si="86"/>
        <v>0.9855307075833083</v>
      </c>
      <c r="Y451" s="7">
        <f t="shared" si="86"/>
        <v>0.94030321623619906</v>
      </c>
    </row>
    <row r="452" spans="1:25" x14ac:dyDescent="0.25">
      <c r="A452">
        <v>55</v>
      </c>
      <c r="B452" s="7">
        <f t="shared" si="86"/>
        <v>0.84419336469210471</v>
      </c>
      <c r="C452" s="7">
        <f t="shared" si="86"/>
        <v>0.85623079304628458</v>
      </c>
      <c r="D452" s="7">
        <f t="shared" si="86"/>
        <v>0.8684340557680077</v>
      </c>
      <c r="E452" s="7">
        <f t="shared" si="86"/>
        <v>0.8684340557680077</v>
      </c>
      <c r="F452" s="7">
        <f t="shared" si="86"/>
        <v>0.8684340557680077</v>
      </c>
      <c r="G452" s="7">
        <f t="shared" si="86"/>
        <v>0.89334694247701418</v>
      </c>
      <c r="H452" s="7">
        <f t="shared" si="86"/>
        <v>0.90606106687369214</v>
      </c>
      <c r="I452" s="7">
        <f t="shared" si="86"/>
        <v>0.91895002716642726</v>
      </c>
      <c r="J452" s="7">
        <f t="shared" si="86"/>
        <v>0.93201614649218378</v>
      </c>
      <c r="K452" s="7">
        <f t="shared" si="86"/>
        <v>0.94526177781457821</v>
      </c>
      <c r="L452" s="1">
        <f t="shared" si="86"/>
        <v>89334.694247701409</v>
      </c>
      <c r="M452" s="1"/>
      <c r="N452" s="1">
        <f>'SSA avg mort by age'!K60</f>
        <v>89334.694247701409</v>
      </c>
      <c r="O452" s="7">
        <f t="shared" si="86"/>
        <v>0.89812010503331041</v>
      </c>
      <c r="P452" s="7">
        <f t="shared" si="86"/>
        <v>0.90560400790060691</v>
      </c>
      <c r="Q452" s="7">
        <f t="shared" si="86"/>
        <v>0.92075151677720912</v>
      </c>
      <c r="R452" s="7">
        <f t="shared" si="86"/>
        <v>0.92841604134497357</v>
      </c>
      <c r="S452" s="7">
        <f t="shared" si="86"/>
        <v>0.93227119875789233</v>
      </c>
      <c r="T452" s="7">
        <f t="shared" si="86"/>
        <v>0.93614169733662267</v>
      </c>
      <c r="U452" s="7">
        <f t="shared" si="86"/>
        <v>0.93614169733662267</v>
      </c>
      <c r="V452" s="7">
        <f t="shared" si="86"/>
        <v>0.93614169733662267</v>
      </c>
      <c r="W452" s="7">
        <f t="shared" si="86"/>
        <v>0.95177827808008808</v>
      </c>
      <c r="X452" s="7">
        <f t="shared" si="86"/>
        <v>0.98380582984539622</v>
      </c>
      <c r="Y452" s="7">
        <f t="shared" si="86"/>
        <v>0.93614169733662267</v>
      </c>
    </row>
    <row r="453" spans="1:25" x14ac:dyDescent="0.25">
      <c r="A453">
        <v>56</v>
      </c>
      <c r="B453" s="7">
        <f t="shared" si="86"/>
        <v>0.8345186455522845</v>
      </c>
      <c r="C453" s="7">
        <f t="shared" si="86"/>
        <v>0.84711485653801244</v>
      </c>
      <c r="D453" s="7">
        <f t="shared" si="86"/>
        <v>0.85989487795104991</v>
      </c>
      <c r="E453" s="7">
        <f t="shared" si="86"/>
        <v>0.85989487795104991</v>
      </c>
      <c r="F453" s="7">
        <f t="shared" si="86"/>
        <v>0.85989487795104991</v>
      </c>
      <c r="G453" s="7">
        <f t="shared" si="86"/>
        <v>0.88601675960060411</v>
      </c>
      <c r="H453" s="7">
        <f t="shared" si="86"/>
        <v>0.89936391247473213</v>
      </c>
      <c r="I453" s="7">
        <f t="shared" si="86"/>
        <v>0.91290546198940292</v>
      </c>
      <c r="J453" s="7">
        <f t="shared" si="86"/>
        <v>0.92664414545124041</v>
      </c>
      <c r="K453" s="7">
        <f t="shared" si="86"/>
        <v>0.9405827374272413</v>
      </c>
      <c r="L453" s="1">
        <f t="shared" si="86"/>
        <v>88601.675960060413</v>
      </c>
      <c r="M453" s="1"/>
      <c r="N453" s="1">
        <f>'SSA avg mort by age'!K61</f>
        <v>88601.675960060413</v>
      </c>
      <c r="O453" s="7">
        <f t="shared" si="86"/>
        <v>0.89179393917432492</v>
      </c>
      <c r="P453" s="7">
        <f t="shared" si="86"/>
        <v>0.89964805903826572</v>
      </c>
      <c r="Q453" s="7">
        <f t="shared" si="86"/>
        <v>0.91555597314861359</v>
      </c>
      <c r="R453" s="7">
        <f t="shared" si="86"/>
        <v>0.92361084928463166</v>
      </c>
      <c r="S453" s="7">
        <f t="shared" si="86"/>
        <v>0.92766375586317784</v>
      </c>
      <c r="T453" s="7">
        <f t="shared" si="86"/>
        <v>0.93173373310603136</v>
      </c>
      <c r="U453" s="7">
        <f t="shared" si="86"/>
        <v>0.93173373310603136</v>
      </c>
      <c r="V453" s="7">
        <f t="shared" si="86"/>
        <v>0.93173373310603136</v>
      </c>
      <c r="W453" s="7">
        <f t="shared" si="86"/>
        <v>0.94818573430424269</v>
      </c>
      <c r="X453" s="7">
        <f t="shared" si="86"/>
        <v>0.98193038699610913</v>
      </c>
      <c r="Y453" s="7">
        <f t="shared" si="86"/>
        <v>0.93173373310603136</v>
      </c>
    </row>
    <row r="454" spans="1:25" x14ac:dyDescent="0.25">
      <c r="A454">
        <v>57</v>
      </c>
      <c r="B454" s="7">
        <f t="shared" si="86"/>
        <v>0.82429505751391297</v>
      </c>
      <c r="C454" s="7">
        <f t="shared" si="86"/>
        <v>0.83746548583652769</v>
      </c>
      <c r="D454" s="7">
        <f t="shared" si="86"/>
        <v>0.85083947150176953</v>
      </c>
      <c r="E454" s="7">
        <f t="shared" si="86"/>
        <v>0.85083947150176953</v>
      </c>
      <c r="F454" s="7">
        <f t="shared" si="86"/>
        <v>0.85083947150176953</v>
      </c>
      <c r="G454" s="7">
        <f t="shared" si="86"/>
        <v>0.87821033062115739</v>
      </c>
      <c r="H454" s="7">
        <f t="shared" si="86"/>
        <v>0.89221342254517455</v>
      </c>
      <c r="I454" s="7">
        <f t="shared" si="86"/>
        <v>0.90643250998958513</v>
      </c>
      <c r="J454" s="7">
        <f t="shared" si="86"/>
        <v>0.92087081557888317</v>
      </c>
      <c r="K454" s="7">
        <f t="shared" si="86"/>
        <v>0.9355316084370735</v>
      </c>
      <c r="L454" s="1">
        <f t="shared" si="86"/>
        <v>87821.033062115734</v>
      </c>
      <c r="M454" s="1"/>
      <c r="N454" s="1">
        <f>'SSA avg mort by age'!K62</f>
        <v>87821.033062115734</v>
      </c>
      <c r="O454" s="7">
        <f t="shared" si="86"/>
        <v>0.88510342696830446</v>
      </c>
      <c r="P454" s="7">
        <f t="shared" si="86"/>
        <v>0.89334137201382202</v>
      </c>
      <c r="Q454" s="7">
        <f t="shared" si="86"/>
        <v>0.91003894316241096</v>
      </c>
      <c r="R454" s="7">
        <f t="shared" si="86"/>
        <v>0.9184998420121685</v>
      </c>
      <c r="S454" s="7">
        <f t="shared" si="86"/>
        <v>0.92275860076060889</v>
      </c>
      <c r="T454" s="7">
        <f t="shared" si="86"/>
        <v>0.92703634032531135</v>
      </c>
      <c r="U454" s="7">
        <f t="shared" si="86"/>
        <v>0.92703634032531135</v>
      </c>
      <c r="V454" s="7">
        <f t="shared" si="86"/>
        <v>0.92703634032531135</v>
      </c>
      <c r="W454" s="7">
        <f t="shared" si="86"/>
        <v>0.9443387391490301</v>
      </c>
      <c r="X454" s="7">
        <f t="shared" si="86"/>
        <v>0.9798796753786686</v>
      </c>
      <c r="Y454" s="7">
        <f t="shared" si="86"/>
        <v>0.92703634032531135</v>
      </c>
    </row>
    <row r="455" spans="1:25" x14ac:dyDescent="0.25">
      <c r="A455">
        <v>58</v>
      </c>
      <c r="B455" s="7">
        <f t="shared" si="86"/>
        <v>0.81354898239056261</v>
      </c>
      <c r="C455" s="7">
        <f t="shared" si="86"/>
        <v>0.82730529522705409</v>
      </c>
      <c r="D455" s="7">
        <f t="shared" si="86"/>
        <v>0.84128672499354384</v>
      </c>
      <c r="E455" s="7">
        <f t="shared" si="86"/>
        <v>0.84128672499354384</v>
      </c>
      <c r="F455" s="7">
        <f t="shared" si="86"/>
        <v>0.84128672499354384</v>
      </c>
      <c r="G455" s="7">
        <f t="shared" si="86"/>
        <v>0.86993924884952156</v>
      </c>
      <c r="H455" s="7">
        <f t="shared" si="86"/>
        <v>0.88461763703854335</v>
      </c>
      <c r="I455" s="7">
        <f t="shared" si="86"/>
        <v>0.89953573198653392</v>
      </c>
      <c r="J455" s="7">
        <f t="shared" si="86"/>
        <v>0.91469732176402141</v>
      </c>
      <c r="K455" s="7">
        <f t="shared" si="86"/>
        <v>0.93010625235790578</v>
      </c>
      <c r="L455" s="1">
        <f t="shared" si="86"/>
        <v>86993.924884952168</v>
      </c>
      <c r="M455" s="1"/>
      <c r="N455" s="1">
        <f>'SSA avg mort by age'!K63</f>
        <v>86993.924884952168</v>
      </c>
      <c r="O455" s="7">
        <f t="shared" si="86"/>
        <v>0.87798462818021872</v>
      </c>
      <c r="P455" s="7">
        <f t="shared" si="86"/>
        <v>0.88662252842509115</v>
      </c>
      <c r="Q455" s="7">
        <f t="shared" si="86"/>
        <v>0.9041443916553501</v>
      </c>
      <c r="R455" s="7">
        <f t="shared" si="86"/>
        <v>0.91302985159447347</v>
      </c>
      <c r="S455" s="7">
        <f t="shared" si="86"/>
        <v>0.91750404433583821</v>
      </c>
      <c r="T455" s="7">
        <f t="shared" si="86"/>
        <v>0.92199933933959033</v>
      </c>
      <c r="U455" s="7">
        <f t="shared" si="86"/>
        <v>0.92199933933959033</v>
      </c>
      <c r="V455" s="7">
        <f t="shared" si="86"/>
        <v>0.92199933933959033</v>
      </c>
      <c r="W455" s="7">
        <f t="shared" si="86"/>
        <v>0.94019346492019595</v>
      </c>
      <c r="X455" s="7">
        <f t="shared" si="86"/>
        <v>0.97762416189686008</v>
      </c>
      <c r="Y455" s="7">
        <f t="shared" si="86"/>
        <v>0.92199933933959033</v>
      </c>
    </row>
    <row r="456" spans="1:25" x14ac:dyDescent="0.25">
      <c r="A456">
        <v>59</v>
      </c>
      <c r="B456" s="7">
        <f t="shared" si="86"/>
        <v>0.80229711625812694</v>
      </c>
      <c r="C456" s="7">
        <f t="shared" si="86"/>
        <v>0.8166477690856454</v>
      </c>
      <c r="D456" s="7">
        <f t="shared" si="86"/>
        <v>0.83124696219220484</v>
      </c>
      <c r="E456" s="7">
        <f t="shared" si="86"/>
        <v>0.83124696219220484</v>
      </c>
      <c r="F456" s="7">
        <f t="shared" si="86"/>
        <v>0.83124696219220484</v>
      </c>
      <c r="G456" s="7">
        <f t="shared" si="86"/>
        <v>0.86120770453405782</v>
      </c>
      <c r="H456" s="7">
        <f t="shared" si="86"/>
        <v>0.87657779150568349</v>
      </c>
      <c r="I456" s="7">
        <f t="shared" si="86"/>
        <v>0.89221349636803815</v>
      </c>
      <c r="J456" s="7">
        <f t="shared" si="86"/>
        <v>0.90811926292106082</v>
      </c>
      <c r="K456" s="7">
        <f t="shared" si="86"/>
        <v>0.92429960691979118</v>
      </c>
      <c r="L456" s="1">
        <f t="shared" si="86"/>
        <v>86120.770453405799</v>
      </c>
      <c r="M456" s="1"/>
      <c r="N456" s="1">
        <f>'SSA avg mort by age'!K64</f>
        <v>86120.770453405799</v>
      </c>
      <c r="O456" s="7">
        <f t="shared" si="86"/>
        <v>0.8703698262123003</v>
      </c>
      <c r="P456" s="7">
        <f t="shared" si="86"/>
        <v>0.87942623973076872</v>
      </c>
      <c r="Q456" s="7">
        <f t="shared" ref="Q456:Y456" si="87">0.5*Q334+Q213</f>
        <v>0.89781227703253641</v>
      </c>
      <c r="R456" s="7">
        <f t="shared" si="87"/>
        <v>0.90714366252436762</v>
      </c>
      <c r="S456" s="7">
        <f t="shared" si="87"/>
        <v>0.91184433638894169</v>
      </c>
      <c r="T456" s="7">
        <f t="shared" si="87"/>
        <v>0.91656848072384056</v>
      </c>
      <c r="U456" s="7">
        <f t="shared" si="87"/>
        <v>0.91656848072384056</v>
      </c>
      <c r="V456" s="7">
        <f t="shared" si="87"/>
        <v>0.91656848072384056</v>
      </c>
      <c r="W456" s="7">
        <f t="shared" si="87"/>
        <v>0.93570202953486759</v>
      </c>
      <c r="X456" s="7">
        <f t="shared" si="87"/>
        <v>0.97513055046797004</v>
      </c>
      <c r="Y456" s="7">
        <f t="shared" si="87"/>
        <v>0.91656848072384056</v>
      </c>
    </row>
    <row r="457" spans="1:25" x14ac:dyDescent="0.25">
      <c r="A457">
        <v>60</v>
      </c>
      <c r="B457" s="7">
        <f t="shared" ref="B457:L472" si="88">0.5*B335+B214</f>
        <v>0.79052355218941261</v>
      </c>
      <c r="C457" s="7">
        <f t="shared" si="88"/>
        <v>0.80547545703991885</v>
      </c>
      <c r="D457" s="7">
        <f t="shared" si="88"/>
        <v>0.8207013011971801</v>
      </c>
      <c r="E457" s="7">
        <f t="shared" si="88"/>
        <v>0.8207013011971801</v>
      </c>
      <c r="F457" s="7">
        <f t="shared" si="88"/>
        <v>0.8207013011971801</v>
      </c>
      <c r="G457" s="7">
        <f t="shared" si="88"/>
        <v>0.85199433275471714</v>
      </c>
      <c r="H457" s="7">
        <f t="shared" si="88"/>
        <v>0.86807149293537078</v>
      </c>
      <c r="I457" s="7">
        <f t="shared" si="88"/>
        <v>0.88444254078217355</v>
      </c>
      <c r="J457" s="7">
        <f t="shared" si="88"/>
        <v>0.90111267914067994</v>
      </c>
      <c r="K457" s="7">
        <f t="shared" si="88"/>
        <v>0.91808720003677968</v>
      </c>
      <c r="L457" s="1">
        <f t="shared" si="88"/>
        <v>85199.433275471718</v>
      </c>
      <c r="M457" s="1"/>
      <c r="N457" s="1">
        <f>'SSA avg mort by age'!K65</f>
        <v>85199.433275471718</v>
      </c>
      <c r="O457" s="7">
        <f t="shared" ref="O457:Y472" si="89">0.5*O335+O214</f>
        <v>0.86219217893817601</v>
      </c>
      <c r="P457" s="7">
        <f t="shared" si="89"/>
        <v>0.87168769982698857</v>
      </c>
      <c r="Q457" s="7">
        <f t="shared" si="89"/>
        <v>0.8909822958765321</v>
      </c>
      <c r="R457" s="7">
        <f t="shared" si="89"/>
        <v>0.90078344676433242</v>
      </c>
      <c r="S457" s="7">
        <f t="shared" si="89"/>
        <v>0.90572294453375479</v>
      </c>
      <c r="T457" s="7">
        <f t="shared" si="89"/>
        <v>0.91068856714358604</v>
      </c>
      <c r="U457" s="7">
        <f t="shared" si="89"/>
        <v>0.91068856714358604</v>
      </c>
      <c r="V457" s="7">
        <f t="shared" si="89"/>
        <v>0.91068856714358604</v>
      </c>
      <c r="W457" s="7">
        <f t="shared" si="89"/>
        <v>0.93081498150013953</v>
      </c>
      <c r="X457" s="7">
        <f t="shared" si="89"/>
        <v>0.97236295379194648</v>
      </c>
      <c r="Y457" s="7">
        <f t="shared" si="89"/>
        <v>0.91068856714358604</v>
      </c>
    </row>
    <row r="458" spans="1:25" x14ac:dyDescent="0.25">
      <c r="A458">
        <v>61</v>
      </c>
      <c r="B458" s="7">
        <f t="shared" si="88"/>
        <v>0.77817686392556451</v>
      </c>
      <c r="C458" s="7">
        <f t="shared" si="88"/>
        <v>0.79373694414900209</v>
      </c>
      <c r="D458" s="7">
        <f t="shared" si="88"/>
        <v>0.80959852956845446</v>
      </c>
      <c r="E458" s="7">
        <f t="shared" si="88"/>
        <v>0.80959852956845446</v>
      </c>
      <c r="F458" s="7">
        <f t="shared" si="88"/>
        <v>0.80959852956845446</v>
      </c>
      <c r="G458" s="7">
        <f t="shared" si="88"/>
        <v>0.84224895824564527</v>
      </c>
      <c r="H458" s="7">
        <f t="shared" si="88"/>
        <v>0.85904943168713033</v>
      </c>
      <c r="I458" s="7">
        <f t="shared" si="88"/>
        <v>0.87617467434551111</v>
      </c>
      <c r="J458" s="7">
        <f t="shared" si="88"/>
        <v>0.89363076864591928</v>
      </c>
      <c r="K458" s="7">
        <f t="shared" si="88"/>
        <v>0.91142390734468171</v>
      </c>
      <c r="L458" s="1">
        <f t="shared" si="88"/>
        <v>84224.895824564548</v>
      </c>
      <c r="M458" s="1"/>
      <c r="N458" s="1">
        <f>'SSA avg mort by age'!K66</f>
        <v>84224.895824564548</v>
      </c>
      <c r="O458" s="7">
        <f t="shared" si="89"/>
        <v>0.85339442046674285</v>
      </c>
      <c r="P458" s="7">
        <f t="shared" si="89"/>
        <v>0.863350814385623</v>
      </c>
      <c r="Q458" s="7">
        <f t="shared" si="89"/>
        <v>0.88360113519973049</v>
      </c>
      <c r="R458" s="7">
        <f t="shared" si="89"/>
        <v>0.89389751123961181</v>
      </c>
      <c r="S458" s="7">
        <f t="shared" si="89"/>
        <v>0.89908904523723887</v>
      </c>
      <c r="T458" s="7">
        <f t="shared" si="89"/>
        <v>0.90430968521740918</v>
      </c>
      <c r="U458" s="7">
        <f t="shared" si="89"/>
        <v>0.90430968521740918</v>
      </c>
      <c r="V458" s="7">
        <f t="shared" si="89"/>
        <v>0.90430968521740918</v>
      </c>
      <c r="W458" s="7">
        <f t="shared" si="89"/>
        <v>0.92548646773993215</v>
      </c>
      <c r="X458" s="7">
        <f t="shared" si="89"/>
        <v>0.96928580109540929</v>
      </c>
      <c r="Y458" s="7">
        <f t="shared" si="89"/>
        <v>0.90430968521740918</v>
      </c>
    </row>
    <row r="459" spans="1:25" x14ac:dyDescent="0.25">
      <c r="A459">
        <v>62</v>
      </c>
      <c r="B459" s="7">
        <f t="shared" si="88"/>
        <v>0.7651897556576811</v>
      </c>
      <c r="C459" s="7">
        <f t="shared" si="88"/>
        <v>0.78136526704137688</v>
      </c>
      <c r="D459" s="7">
        <f t="shared" si="88"/>
        <v>0.7978722545391691</v>
      </c>
      <c r="E459" s="7">
        <f t="shared" si="88"/>
        <v>0.7978722545391691</v>
      </c>
      <c r="F459" s="7">
        <f t="shared" si="88"/>
        <v>0.7978722545391691</v>
      </c>
      <c r="G459" s="7">
        <f t="shared" si="88"/>
        <v>0.8319071162715721</v>
      </c>
      <c r="H459" s="7">
        <f t="shared" si="88"/>
        <v>0.84944853870208237</v>
      </c>
      <c r="I459" s="7">
        <f t="shared" si="88"/>
        <v>0.86734853840120485</v>
      </c>
      <c r="J459" s="7">
        <f t="shared" si="88"/>
        <v>0.88561421925688899</v>
      </c>
      <c r="K459" s="7">
        <f t="shared" si="88"/>
        <v>0.90425282151123609</v>
      </c>
      <c r="L459" s="1">
        <f t="shared" si="88"/>
        <v>83190.711627157216</v>
      </c>
      <c r="M459" s="1"/>
      <c r="N459" s="1">
        <f>'SSA avg mort by age'!K67</f>
        <v>83190.711627157216</v>
      </c>
      <c r="O459" s="7">
        <f t="shared" si="89"/>
        <v>0.84394195820671059</v>
      </c>
      <c r="P459" s="7">
        <f t="shared" si="89"/>
        <v>0.85438065268227981</v>
      </c>
      <c r="Q459" s="7">
        <f t="shared" si="89"/>
        <v>0.87563357614796056</v>
      </c>
      <c r="R459" s="7">
        <f t="shared" si="89"/>
        <v>0.88645069818460231</v>
      </c>
      <c r="S459" s="7">
        <f t="shared" si="89"/>
        <v>0.89190756506131019</v>
      </c>
      <c r="T459" s="7">
        <f t="shared" si="89"/>
        <v>0.89739688266482875</v>
      </c>
      <c r="U459" s="7">
        <f t="shared" si="89"/>
        <v>0.89739688266482875</v>
      </c>
      <c r="V459" s="7">
        <f t="shared" si="89"/>
        <v>0.89739688266482875</v>
      </c>
      <c r="W459" s="7">
        <f t="shared" si="89"/>
        <v>0.91968240389500555</v>
      </c>
      <c r="X459" s="7">
        <f t="shared" si="89"/>
        <v>0.96586874652301891</v>
      </c>
      <c r="Y459" s="7">
        <f t="shared" si="89"/>
        <v>0.89739688266482875</v>
      </c>
    </row>
    <row r="460" spans="1:25" x14ac:dyDescent="0.25">
      <c r="A460">
        <v>63</v>
      </c>
      <c r="B460" s="7">
        <f t="shared" si="88"/>
        <v>0.75149126638390318</v>
      </c>
      <c r="C460" s="7">
        <f t="shared" si="88"/>
        <v>0.76828936658493452</v>
      </c>
      <c r="D460" s="7">
        <f t="shared" si="88"/>
        <v>0.78545158123100089</v>
      </c>
      <c r="E460" s="7">
        <f t="shared" si="88"/>
        <v>0.78545158123100089</v>
      </c>
      <c r="F460" s="7">
        <f t="shared" si="88"/>
        <v>0.78545158123100089</v>
      </c>
      <c r="G460" s="7">
        <f t="shared" si="88"/>
        <v>0.82089911367806578</v>
      </c>
      <c r="H460" s="7">
        <f t="shared" si="88"/>
        <v>0.83920020395599393</v>
      </c>
      <c r="I460" s="7">
        <f t="shared" si="88"/>
        <v>0.85789695983832359</v>
      </c>
      <c r="J460" s="7">
        <f t="shared" si="88"/>
        <v>0.87699767419676067</v>
      </c>
      <c r="K460" s="7">
        <f t="shared" si="88"/>
        <v>0.89651080835069064</v>
      </c>
      <c r="L460" s="1">
        <f t="shared" si="88"/>
        <v>82089.911367806591</v>
      </c>
      <c r="M460" s="1"/>
      <c r="N460" s="1">
        <f>'SSA avg mort by age'!K68</f>
        <v>82089.911367806591</v>
      </c>
      <c r="O460" s="7">
        <f t="shared" si="89"/>
        <v>0.83381714847617605</v>
      </c>
      <c r="P460" s="7">
        <f t="shared" si="89"/>
        <v>0.84475811281126922</v>
      </c>
      <c r="Q460" s="7">
        <f t="shared" si="89"/>
        <v>0.8670579448813468</v>
      </c>
      <c r="R460" s="7">
        <f t="shared" si="89"/>
        <v>0.87842023219032161</v>
      </c>
      <c r="S460" s="7">
        <f t="shared" si="89"/>
        <v>0.88415522665261814</v>
      </c>
      <c r="T460" s="7">
        <f t="shared" si="89"/>
        <v>0.8899264138216465</v>
      </c>
      <c r="U460" s="7">
        <f t="shared" si="89"/>
        <v>0.8899264138216465</v>
      </c>
      <c r="V460" s="7">
        <f t="shared" si="89"/>
        <v>0.8899264138216465</v>
      </c>
      <c r="W460" s="7">
        <f t="shared" si="89"/>
        <v>0.91337752394511718</v>
      </c>
      <c r="X460" s="7">
        <f t="shared" si="89"/>
        <v>0.96208535783878502</v>
      </c>
      <c r="Y460" s="7">
        <f t="shared" si="89"/>
        <v>0.8899264138216465</v>
      </c>
    </row>
    <row r="461" spans="1:25" x14ac:dyDescent="0.25">
      <c r="A461">
        <v>64</v>
      </c>
      <c r="B461" s="7">
        <f t="shared" si="88"/>
        <v>0.73700957716750215</v>
      </c>
      <c r="C461" s="7">
        <f t="shared" si="88"/>
        <v>0.75443669830157301</v>
      </c>
      <c r="D461" s="7">
        <f t="shared" si="88"/>
        <v>0.77226351901783707</v>
      </c>
      <c r="E461" s="7">
        <f t="shared" si="88"/>
        <v>0.77226351901783707</v>
      </c>
      <c r="F461" s="7">
        <f t="shared" si="88"/>
        <v>0.77226351901783707</v>
      </c>
      <c r="G461" s="7">
        <f t="shared" si="88"/>
        <v>0.80915200695195411</v>
      </c>
      <c r="H461" s="7">
        <f t="shared" si="88"/>
        <v>0.82823203110240229</v>
      </c>
      <c r="I461" s="7">
        <f t="shared" si="88"/>
        <v>0.84774847678659215</v>
      </c>
      <c r="J461" s="7">
        <f t="shared" si="88"/>
        <v>0.86771102386353383</v>
      </c>
      <c r="K461" s="7">
        <f t="shared" si="88"/>
        <v>0.88812956031624923</v>
      </c>
      <c r="L461" s="1">
        <f t="shared" si="88"/>
        <v>80915.200695195424</v>
      </c>
      <c r="M461" s="1"/>
      <c r="N461" s="1">
        <f>'SSA avg mort by age'!K69</f>
        <v>80915.200695195424</v>
      </c>
      <c r="O461" s="7">
        <f t="shared" si="89"/>
        <v>0.82299650836217941</v>
      </c>
      <c r="P461" s="7">
        <f t="shared" si="89"/>
        <v>0.83445831816362048</v>
      </c>
      <c r="Q461" s="7">
        <f t="shared" si="89"/>
        <v>0.85784696175923769</v>
      </c>
      <c r="R461" s="7">
        <f t="shared" si="89"/>
        <v>0.8697778386105306</v>
      </c>
      <c r="S461" s="7">
        <f t="shared" si="89"/>
        <v>0.8758033127309186</v>
      </c>
      <c r="T461" s="7">
        <f t="shared" si="89"/>
        <v>0.8818691566244522</v>
      </c>
      <c r="U461" s="7">
        <f t="shared" si="89"/>
        <v>0.8818691566244522</v>
      </c>
      <c r="V461" s="7">
        <f t="shared" si="89"/>
        <v>0.8818691566244522</v>
      </c>
      <c r="W461" s="7">
        <f t="shared" si="89"/>
        <v>0.90654148484585739</v>
      </c>
      <c r="X461" s="7">
        <f t="shared" si="89"/>
        <v>0.95790497618220127</v>
      </c>
      <c r="Y461" s="7">
        <f t="shared" si="89"/>
        <v>0.8818691566244522</v>
      </c>
    </row>
    <row r="462" spans="1:25" x14ac:dyDescent="0.25">
      <c r="A462">
        <v>65</v>
      </c>
      <c r="B462" s="7">
        <f t="shared" si="88"/>
        <v>0.72166925367972146</v>
      </c>
      <c r="C462" s="7">
        <f t="shared" si="88"/>
        <v>0.73973049826634851</v>
      </c>
      <c r="D462" s="7">
        <f t="shared" si="88"/>
        <v>0.75823027691996625</v>
      </c>
      <c r="E462" s="7">
        <f t="shared" si="88"/>
        <v>0.75823027691996625</v>
      </c>
      <c r="F462" s="7">
        <f t="shared" si="88"/>
        <v>0.75823027691996625</v>
      </c>
      <c r="G462" s="7">
        <f t="shared" si="88"/>
        <v>0.79658697887621377</v>
      </c>
      <c r="H462" s="7">
        <f t="shared" si="88"/>
        <v>0.81646526802179475</v>
      </c>
      <c r="I462" s="7">
        <f t="shared" si="88"/>
        <v>0.83682483346532166</v>
      </c>
      <c r="J462" s="7">
        <f t="shared" si="88"/>
        <v>0.85767697667159337</v>
      </c>
      <c r="K462" s="7">
        <f t="shared" si="88"/>
        <v>0.87903325641309427</v>
      </c>
      <c r="L462" s="1">
        <f t="shared" si="88"/>
        <v>79658.697887621383</v>
      </c>
      <c r="M462" s="1"/>
      <c r="N462" s="1">
        <f>'SSA avg mort by age'!K70</f>
        <v>79658.697887621383</v>
      </c>
      <c r="O462" s="7">
        <f t="shared" si="89"/>
        <v>0.81142363904896309</v>
      </c>
      <c r="P462" s="7">
        <f t="shared" si="89"/>
        <v>0.82342474781968522</v>
      </c>
      <c r="Q462" s="7">
        <f t="shared" si="89"/>
        <v>0.84794441179170266</v>
      </c>
      <c r="R462" s="7">
        <f t="shared" si="89"/>
        <v>0.86046774915575164</v>
      </c>
      <c r="S462" s="7">
        <f t="shared" si="89"/>
        <v>0.86679635601586302</v>
      </c>
      <c r="T462" s="7">
        <f t="shared" si="89"/>
        <v>0.8731699982332588</v>
      </c>
      <c r="U462" s="7">
        <f t="shared" si="89"/>
        <v>0.8731699982332588</v>
      </c>
      <c r="V462" s="7">
        <f t="shared" si="89"/>
        <v>0.8731699982332588</v>
      </c>
      <c r="W462" s="7">
        <f t="shared" si="89"/>
        <v>0.89912115146813509</v>
      </c>
      <c r="X462" s="7">
        <f t="shared" si="89"/>
        <v>0.9532813905482731</v>
      </c>
      <c r="Y462" s="7">
        <f t="shared" si="89"/>
        <v>0.8731699982332588</v>
      </c>
    </row>
    <row r="463" spans="1:25" x14ac:dyDescent="0.25">
      <c r="A463">
        <v>66</v>
      </c>
      <c r="B463" s="7">
        <f t="shared" si="88"/>
        <v>0.70540655254505524</v>
      </c>
      <c r="C463" s="7">
        <f t="shared" si="88"/>
        <v>0.72410441617473809</v>
      </c>
      <c r="D463" s="7">
        <f t="shared" si="88"/>
        <v>0.74328318110374569</v>
      </c>
      <c r="E463" s="7">
        <f t="shared" si="88"/>
        <v>0.74328318110374569</v>
      </c>
      <c r="F463" s="7">
        <f t="shared" si="88"/>
        <v>0.74328318110374569</v>
      </c>
      <c r="G463" s="7">
        <f t="shared" si="88"/>
        <v>0.7831316945915493</v>
      </c>
      <c r="H463" s="7">
        <f t="shared" si="88"/>
        <v>0.80382631538603877</v>
      </c>
      <c r="I463" s="7">
        <f t="shared" si="88"/>
        <v>0.82505159571673414</v>
      </c>
      <c r="J463" s="7">
        <f t="shared" si="88"/>
        <v>0.8468207353176348</v>
      </c>
      <c r="K463" s="7">
        <f t="shared" si="88"/>
        <v>0.86914725231167389</v>
      </c>
      <c r="L463" s="1">
        <f t="shared" si="88"/>
        <v>78313.169459154931</v>
      </c>
      <c r="M463" s="1"/>
      <c r="N463" s="1">
        <f>'SSA avg mort by age'!K71</f>
        <v>78313.169459154931</v>
      </c>
      <c r="O463" s="7">
        <f t="shared" si="89"/>
        <v>0.79901500413682336</v>
      </c>
      <c r="P463" s="7">
        <f t="shared" si="89"/>
        <v>0.81157452200275748</v>
      </c>
      <c r="Q463" s="7">
        <f t="shared" si="89"/>
        <v>0.83726944420194493</v>
      </c>
      <c r="R463" s="7">
        <f t="shared" si="89"/>
        <v>0.85041050939163443</v>
      </c>
      <c r="S463" s="7">
        <f t="shared" si="89"/>
        <v>0.85705570113593121</v>
      </c>
      <c r="T463" s="7">
        <f t="shared" si="89"/>
        <v>0.86375115173483274</v>
      </c>
      <c r="U463" s="7">
        <f t="shared" si="89"/>
        <v>0.86375115173483274</v>
      </c>
      <c r="V463" s="7">
        <f t="shared" si="89"/>
        <v>0.86375115173483274</v>
      </c>
      <c r="W463" s="7">
        <f t="shared" si="89"/>
        <v>0.89104293771331988</v>
      </c>
      <c r="X463" s="7">
        <f t="shared" si="89"/>
        <v>0.94815326860275428</v>
      </c>
      <c r="Y463" s="7">
        <f t="shared" si="89"/>
        <v>0.86375115173483274</v>
      </c>
    </row>
    <row r="464" spans="1:25" x14ac:dyDescent="0.25">
      <c r="A464">
        <v>67</v>
      </c>
      <c r="B464" s="7">
        <f t="shared" si="88"/>
        <v>0.68820128244214718</v>
      </c>
      <c r="C464" s="7">
        <f t="shared" si="88"/>
        <v>0.70753321825826232</v>
      </c>
      <c r="D464" s="7">
        <f t="shared" si="88"/>
        <v>0.72739212656111962</v>
      </c>
      <c r="E464" s="7">
        <f t="shared" si="88"/>
        <v>0.72739212656111962</v>
      </c>
      <c r="F464" s="7">
        <f t="shared" si="88"/>
        <v>0.72739212656111962</v>
      </c>
      <c r="G464" s="7">
        <f t="shared" si="88"/>
        <v>0.76874695829551853</v>
      </c>
      <c r="H464" s="7">
        <f t="shared" si="88"/>
        <v>0.79027183282066116</v>
      </c>
      <c r="I464" s="7">
        <f t="shared" si="88"/>
        <v>0.81238160000117887</v>
      </c>
      <c r="J464" s="7">
        <f t="shared" si="88"/>
        <v>0.8350916784809983</v>
      </c>
      <c r="K464" s="7">
        <f t="shared" si="88"/>
        <v>0.85841788109335682</v>
      </c>
      <c r="L464" s="1">
        <f t="shared" si="88"/>
        <v>76874.695829551856</v>
      </c>
      <c r="M464" s="1"/>
      <c r="N464" s="1">
        <f>'SSA avg mort by age'!K72</f>
        <v>76874.695829551856</v>
      </c>
      <c r="O464" s="7">
        <f t="shared" si="89"/>
        <v>0.7856971229512445</v>
      </c>
      <c r="P464" s="7">
        <f t="shared" si="89"/>
        <v>0.79883373616783515</v>
      </c>
      <c r="Q464" s="7">
        <f t="shared" si="89"/>
        <v>0.82574803243711625</v>
      </c>
      <c r="R464" s="7">
        <f t="shared" si="89"/>
        <v>0.83953242262113814</v>
      </c>
      <c r="S464" s="7">
        <f t="shared" si="89"/>
        <v>0.84650792039970413</v>
      </c>
      <c r="T464" s="7">
        <f t="shared" si="89"/>
        <v>0.853539530335644</v>
      </c>
      <c r="U464" s="7">
        <f t="shared" si="89"/>
        <v>0.853539530335644</v>
      </c>
      <c r="V464" s="7">
        <f t="shared" si="89"/>
        <v>0.853539530335644</v>
      </c>
      <c r="W464" s="7">
        <f t="shared" si="89"/>
        <v>0.88223587819727234</v>
      </c>
      <c r="X464" s="7">
        <f t="shared" si="89"/>
        <v>0.94245795427721812</v>
      </c>
      <c r="Y464" s="7">
        <f t="shared" si="89"/>
        <v>0.853539530335644</v>
      </c>
    </row>
    <row r="465" spans="1:25" x14ac:dyDescent="0.25">
      <c r="A465">
        <v>68</v>
      </c>
      <c r="B465" s="7">
        <f t="shared" si="88"/>
        <v>0.67006760779094399</v>
      </c>
      <c r="C465" s="7">
        <f t="shared" si="88"/>
        <v>0.69002428097895352</v>
      </c>
      <c r="D465" s="7">
        <f t="shared" si="88"/>
        <v>0.71055776393907866</v>
      </c>
      <c r="E465" s="7">
        <f t="shared" si="88"/>
        <v>0.71055776393907866</v>
      </c>
      <c r="F465" s="7">
        <f t="shared" si="88"/>
        <v>0.71055776393907866</v>
      </c>
      <c r="G465" s="7">
        <f t="shared" si="88"/>
        <v>0.75342029397128674</v>
      </c>
      <c r="H465" s="7">
        <f t="shared" si="88"/>
        <v>0.77578301959557483</v>
      </c>
      <c r="I465" s="7">
        <f t="shared" si="88"/>
        <v>0.79878993558374489</v>
      </c>
      <c r="J465" s="7">
        <f t="shared" si="88"/>
        <v>0.82245904573866924</v>
      </c>
      <c r="K465" s="7">
        <f t="shared" si="88"/>
        <v>0.84680884187610117</v>
      </c>
      <c r="L465" s="1">
        <f t="shared" si="88"/>
        <v>75342.029397128674</v>
      </c>
      <c r="M465" s="1"/>
      <c r="N465" s="1">
        <f>'SSA avg mort by age'!K73</f>
        <v>75342.029397128674</v>
      </c>
      <c r="O465" s="7">
        <f t="shared" si="89"/>
        <v>0.77141275412298382</v>
      </c>
      <c r="P465" s="7">
        <f t="shared" si="89"/>
        <v>0.78514337708599302</v>
      </c>
      <c r="Q465" s="7">
        <f t="shared" si="89"/>
        <v>0.81331831565550339</v>
      </c>
      <c r="R465" s="7">
        <f t="shared" si="89"/>
        <v>0.82777058430570682</v>
      </c>
      <c r="S465" s="7">
        <f t="shared" si="89"/>
        <v>0.83508968976029885</v>
      </c>
      <c r="T465" s="7">
        <f t="shared" si="89"/>
        <v>0.84247146159767383</v>
      </c>
      <c r="U465" s="7">
        <f t="shared" si="89"/>
        <v>0.84247146159767383</v>
      </c>
      <c r="V465" s="7">
        <f t="shared" si="89"/>
        <v>0.84247146159767383</v>
      </c>
      <c r="W465" s="7">
        <f t="shared" si="89"/>
        <v>0.87263566307081186</v>
      </c>
      <c r="X465" s="7">
        <f t="shared" si="89"/>
        <v>0.93613399118835494</v>
      </c>
      <c r="Y465" s="7">
        <f t="shared" si="89"/>
        <v>0.84247146159767383</v>
      </c>
    </row>
    <row r="466" spans="1:25" x14ac:dyDescent="0.25">
      <c r="A466">
        <v>69</v>
      </c>
      <c r="B466" s="7">
        <f t="shared" si="88"/>
        <v>0.65101623285825838</v>
      </c>
      <c r="C466" s="7">
        <f t="shared" si="88"/>
        <v>0.67158132135217319</v>
      </c>
      <c r="D466" s="7">
        <f t="shared" si="88"/>
        <v>0.69277686288124485</v>
      </c>
      <c r="E466" s="7">
        <f t="shared" si="88"/>
        <v>0.69277686288124485</v>
      </c>
      <c r="F466" s="7">
        <f t="shared" si="88"/>
        <v>0.69277686288124485</v>
      </c>
      <c r="G466" s="7">
        <f t="shared" si="88"/>
        <v>0.73713484909765947</v>
      </c>
      <c r="H466" s="7">
        <f t="shared" si="88"/>
        <v>0.7603364331062219</v>
      </c>
      <c r="I466" s="7">
        <f t="shared" si="88"/>
        <v>0.78424677945434018</v>
      </c>
      <c r="J466" s="7">
        <f t="shared" si="88"/>
        <v>0.80888689481510101</v>
      </c>
      <c r="K466" s="7">
        <f t="shared" si="88"/>
        <v>0.83427838973634416</v>
      </c>
      <c r="L466" s="1">
        <f t="shared" si="88"/>
        <v>73713.484909765961</v>
      </c>
      <c r="M466" s="1"/>
      <c r="N466" s="1">
        <f>'SSA avg mort by age'!K74</f>
        <v>73713.484909765961</v>
      </c>
      <c r="O466" s="7">
        <f t="shared" si="89"/>
        <v>0.75610242979410935</v>
      </c>
      <c r="P466" s="7">
        <f t="shared" si="89"/>
        <v>0.77044166269714598</v>
      </c>
      <c r="Q466" s="7">
        <f t="shared" si="89"/>
        <v>0.79991462684882808</v>
      </c>
      <c r="R466" s="7">
        <f t="shared" si="89"/>
        <v>0.81505779476007967</v>
      </c>
      <c r="S466" s="7">
        <f t="shared" si="89"/>
        <v>0.8227331543548998</v>
      </c>
      <c r="T466" s="7">
        <f t="shared" si="89"/>
        <v>0.8304785130406479</v>
      </c>
      <c r="U466" s="7">
        <f t="shared" si="89"/>
        <v>0.8304785130406479</v>
      </c>
      <c r="V466" s="7">
        <f t="shared" si="89"/>
        <v>0.8304785130406479</v>
      </c>
      <c r="W466" s="7">
        <f t="shared" si="89"/>
        <v>0.8621723788627369</v>
      </c>
      <c r="X466" s="7">
        <f t="shared" si="89"/>
        <v>0.9291130855683396</v>
      </c>
      <c r="Y466" s="7">
        <f t="shared" si="89"/>
        <v>0.8304785130406479</v>
      </c>
    </row>
    <row r="467" spans="1:25" x14ac:dyDescent="0.25">
      <c r="A467">
        <v>70</v>
      </c>
      <c r="B467" s="7">
        <f t="shared" si="88"/>
        <v>0.63100467820353323</v>
      </c>
      <c r="C467" s="7">
        <f t="shared" si="88"/>
        <v>0.65215605539182209</v>
      </c>
      <c r="D467" s="7">
        <f t="shared" si="88"/>
        <v>0.67399549026568095</v>
      </c>
      <c r="E467" s="7">
        <f t="shared" si="88"/>
        <v>0.67399549026568095</v>
      </c>
      <c r="F467" s="7">
        <f t="shared" si="88"/>
        <v>0.67399549026568095</v>
      </c>
      <c r="G467" s="7">
        <f t="shared" si="88"/>
        <v>0.71982605690944435</v>
      </c>
      <c r="H467" s="7">
        <f t="shared" si="88"/>
        <v>0.74386263195181435</v>
      </c>
      <c r="I467" s="7">
        <f t="shared" si="88"/>
        <v>0.76867819124044656</v>
      </c>
      <c r="J467" s="7">
        <f t="shared" si="88"/>
        <v>0.7942972288084601</v>
      </c>
      <c r="K467" s="7">
        <f t="shared" si="88"/>
        <v>0.82074498570489351</v>
      </c>
      <c r="L467" s="1">
        <f t="shared" si="88"/>
        <v>71982.605690944431</v>
      </c>
      <c r="M467" s="1"/>
      <c r="N467" s="1">
        <f>'SSA avg mort by age'!K75</f>
        <v>71982.605690944431</v>
      </c>
      <c r="O467" s="7">
        <f t="shared" si="89"/>
        <v>0.73967840855252076</v>
      </c>
      <c r="P467" s="7">
        <f t="shared" si="89"/>
        <v>0.75463888378644406</v>
      </c>
      <c r="Q467" s="7">
        <f t="shared" si="89"/>
        <v>0.78544425244762195</v>
      </c>
      <c r="R467" s="7">
        <f t="shared" si="89"/>
        <v>0.8013003519041062</v>
      </c>
      <c r="S467" s="7">
        <f t="shared" si="89"/>
        <v>0.80934425728262305</v>
      </c>
      <c r="T467" s="7">
        <f t="shared" si="89"/>
        <v>0.81746637027465829</v>
      </c>
      <c r="U467" s="7">
        <f t="shared" si="89"/>
        <v>0.81746637027465829</v>
      </c>
      <c r="V467" s="7">
        <f t="shared" si="89"/>
        <v>0.81746637027465829</v>
      </c>
      <c r="W467" s="7">
        <f t="shared" si="89"/>
        <v>0.85075172294860968</v>
      </c>
      <c r="X467" s="7">
        <f t="shared" si="89"/>
        <v>0.92130672316324025</v>
      </c>
      <c r="Y467" s="7">
        <f t="shared" si="89"/>
        <v>0.81746637027465829</v>
      </c>
    </row>
    <row r="468" spans="1:25" x14ac:dyDescent="0.25">
      <c r="A468">
        <v>71</v>
      </c>
      <c r="B468" s="7">
        <f t="shared" si="88"/>
        <v>0.60995647428853061</v>
      </c>
      <c r="C468" s="7">
        <f t="shared" si="88"/>
        <v>0.63166625274271637</v>
      </c>
      <c r="D468" s="7">
        <f t="shared" si="88"/>
        <v>0.65412587845049375</v>
      </c>
      <c r="E468" s="7">
        <f t="shared" si="88"/>
        <v>0.65412587845049375</v>
      </c>
      <c r="F468" s="7">
        <f t="shared" si="88"/>
        <v>0.65412587845049375</v>
      </c>
      <c r="G468" s="7">
        <f t="shared" si="88"/>
        <v>0.70139599120031471</v>
      </c>
      <c r="H468" s="7">
        <f t="shared" si="88"/>
        <v>0.72625920502721097</v>
      </c>
      <c r="I468" s="7">
        <f t="shared" si="88"/>
        <v>0.75197777191374604</v>
      </c>
      <c r="J468" s="7">
        <f t="shared" si="88"/>
        <v>0.77858024118020586</v>
      </c>
      <c r="K468" s="7">
        <f t="shared" si="88"/>
        <v>0.80609608636455499</v>
      </c>
      <c r="L468" s="1">
        <f t="shared" si="88"/>
        <v>70139.599120031475</v>
      </c>
      <c r="M468" s="1"/>
      <c r="N468" s="1">
        <f>'SSA avg mort by age'!K76</f>
        <v>70139.599120031475</v>
      </c>
      <c r="O468" s="7">
        <f t="shared" si="89"/>
        <v>0.72204431211445863</v>
      </c>
      <c r="P468" s="7">
        <f t="shared" si="89"/>
        <v>0.73763605183442515</v>
      </c>
      <c r="Q468" s="7">
        <f t="shared" si="89"/>
        <v>0.76980400880178257</v>
      </c>
      <c r="R468" s="7">
        <f t="shared" si="89"/>
        <v>0.78639354545714368</v>
      </c>
      <c r="S468" s="7">
        <f t="shared" si="89"/>
        <v>0.79481768108934958</v>
      </c>
      <c r="T468" s="7">
        <f t="shared" si="89"/>
        <v>0.8033292181067796</v>
      </c>
      <c r="U468" s="7">
        <f t="shared" si="89"/>
        <v>0.8033292181067796</v>
      </c>
      <c r="V468" s="7">
        <f t="shared" si="89"/>
        <v>0.8033292181067796</v>
      </c>
      <c r="W468" s="7">
        <f t="shared" si="89"/>
        <v>0.83826706725989919</v>
      </c>
      <c r="X468" s="7">
        <f t="shared" si="89"/>
        <v>0.9126132455697743</v>
      </c>
      <c r="Y468" s="7">
        <f t="shared" si="89"/>
        <v>0.8033292181067796</v>
      </c>
    </row>
    <row r="469" spans="1:25" x14ac:dyDescent="0.25">
      <c r="A469">
        <v>72</v>
      </c>
      <c r="B469" s="7">
        <f t="shared" si="88"/>
        <v>0.58784230175589214</v>
      </c>
      <c r="C469" s="7">
        <f t="shared" si="88"/>
        <v>0.61007437432468814</v>
      </c>
      <c r="D469" s="7">
        <f t="shared" si="88"/>
        <v>0.63312231830538712</v>
      </c>
      <c r="E469" s="7">
        <f t="shared" si="88"/>
        <v>0.63312231830538712</v>
      </c>
      <c r="F469" s="7">
        <f t="shared" si="88"/>
        <v>0.63312231830538712</v>
      </c>
      <c r="G469" s="7">
        <f t="shared" si="88"/>
        <v>0.68178299976825929</v>
      </c>
      <c r="H469" s="7">
        <f t="shared" si="88"/>
        <v>0.70745686713366962</v>
      </c>
      <c r="I469" s="7">
        <f t="shared" si="88"/>
        <v>0.73406893388211358</v>
      </c>
      <c r="J469" s="7">
        <f t="shared" si="88"/>
        <v>0.76165246060513891</v>
      </c>
      <c r="K469" s="7">
        <f t="shared" si="88"/>
        <v>0.79024185147243153</v>
      </c>
      <c r="L469" s="1">
        <f t="shared" si="88"/>
        <v>68178.299976825932</v>
      </c>
      <c r="M469" s="1"/>
      <c r="N469" s="1">
        <f>'SSA avg mort by age'!K77</f>
        <v>68178.299976825932</v>
      </c>
      <c r="O469" s="7">
        <f t="shared" si="89"/>
        <v>0.70315846022661377</v>
      </c>
      <c r="P469" s="7">
        <f t="shared" si="89"/>
        <v>0.71938588982440099</v>
      </c>
      <c r="Q469" s="7">
        <f t="shared" si="89"/>
        <v>0.75293617359377873</v>
      </c>
      <c r="R469" s="7">
        <f t="shared" si="89"/>
        <v>0.77027486692753799</v>
      </c>
      <c r="S469" s="7">
        <f t="shared" si="89"/>
        <v>0.77908864776600806</v>
      </c>
      <c r="T469" s="7">
        <f t="shared" si="89"/>
        <v>0.78800009717958486</v>
      </c>
      <c r="U469" s="7">
        <f t="shared" si="89"/>
        <v>0.78800009717958486</v>
      </c>
      <c r="V469" s="7">
        <f t="shared" si="89"/>
        <v>0.78800009717958486</v>
      </c>
      <c r="W469" s="7">
        <f t="shared" si="89"/>
        <v>0.82464370003698051</v>
      </c>
      <c r="X469" s="7">
        <f t="shared" si="89"/>
        <v>0.90294814232010701</v>
      </c>
      <c r="Y469" s="7">
        <f t="shared" si="89"/>
        <v>0.78800009717958486</v>
      </c>
    </row>
    <row r="470" spans="1:25" x14ac:dyDescent="0.25">
      <c r="A470">
        <v>73</v>
      </c>
      <c r="B470" s="7">
        <f t="shared" si="88"/>
        <v>0.56468654853281475</v>
      </c>
      <c r="C470" s="7">
        <f t="shared" si="88"/>
        <v>0.58739440511582641</v>
      </c>
      <c r="D470" s="7">
        <f t="shared" si="88"/>
        <v>0.61098821918800661</v>
      </c>
      <c r="E470" s="7">
        <f t="shared" si="88"/>
        <v>0.61098821918800661</v>
      </c>
      <c r="F470" s="7">
        <f t="shared" si="88"/>
        <v>0.61098821918800661</v>
      </c>
      <c r="G470" s="7">
        <f t="shared" si="88"/>
        <v>0.66096905810362583</v>
      </c>
      <c r="H470" s="7">
        <f t="shared" si="88"/>
        <v>0.68742687151068327</v>
      </c>
      <c r="I470" s="7">
        <f t="shared" si="88"/>
        <v>0.7149123085656055</v>
      </c>
      <c r="J470" s="7">
        <f t="shared" si="88"/>
        <v>0.74346408597300706</v>
      </c>
      <c r="K470" s="7">
        <f t="shared" si="88"/>
        <v>0.77312233499773608</v>
      </c>
      <c r="L470" s="1">
        <f t="shared" si="88"/>
        <v>66096.905810362587</v>
      </c>
      <c r="M470" s="1"/>
      <c r="N470" s="1">
        <f>'SSA avg mort by age'!K78</f>
        <v>66096.905810362587</v>
      </c>
      <c r="O470" s="7">
        <f t="shared" si="89"/>
        <v>0.68303237592949828</v>
      </c>
      <c r="P470" s="7">
        <f t="shared" si="89"/>
        <v>0.69989176511587803</v>
      </c>
      <c r="Q470" s="7">
        <f t="shared" si="89"/>
        <v>0.73482821061775949</v>
      </c>
      <c r="R470" s="7">
        <f t="shared" si="89"/>
        <v>0.7529240969920048</v>
      </c>
      <c r="S470" s="7">
        <f t="shared" si="89"/>
        <v>0.76213317873346054</v>
      </c>
      <c r="T470" s="7">
        <f t="shared" si="89"/>
        <v>0.77145133063487603</v>
      </c>
      <c r="U470" s="7">
        <f t="shared" si="89"/>
        <v>0.77145133063487603</v>
      </c>
      <c r="V470" s="7">
        <f t="shared" si="89"/>
        <v>0.77145133063487603</v>
      </c>
      <c r="W470" s="7">
        <f t="shared" si="89"/>
        <v>0.80983985808489856</v>
      </c>
      <c r="X470" s="7">
        <f t="shared" si="89"/>
        <v>0.89224598373982744</v>
      </c>
      <c r="Y470" s="7">
        <f t="shared" si="89"/>
        <v>0.77145133063487603</v>
      </c>
    </row>
    <row r="471" spans="1:25" x14ac:dyDescent="0.25">
      <c r="A471">
        <v>74</v>
      </c>
      <c r="B471" s="7">
        <f t="shared" si="88"/>
        <v>0.540516415136571</v>
      </c>
      <c r="C471" s="7">
        <f t="shared" si="88"/>
        <v>0.56364252358607059</v>
      </c>
      <c r="D471" s="7">
        <f t="shared" si="88"/>
        <v>0.58772846650651467</v>
      </c>
      <c r="E471" s="7">
        <f t="shared" si="88"/>
        <v>0.58772846650651467</v>
      </c>
      <c r="F471" s="7">
        <f t="shared" si="88"/>
        <v>0.58772846650651467</v>
      </c>
      <c r="G471" s="7">
        <f t="shared" si="88"/>
        <v>0.6389359003335684</v>
      </c>
      <c r="H471" s="7">
        <f t="shared" si="88"/>
        <v>0.66613923975974376</v>
      </c>
      <c r="I471" s="7">
        <f t="shared" si="88"/>
        <v>0.6944662268417241</v>
      </c>
      <c r="J471" s="7">
        <f t="shared" si="88"/>
        <v>0.72396187713205096</v>
      </c>
      <c r="K471" s="7">
        <f t="shared" si="88"/>
        <v>0.754672954816757</v>
      </c>
      <c r="L471" s="1">
        <f t="shared" si="88"/>
        <v>63893.590033356842</v>
      </c>
      <c r="M471" s="1"/>
      <c r="N471" s="1">
        <f>'SSA avg mort by age'!K79</f>
        <v>63893.590033356842</v>
      </c>
      <c r="O471" s="7">
        <f t="shared" si="89"/>
        <v>0.66167404558779785</v>
      </c>
      <c r="P471" s="7">
        <f t="shared" si="89"/>
        <v>0.67915308072119862</v>
      </c>
      <c r="Q471" s="7">
        <f t="shared" si="89"/>
        <v>0.71546269716080757</v>
      </c>
      <c r="R471" s="7">
        <f t="shared" si="89"/>
        <v>0.734315643916441</v>
      </c>
      <c r="S471" s="7">
        <f t="shared" si="89"/>
        <v>0.74392167595698977</v>
      </c>
      <c r="T471" s="7">
        <f t="shared" si="89"/>
        <v>0.75364937327489145</v>
      </c>
      <c r="U471" s="7">
        <f t="shared" si="89"/>
        <v>0.75364937327489145</v>
      </c>
      <c r="V471" s="7">
        <f t="shared" si="89"/>
        <v>0.75364937327489145</v>
      </c>
      <c r="W471" s="7">
        <f t="shared" si="89"/>
        <v>0.79380691063742359</v>
      </c>
      <c r="X471" s="7">
        <f t="shared" si="89"/>
        <v>0.88043263625842172</v>
      </c>
      <c r="Y471" s="7">
        <f t="shared" si="89"/>
        <v>0.75364937327489145</v>
      </c>
    </row>
    <row r="472" spans="1:25" x14ac:dyDescent="0.25">
      <c r="A472">
        <v>75</v>
      </c>
      <c r="B472" s="7">
        <f t="shared" si="88"/>
        <v>0.51531169143793809</v>
      </c>
      <c r="C472" s="7">
        <f t="shared" si="88"/>
        <v>0.538787528170658</v>
      </c>
      <c r="D472" s="7">
        <f t="shared" si="88"/>
        <v>0.56330063362518379</v>
      </c>
      <c r="E472" s="7">
        <f t="shared" si="88"/>
        <v>0.56330063362518379</v>
      </c>
      <c r="F472" s="7">
        <f t="shared" si="88"/>
        <v>0.56330063362518379</v>
      </c>
      <c r="G472" s="7">
        <f t="shared" si="88"/>
        <v>0.6156182535075998</v>
      </c>
      <c r="H472" s="7">
        <f t="shared" si="88"/>
        <v>0.6435172575760093</v>
      </c>
      <c r="I472" s="7">
        <f t="shared" si="88"/>
        <v>0.67264266110377458</v>
      </c>
      <c r="J472" s="7">
        <f t="shared" si="88"/>
        <v>0.70304674310299342</v>
      </c>
      <c r="K472" s="7">
        <f t="shared" si="88"/>
        <v>0.73478394310867601</v>
      </c>
      <c r="L472" s="1">
        <f t="shared" si="88"/>
        <v>61561.825350759987</v>
      </c>
      <c r="M472" s="1"/>
      <c r="N472" s="1">
        <f>'SSA avg mort by age'!K80</f>
        <v>61561.825350759987</v>
      </c>
      <c r="O472" s="7">
        <f t="shared" si="89"/>
        <v>0.63901034691191194</v>
      </c>
      <c r="P472" s="7">
        <f t="shared" si="89"/>
        <v>0.65708964398554526</v>
      </c>
      <c r="Q472" s="7">
        <f t="shared" si="89"/>
        <v>0.69474605195167149</v>
      </c>
      <c r="R472" s="7">
        <f t="shared" si="89"/>
        <v>0.71434970543073251</v>
      </c>
      <c r="S472" s="7">
        <f t="shared" si="89"/>
        <v>0.72435136788704968</v>
      </c>
      <c r="T472" s="7">
        <f t="shared" si="89"/>
        <v>0.73448858771277448</v>
      </c>
      <c r="U472" s="7">
        <f t="shared" si="89"/>
        <v>0.73448858771277448</v>
      </c>
      <c r="V472" s="7">
        <f t="shared" si="89"/>
        <v>0.73448858771277448</v>
      </c>
      <c r="W472" s="7">
        <f t="shared" si="89"/>
        <v>0.77642893992362061</v>
      </c>
      <c r="X472" s="7">
        <f t="shared" si="89"/>
        <v>0.86737902309273829</v>
      </c>
      <c r="Y472" s="7">
        <f t="shared" si="89"/>
        <v>0.73448858771277448</v>
      </c>
    </row>
    <row r="473" spans="1:25" x14ac:dyDescent="0.25">
      <c r="A473">
        <v>76</v>
      </c>
      <c r="B473" s="7">
        <f t="shared" ref="B473:L488" si="90">0.5*B351+B230</f>
        <v>0.48903768224860777</v>
      </c>
      <c r="C473" s="7">
        <f t="shared" si="90"/>
        <v>0.51278265632942455</v>
      </c>
      <c r="D473" s="7">
        <f t="shared" si="90"/>
        <v>0.53764557566733362</v>
      </c>
      <c r="E473" s="7">
        <f t="shared" si="90"/>
        <v>0.53764557566733362</v>
      </c>
      <c r="F473" s="7">
        <f t="shared" si="90"/>
        <v>0.53764557566733362</v>
      </c>
      <c r="G473" s="7">
        <f t="shared" si="90"/>
        <v>0.5909316060326596</v>
      </c>
      <c r="H473" s="7">
        <f t="shared" si="90"/>
        <v>0.61946363438407026</v>
      </c>
      <c r="I473" s="7">
        <f t="shared" si="90"/>
        <v>0.64933164012973332</v>
      </c>
      <c r="J473" s="7">
        <f t="shared" si="90"/>
        <v>0.68059627283693036</v>
      </c>
      <c r="K473" s="7">
        <f t="shared" si="90"/>
        <v>0.71332085081949326</v>
      </c>
      <c r="L473" s="1">
        <f t="shared" si="90"/>
        <v>59093.160603265969</v>
      </c>
      <c r="M473" s="1"/>
      <c r="N473" s="1">
        <f>'SSA avg mort by age'!K81</f>
        <v>59093.160603265969</v>
      </c>
      <c r="O473" s="7">
        <f t="shared" ref="O473:Y488" si="91">0.5*O351+O230</f>
        <v>0.61493018612159644</v>
      </c>
      <c r="P473" s="7">
        <f t="shared" si="91"/>
        <v>0.6335828577864453</v>
      </c>
      <c r="Q473" s="7">
        <f t="shared" si="91"/>
        <v>0.67254558777990903</v>
      </c>
      <c r="R473" s="7">
        <f t="shared" si="91"/>
        <v>0.69288712798732011</v>
      </c>
      <c r="S473" s="7">
        <f t="shared" si="91"/>
        <v>0.70328004095087371</v>
      </c>
      <c r="T473" s="7">
        <f t="shared" si="91"/>
        <v>0.71382382738109174</v>
      </c>
      <c r="U473" s="7">
        <f t="shared" si="91"/>
        <v>0.71382382738109174</v>
      </c>
      <c r="V473" s="7">
        <f t="shared" si="91"/>
        <v>0.71382382738109174</v>
      </c>
      <c r="W473" s="7">
        <f t="shared" si="91"/>
        <v>0.75755052378205279</v>
      </c>
      <c r="X473" s="7">
        <f t="shared" si="91"/>
        <v>0.852918334265658</v>
      </c>
      <c r="Y473" s="7">
        <f t="shared" si="91"/>
        <v>0.71382382738109174</v>
      </c>
    </row>
    <row r="474" spans="1:25" x14ac:dyDescent="0.25">
      <c r="A474">
        <v>77</v>
      </c>
      <c r="B474" s="7">
        <f t="shared" si="90"/>
        <v>0.46174237405357405</v>
      </c>
      <c r="C474" s="7">
        <f t="shared" si="90"/>
        <v>0.48566161056669166</v>
      </c>
      <c r="D474" s="7">
        <f t="shared" si="90"/>
        <v>0.51078198583819734</v>
      </c>
      <c r="E474" s="7">
        <f t="shared" si="90"/>
        <v>0.51078198583819734</v>
      </c>
      <c r="F474" s="7">
        <f t="shared" si="90"/>
        <v>0.51078198583819734</v>
      </c>
      <c r="G474" s="7">
        <f t="shared" si="90"/>
        <v>0.56486273628553774</v>
      </c>
      <c r="H474" s="7">
        <f t="shared" si="90"/>
        <v>0.59394842059203712</v>
      </c>
      <c r="I474" s="7">
        <f t="shared" si="90"/>
        <v>0.62448611932229903</v>
      </c>
      <c r="J474" s="7">
        <f t="shared" si="90"/>
        <v>0.65654609350336501</v>
      </c>
      <c r="K474" s="7">
        <f t="shared" si="90"/>
        <v>0.69020189877527549</v>
      </c>
      <c r="L474" s="1">
        <f t="shared" si="90"/>
        <v>56486.273628553783</v>
      </c>
      <c r="M474" s="1"/>
      <c r="N474" s="1">
        <f>'SSA avg mort by age'!K82</f>
        <v>56486.273628553783</v>
      </c>
      <c r="O474" s="7">
        <f t="shared" si="91"/>
        <v>0.58943439348782356</v>
      </c>
      <c r="P474" s="7">
        <f t="shared" si="91"/>
        <v>0.60862173481627369</v>
      </c>
      <c r="Q474" s="7">
        <f t="shared" si="91"/>
        <v>0.64882673990849382</v>
      </c>
      <c r="R474" s="7">
        <f t="shared" si="91"/>
        <v>0.66988170330265173</v>
      </c>
      <c r="S474" s="7">
        <f t="shared" si="91"/>
        <v>0.68065572932029828</v>
      </c>
      <c r="T474" s="7">
        <f t="shared" si="91"/>
        <v>0.69159742326191209</v>
      </c>
      <c r="U474" s="7">
        <f t="shared" si="91"/>
        <v>0.69159742326191209</v>
      </c>
      <c r="V474" s="7">
        <f t="shared" si="91"/>
        <v>0.69159742326191209</v>
      </c>
      <c r="W474" s="7">
        <f t="shared" si="91"/>
        <v>0.73709191133584695</v>
      </c>
      <c r="X474" s="7">
        <f t="shared" si="91"/>
        <v>0.83693239649717532</v>
      </c>
      <c r="Y474" s="7">
        <f t="shared" si="91"/>
        <v>0.69159742326191209</v>
      </c>
    </row>
    <row r="475" spans="1:25" x14ac:dyDescent="0.25">
      <c r="A475">
        <v>78</v>
      </c>
      <c r="B475" s="7">
        <f t="shared" si="90"/>
        <v>0.43355511086152737</v>
      </c>
      <c r="C475" s="7">
        <f t="shared" si="90"/>
        <v>0.45753841018162134</v>
      </c>
      <c r="D475" s="7">
        <f t="shared" si="90"/>
        <v>0.48280738937933682</v>
      </c>
      <c r="E475" s="7">
        <f t="shared" si="90"/>
        <v>0.48280738937933682</v>
      </c>
      <c r="F475" s="7">
        <f t="shared" si="90"/>
        <v>0.48280738937933682</v>
      </c>
      <c r="G475" s="7">
        <f t="shared" si="90"/>
        <v>0.53747285031583392</v>
      </c>
      <c r="H475" s="7">
        <f t="shared" si="90"/>
        <v>0.56701312584635699</v>
      </c>
      <c r="I475" s="7">
        <f t="shared" si="90"/>
        <v>0.59812700390968765</v>
      </c>
      <c r="J475" s="7">
        <f t="shared" si="90"/>
        <v>0.63089571151442136</v>
      </c>
      <c r="K475" s="7">
        <f t="shared" si="90"/>
        <v>0.66540453758589446</v>
      </c>
      <c r="L475" s="1">
        <f t="shared" si="90"/>
        <v>53747.285031583415</v>
      </c>
      <c r="M475" s="1"/>
      <c r="N475" s="1">
        <f>'SSA avg mort by age'!K83</f>
        <v>53747.285031583415</v>
      </c>
      <c r="O475" s="7">
        <f t="shared" si="91"/>
        <v>0.56263334937103227</v>
      </c>
      <c r="P475" s="7">
        <f t="shared" si="91"/>
        <v>0.58230169015382471</v>
      </c>
      <c r="Q475" s="7">
        <f t="shared" si="91"/>
        <v>0.6236540507605044</v>
      </c>
      <c r="R475" s="7">
        <f t="shared" si="91"/>
        <v>0.64538216900723377</v>
      </c>
      <c r="S475" s="7">
        <f t="shared" si="91"/>
        <v>0.65651920137688979</v>
      </c>
      <c r="T475" s="7">
        <f t="shared" si="91"/>
        <v>0.66784214056170133</v>
      </c>
      <c r="U475" s="7">
        <f t="shared" si="91"/>
        <v>0.66784214056170133</v>
      </c>
      <c r="V475" s="7">
        <f t="shared" si="91"/>
        <v>0.66784214056170133</v>
      </c>
      <c r="W475" s="7">
        <f t="shared" si="91"/>
        <v>0.71505369191446899</v>
      </c>
      <c r="X475" s="7">
        <f t="shared" si="91"/>
        <v>0.81935882588785758</v>
      </c>
      <c r="Y475" s="7">
        <f t="shared" si="91"/>
        <v>0.66784214056170133</v>
      </c>
    </row>
    <row r="476" spans="1:25" x14ac:dyDescent="0.25">
      <c r="A476">
        <v>79</v>
      </c>
      <c r="B476" s="7">
        <f t="shared" si="90"/>
        <v>0.40461873906607715</v>
      </c>
      <c r="C476" s="7">
        <f t="shared" si="90"/>
        <v>0.42854093043259778</v>
      </c>
      <c r="D476" s="7">
        <f t="shared" si="90"/>
        <v>0.45383325465109942</v>
      </c>
      <c r="E476" s="7">
        <f t="shared" si="90"/>
        <v>0.45383325465109942</v>
      </c>
      <c r="F476" s="7">
        <f t="shared" si="90"/>
        <v>0.45383325465109942</v>
      </c>
      <c r="G476" s="7">
        <f t="shared" si="90"/>
        <v>0.50883640307031597</v>
      </c>
      <c r="H476" s="7">
        <f t="shared" si="90"/>
        <v>0.53871169690013421</v>
      </c>
      <c r="I476" s="7">
        <f t="shared" si="90"/>
        <v>0.57028649814646504</v>
      </c>
      <c r="J476" s="7">
        <f t="shared" si="90"/>
        <v>0.60365445920071303</v>
      </c>
      <c r="K476" s="7">
        <f t="shared" si="90"/>
        <v>0.6389142305613571</v>
      </c>
      <c r="L476" s="1">
        <f t="shared" si="90"/>
        <v>50883.640307031608</v>
      </c>
      <c r="M476" s="1"/>
      <c r="N476" s="1">
        <f>'SSA avg mort by age'!K84</f>
        <v>50883.640307031608</v>
      </c>
      <c r="O476" s="7">
        <f t="shared" si="91"/>
        <v>0.53462820876350814</v>
      </c>
      <c r="P476" s="7">
        <f t="shared" si="91"/>
        <v>0.55470901929586647</v>
      </c>
      <c r="Q476" s="7">
        <f t="shared" si="91"/>
        <v>0.59708283400136164</v>
      </c>
      <c r="R476" s="7">
        <f t="shared" si="91"/>
        <v>0.61942782326216084</v>
      </c>
      <c r="S476" s="7">
        <f t="shared" si="91"/>
        <v>0.63090164314117314</v>
      </c>
      <c r="T476" s="7">
        <f t="shared" si="91"/>
        <v>0.64258099499110544</v>
      </c>
      <c r="U476" s="7">
        <f t="shared" si="91"/>
        <v>0.64258099499110544</v>
      </c>
      <c r="V476" s="7">
        <f t="shared" si="91"/>
        <v>0.64258099499110544</v>
      </c>
      <c r="W476" s="7">
        <f t="shared" si="91"/>
        <v>0.69142580963792466</v>
      </c>
      <c r="X476" s="7">
        <f t="shared" si="91"/>
        <v>0.80012194499241218</v>
      </c>
      <c r="Y476" s="7">
        <f t="shared" si="91"/>
        <v>0.64258099499110544</v>
      </c>
    </row>
    <row r="477" spans="1:25" x14ac:dyDescent="0.25">
      <c r="A477">
        <v>80</v>
      </c>
      <c r="B477" s="7">
        <f t="shared" si="90"/>
        <v>0.37503609259447745</v>
      </c>
      <c r="C477" s="7">
        <f t="shared" si="90"/>
        <v>0.39875732687448645</v>
      </c>
      <c r="D477" s="7">
        <f t="shared" si="90"/>
        <v>0.42393148444194062</v>
      </c>
      <c r="E477" s="7">
        <f t="shared" si="90"/>
        <v>0.42393148444194062</v>
      </c>
      <c r="F477" s="7">
        <f t="shared" si="90"/>
        <v>0.42393148444194062</v>
      </c>
      <c r="G477" s="7">
        <f t="shared" si="90"/>
        <v>0.47898815399332306</v>
      </c>
      <c r="H477" s="7">
        <f t="shared" si="90"/>
        <v>0.50905809745116992</v>
      </c>
      <c r="I477" s="7">
        <f t="shared" si="90"/>
        <v>0.54095639142176732</v>
      </c>
      <c r="J477" s="7">
        <f t="shared" si="90"/>
        <v>0.57479068707645364</v>
      </c>
      <c r="K477" s="7">
        <f t="shared" si="90"/>
        <v>0.61067477210384835</v>
      </c>
      <c r="L477" s="1">
        <f t="shared" si="90"/>
        <v>47898.815399332321</v>
      </c>
      <c r="M477" s="1"/>
      <c r="N477" s="1">
        <f>'SSA avg mort by age'!K85</f>
        <v>47898.815399332321</v>
      </c>
      <c r="O477" s="7">
        <f t="shared" si="91"/>
        <v>0.50543226173911238</v>
      </c>
      <c r="P477" s="7">
        <f t="shared" si="91"/>
        <v>0.52584304941195958</v>
      </c>
      <c r="Q477" s="7">
        <f t="shared" si="91"/>
        <v>0.5690834080905024</v>
      </c>
      <c r="R477" s="7">
        <f t="shared" si="91"/>
        <v>0.59197407249609546</v>
      </c>
      <c r="S477" s="7">
        <f t="shared" si="91"/>
        <v>0.6037509367274535</v>
      </c>
      <c r="T477" s="7">
        <f t="shared" si="91"/>
        <v>0.61575431321178886</v>
      </c>
      <c r="U477" s="7">
        <f t="shared" si="91"/>
        <v>0.61575431321178886</v>
      </c>
      <c r="V477" s="7">
        <f t="shared" si="91"/>
        <v>0.61575431321178886</v>
      </c>
      <c r="W477" s="7">
        <f t="shared" si="91"/>
        <v>0.66611829983702542</v>
      </c>
      <c r="X477" s="7">
        <f t="shared" si="91"/>
        <v>0.77907391765713319</v>
      </c>
      <c r="Y477" s="7">
        <f t="shared" si="91"/>
        <v>0.61575431321178886</v>
      </c>
    </row>
    <row r="478" spans="1:25" x14ac:dyDescent="0.25">
      <c r="A478">
        <v>81</v>
      </c>
      <c r="B478" s="7">
        <f t="shared" si="90"/>
        <v>0.34490711560694726</v>
      </c>
      <c r="C478" s="7">
        <f t="shared" si="90"/>
        <v>0.36827282984025356</v>
      </c>
      <c r="D478" s="7">
        <f t="shared" si="90"/>
        <v>0.3931707345419867</v>
      </c>
      <c r="E478" s="7">
        <f t="shared" si="90"/>
        <v>0.3931707345419867</v>
      </c>
      <c r="F478" s="7">
        <f t="shared" si="90"/>
        <v>0.3931707345419867</v>
      </c>
      <c r="G478" s="7">
        <f t="shared" si="90"/>
        <v>0.44795802735583129</v>
      </c>
      <c r="H478" s="7">
        <f t="shared" si="90"/>
        <v>0.47806015312949646</v>
      </c>
      <c r="I478" s="7">
        <f t="shared" si="90"/>
        <v>0.51012067446000375</v>
      </c>
      <c r="J478" s="7">
        <f t="shared" si="90"/>
        <v>0.5442629206061923</v>
      </c>
      <c r="K478" s="7">
        <f t="shared" si="90"/>
        <v>0.58061773725376697</v>
      </c>
      <c r="L478" s="1">
        <f t="shared" si="90"/>
        <v>44795.802735583144</v>
      </c>
      <c r="M478" s="1"/>
      <c r="N478" s="1">
        <f>'SSA avg mort by age'!K86</f>
        <v>44795.802735583144</v>
      </c>
      <c r="O478" s="7">
        <f t="shared" si="91"/>
        <v>0.47500687868490005</v>
      </c>
      <c r="P478" s="7">
        <f t="shared" si="91"/>
        <v>0.49565038202696848</v>
      </c>
      <c r="Q478" s="7">
        <f t="shared" si="91"/>
        <v>0.53957163532679231</v>
      </c>
      <c r="R478" s="7">
        <f t="shared" si="91"/>
        <v>0.56292096752706233</v>
      </c>
      <c r="S478" s="7">
        <f t="shared" si="91"/>
        <v>0.57495915706777412</v>
      </c>
      <c r="T478" s="7">
        <f t="shared" si="91"/>
        <v>0.58724616490444037</v>
      </c>
      <c r="U478" s="7">
        <f t="shared" si="91"/>
        <v>0.58724616490444037</v>
      </c>
      <c r="V478" s="7">
        <f t="shared" si="91"/>
        <v>0.58724616490444037</v>
      </c>
      <c r="W478" s="7">
        <f t="shared" si="91"/>
        <v>0.63898321203606612</v>
      </c>
      <c r="X478" s="7">
        <f t="shared" si="91"/>
        <v>0.7560065097718256</v>
      </c>
      <c r="Y478" s="7">
        <f t="shared" si="91"/>
        <v>0.58724616490444037</v>
      </c>
    </row>
    <row r="479" spans="1:25" x14ac:dyDescent="0.25">
      <c r="A479">
        <v>82</v>
      </c>
      <c r="B479" s="7">
        <f t="shared" si="90"/>
        <v>0.31442742008579405</v>
      </c>
      <c r="C479" s="7">
        <f t="shared" si="90"/>
        <v>0.33726973007373934</v>
      </c>
      <c r="D479" s="7">
        <f t="shared" si="90"/>
        <v>0.36171753689569447</v>
      </c>
      <c r="E479" s="7">
        <f t="shared" si="90"/>
        <v>0.36171753689569447</v>
      </c>
      <c r="F479" s="7">
        <f t="shared" si="90"/>
        <v>0.36171753689569447</v>
      </c>
      <c r="G479" s="7">
        <f t="shared" si="90"/>
        <v>0.41587345144261567</v>
      </c>
      <c r="H479" s="7">
        <f t="shared" si="90"/>
        <v>0.44582186586242112</v>
      </c>
      <c r="I479" s="7">
        <f t="shared" si="90"/>
        <v>0.47785733143841652</v>
      </c>
      <c r="J479" s="7">
        <f t="shared" si="90"/>
        <v>0.51212057088470408</v>
      </c>
      <c r="K479" s="7">
        <f t="shared" si="90"/>
        <v>0.54876148581365536</v>
      </c>
      <c r="L479" s="1">
        <f t="shared" si="90"/>
        <v>41587.345144261577</v>
      </c>
      <c r="M479" s="1"/>
      <c r="N479" s="1">
        <f>'SSA avg mort by age'!K87</f>
        <v>41587.345144261577</v>
      </c>
      <c r="O479" s="7">
        <f t="shared" si="91"/>
        <v>0.44337949876081795</v>
      </c>
      <c r="P479" s="7">
        <f t="shared" si="91"/>
        <v>0.46414121667958536</v>
      </c>
      <c r="Q479" s="7">
        <f t="shared" si="91"/>
        <v>0.50852096408452141</v>
      </c>
      <c r="R479" s="7">
        <f t="shared" si="91"/>
        <v>0.53222259184227017</v>
      </c>
      <c r="S479" s="7">
        <f t="shared" si="91"/>
        <v>0.54447049654204682</v>
      </c>
      <c r="T479" s="7">
        <f t="shared" si="91"/>
        <v>0.55699072939212391</v>
      </c>
      <c r="U479" s="7">
        <f t="shared" si="91"/>
        <v>0.55699072939212391</v>
      </c>
      <c r="V479" s="7">
        <f t="shared" si="91"/>
        <v>0.55699072939212391</v>
      </c>
      <c r="W479" s="7">
        <f t="shared" si="91"/>
        <v>0.60991375163531925</v>
      </c>
      <c r="X479" s="7">
        <f t="shared" si="91"/>
        <v>0.73073049410225521</v>
      </c>
      <c r="Y479" s="7">
        <f t="shared" si="91"/>
        <v>0.55699072939212391</v>
      </c>
    </row>
    <row r="480" spans="1:25" x14ac:dyDescent="0.25">
      <c r="A480">
        <v>83</v>
      </c>
      <c r="B480" s="7">
        <f t="shared" si="90"/>
        <v>0.28388338991136502</v>
      </c>
      <c r="C480" s="7">
        <f t="shared" si="90"/>
        <v>0.30602460623446387</v>
      </c>
      <c r="D480" s="7">
        <f t="shared" si="90"/>
        <v>0.32983570657045247</v>
      </c>
      <c r="E480" s="7">
        <f t="shared" si="90"/>
        <v>0.32983570657045247</v>
      </c>
      <c r="F480" s="7">
        <f t="shared" si="90"/>
        <v>0.32983570657045247</v>
      </c>
      <c r="G480" s="7">
        <f t="shared" si="90"/>
        <v>0.38296320952570656</v>
      </c>
      <c r="H480" s="7">
        <f t="shared" si="90"/>
        <v>0.41254948063116365</v>
      </c>
      <c r="I480" s="7">
        <f t="shared" si="90"/>
        <v>0.44434658084059359</v>
      </c>
      <c r="J480" s="7">
        <f t="shared" si="90"/>
        <v>0.47851427586077749</v>
      </c>
      <c r="K480" s="7">
        <f t="shared" si="90"/>
        <v>0.51522349502609865</v>
      </c>
      <c r="L480" s="1">
        <f t="shared" si="90"/>
        <v>38296.32095257067</v>
      </c>
      <c r="M480" s="1"/>
      <c r="N480" s="1">
        <f>'SSA avg mort by age'!K88</f>
        <v>38296.32095257067</v>
      </c>
      <c r="O480" s="7">
        <f t="shared" si="91"/>
        <v>0.41067222120496738</v>
      </c>
      <c r="P480" s="7">
        <f t="shared" si="91"/>
        <v>0.43141862243774642</v>
      </c>
      <c r="Q480" s="7">
        <f t="shared" si="91"/>
        <v>0.47599268443595588</v>
      </c>
      <c r="R480" s="7">
        <f t="shared" si="91"/>
        <v>0.49991759532302826</v>
      </c>
      <c r="S480" s="7">
        <f t="shared" si="91"/>
        <v>0.51231187847925075</v>
      </c>
      <c r="T480" s="7">
        <f t="shared" si="91"/>
        <v>0.52500294715780771</v>
      </c>
      <c r="U480" s="7">
        <f t="shared" si="91"/>
        <v>0.52500294715780771</v>
      </c>
      <c r="V480" s="7">
        <f t="shared" si="91"/>
        <v>0.52500294715780771</v>
      </c>
      <c r="W480" s="7">
        <f t="shared" si="91"/>
        <v>0.57887463188164889</v>
      </c>
      <c r="X480" s="7">
        <f t="shared" si="91"/>
        <v>0.70310288181891278</v>
      </c>
      <c r="Y480" s="7">
        <f t="shared" si="91"/>
        <v>0.52500294715780771</v>
      </c>
    </row>
    <row r="481" spans="1:25" x14ac:dyDescent="0.25">
      <c r="A481">
        <v>84</v>
      </c>
      <c r="B481" s="7">
        <f t="shared" si="90"/>
        <v>0.25358476062256646</v>
      </c>
      <c r="C481" s="7">
        <f t="shared" si="90"/>
        <v>0.27484179500516942</v>
      </c>
      <c r="D481" s="7">
        <f t="shared" si="90"/>
        <v>0.29782094836024858</v>
      </c>
      <c r="E481" s="7">
        <f t="shared" si="90"/>
        <v>0.29782094836024858</v>
      </c>
      <c r="F481" s="7">
        <f t="shared" si="90"/>
        <v>0.29782094836024858</v>
      </c>
      <c r="G481" s="7">
        <f t="shared" si="90"/>
        <v>0.34949507841943367</v>
      </c>
      <c r="H481" s="7">
        <f t="shared" si="90"/>
        <v>0.37849102693685927</v>
      </c>
      <c r="I481" s="7">
        <f t="shared" si="90"/>
        <v>0.40981258089996569</v>
      </c>
      <c r="J481" s="7">
        <f t="shared" si="90"/>
        <v>0.44364003183571549</v>
      </c>
      <c r="K481" s="7">
        <f t="shared" si="90"/>
        <v>0.4801671792885569</v>
      </c>
      <c r="L481" s="1">
        <f t="shared" si="90"/>
        <v>34949.507841943378</v>
      </c>
      <c r="M481" s="1"/>
      <c r="N481" s="1">
        <f>'SSA avg mort by age'!K89</f>
        <v>34949.507841943378</v>
      </c>
      <c r="O481" s="7">
        <f t="shared" si="91"/>
        <v>0.37706841583946293</v>
      </c>
      <c r="P481" s="7">
        <f t="shared" si="91"/>
        <v>0.397646645356664</v>
      </c>
      <c r="Q481" s="7">
        <f t="shared" si="91"/>
        <v>0.44210710370052264</v>
      </c>
      <c r="R481" s="7">
        <f t="shared" si="91"/>
        <v>0.46610192907125347</v>
      </c>
      <c r="S481" s="7">
        <f t="shared" si="91"/>
        <v>0.47856647530944252</v>
      </c>
      <c r="T481" s="7">
        <f t="shared" si="91"/>
        <v>0.49135282278692854</v>
      </c>
      <c r="U481" s="7">
        <f t="shared" si="91"/>
        <v>0.49135282278692854</v>
      </c>
      <c r="V481" s="7">
        <f t="shared" si="91"/>
        <v>0.49135282278692854</v>
      </c>
      <c r="W481" s="7">
        <f t="shared" si="91"/>
        <v>0.54587951612950547</v>
      </c>
      <c r="X481" s="7">
        <f t="shared" si="91"/>
        <v>0.67301051030261405</v>
      </c>
      <c r="Y481" s="7">
        <f t="shared" si="91"/>
        <v>0.49135282278692854</v>
      </c>
    </row>
    <row r="482" spans="1:25" x14ac:dyDescent="0.25">
      <c r="A482">
        <v>85</v>
      </c>
      <c r="B482" s="7">
        <f t="shared" si="90"/>
        <v>0.22383922459665823</v>
      </c>
      <c r="C482" s="7">
        <f t="shared" si="90"/>
        <v>0.24402840683753299</v>
      </c>
      <c r="D482" s="7">
        <f t="shared" si="90"/>
        <v>0.2659764227107847</v>
      </c>
      <c r="E482" s="7">
        <f t="shared" si="90"/>
        <v>0.2659764227107847</v>
      </c>
      <c r="F482" s="7">
        <f t="shared" si="90"/>
        <v>0.2659764227107847</v>
      </c>
      <c r="G482" s="7">
        <f t="shared" si="90"/>
        <v>0.31575289650374183</v>
      </c>
      <c r="H482" s="7">
        <f t="shared" si="90"/>
        <v>0.34391432445951842</v>
      </c>
      <c r="I482" s="7">
        <f t="shared" si="90"/>
        <v>0.37450248371768696</v>
      </c>
      <c r="J482" s="7">
        <f t="shared" si="90"/>
        <v>0.40771939355674658</v>
      </c>
      <c r="K482" s="7">
        <f t="shared" si="90"/>
        <v>0.44378331792641101</v>
      </c>
      <c r="L482" s="1">
        <f t="shared" si="90"/>
        <v>31575.289650374198</v>
      </c>
      <c r="M482" s="1"/>
      <c r="N482" s="1">
        <f>'SSA avg mort by age'!K90</f>
        <v>31575.289650374198</v>
      </c>
      <c r="O482" s="7">
        <f t="shared" si="91"/>
        <v>0.34281366749100012</v>
      </c>
      <c r="P482" s="7">
        <f t="shared" si="91"/>
        <v>0.36305245890840815</v>
      </c>
      <c r="Q482" s="7">
        <f t="shared" si="91"/>
        <v>0.40704798517845714</v>
      </c>
      <c r="R482" s="7">
        <f t="shared" si="91"/>
        <v>0.430934339304681</v>
      </c>
      <c r="S482" s="7">
        <f t="shared" si="91"/>
        <v>0.44337970153936057</v>
      </c>
      <c r="T482" s="7">
        <f t="shared" si="91"/>
        <v>0.45617189554621301</v>
      </c>
      <c r="U482" s="7">
        <f t="shared" si="91"/>
        <v>0.45617189554621301</v>
      </c>
      <c r="V482" s="7">
        <f t="shared" si="91"/>
        <v>0.45617189554621301</v>
      </c>
      <c r="W482" s="7">
        <f t="shared" si="91"/>
        <v>0.51099914577323113</v>
      </c>
      <c r="X482" s="7">
        <f t="shared" si="91"/>
        <v>0.64037986195977292</v>
      </c>
      <c r="Y482" s="7">
        <f t="shared" si="91"/>
        <v>0.45617189554621301</v>
      </c>
    </row>
    <row r="483" spans="1:25" x14ac:dyDescent="0.25">
      <c r="A483">
        <v>86</v>
      </c>
      <c r="B483" s="7">
        <f t="shared" si="90"/>
        <v>0.19495889809098438</v>
      </c>
      <c r="C483" s="7">
        <f t="shared" si="90"/>
        <v>0.21390172127993234</v>
      </c>
      <c r="D483" s="7">
        <f t="shared" si="90"/>
        <v>0.23462116893226923</v>
      </c>
      <c r="E483" s="7">
        <f t="shared" si="90"/>
        <v>0.23462116893226923</v>
      </c>
      <c r="F483" s="7">
        <f t="shared" si="90"/>
        <v>0.23462116893226923</v>
      </c>
      <c r="G483" s="7">
        <f t="shared" si="90"/>
        <v>0.28204728262483603</v>
      </c>
      <c r="H483" s="7">
        <f t="shared" si="90"/>
        <v>0.30911892939609303</v>
      </c>
      <c r="I483" s="7">
        <f t="shared" si="90"/>
        <v>0.33869962713893148</v>
      </c>
      <c r="J483" s="7">
        <f t="shared" si="90"/>
        <v>0.37101389694133508</v>
      </c>
      <c r="K483" s="7">
        <f t="shared" si="90"/>
        <v>0.40630565566087179</v>
      </c>
      <c r="L483" s="1">
        <f t="shared" si="90"/>
        <v>28204.728262483608</v>
      </c>
      <c r="M483" s="1"/>
      <c r="N483" s="1">
        <f>'SSA avg mort by age'!K91</f>
        <v>28204.728262483608</v>
      </c>
      <c r="O483" s="7">
        <f t="shared" si="91"/>
        <v>0.30822191771739116</v>
      </c>
      <c r="P483" s="7">
        <f t="shared" si="91"/>
        <v>0.32793406004789122</v>
      </c>
      <c r="Q483" s="7">
        <f t="shared" si="91"/>
        <v>0.37107326542736097</v>
      </c>
      <c r="R483" s="7">
        <f t="shared" si="91"/>
        <v>0.39464851485814417</v>
      </c>
      <c r="S483" s="7">
        <f t="shared" si="91"/>
        <v>0.40697204759136768</v>
      </c>
      <c r="T483" s="7">
        <f t="shared" si="91"/>
        <v>0.41966673685330941</v>
      </c>
      <c r="U483" s="7">
        <f t="shared" si="91"/>
        <v>0.41966673685330941</v>
      </c>
      <c r="V483" s="7">
        <f t="shared" si="91"/>
        <v>0.41966673685330941</v>
      </c>
      <c r="W483" s="7">
        <f t="shared" si="91"/>
        <v>0.47437720925901655</v>
      </c>
      <c r="X483" s="7">
        <f t="shared" si="91"/>
        <v>0.60519568928380174</v>
      </c>
      <c r="Y483" s="7">
        <f t="shared" si="91"/>
        <v>0.41966673685330941</v>
      </c>
    </row>
    <row r="484" spans="1:25" x14ac:dyDescent="0.25">
      <c r="A484">
        <v>87</v>
      </c>
      <c r="B484" s="7">
        <f t="shared" si="90"/>
        <v>0.16727068393203071</v>
      </c>
      <c r="C484" s="7">
        <f t="shared" si="90"/>
        <v>0.18480105834459021</v>
      </c>
      <c r="D484" s="7">
        <f t="shared" si="90"/>
        <v>0.2041036554308546</v>
      </c>
      <c r="E484" s="7">
        <f t="shared" si="90"/>
        <v>0.2041036554308546</v>
      </c>
      <c r="F484" s="7">
        <f t="shared" si="90"/>
        <v>0.2041036554308546</v>
      </c>
      <c r="G484" s="7">
        <f t="shared" si="90"/>
        <v>0.24873299967607865</v>
      </c>
      <c r="H484" s="7">
        <f t="shared" si="90"/>
        <v>0.27445558976135448</v>
      </c>
      <c r="I484" s="7">
        <f t="shared" si="90"/>
        <v>0.30274516491337261</v>
      </c>
      <c r="J484" s="7">
        <f t="shared" si="90"/>
        <v>0.33384890712736698</v>
      </c>
      <c r="K484" s="7">
        <f t="shared" si="90"/>
        <v>0.36803696259952901</v>
      </c>
      <c r="L484" s="1">
        <f t="shared" si="90"/>
        <v>24873.299967607873</v>
      </c>
      <c r="M484" s="1"/>
      <c r="N484" s="1">
        <f>'SSA avg mort by age'!K92</f>
        <v>24873.299967607873</v>
      </c>
      <c r="O484" s="7">
        <f t="shared" si="91"/>
        <v>0.27367870117716664</v>
      </c>
      <c r="P484" s="7">
        <f t="shared" si="91"/>
        <v>0.29266552355292691</v>
      </c>
      <c r="Q484" s="7">
        <f t="shared" si="91"/>
        <v>0.33452440778930181</v>
      </c>
      <c r="R484" s="7">
        <f t="shared" si="91"/>
        <v>0.35756447902799099</v>
      </c>
      <c r="S484" s="7">
        <f t="shared" si="91"/>
        <v>0.36965147748698035</v>
      </c>
      <c r="T484" s="7">
        <f t="shared" si="91"/>
        <v>0.38213234053721146</v>
      </c>
      <c r="U484" s="7">
        <f t="shared" si="91"/>
        <v>0.38213234053721146</v>
      </c>
      <c r="V484" s="7">
        <f t="shared" si="91"/>
        <v>0.38213234053721146</v>
      </c>
      <c r="W484" s="7">
        <f t="shared" si="91"/>
        <v>0.43624749856331835</v>
      </c>
      <c r="X484" s="7">
        <f t="shared" si="91"/>
        <v>0.56752388047691926</v>
      </c>
      <c r="Y484" s="7">
        <f t="shared" si="91"/>
        <v>0.38213234053721146</v>
      </c>
    </row>
    <row r="485" spans="1:25" x14ac:dyDescent="0.25">
      <c r="A485">
        <v>88</v>
      </c>
      <c r="B485" s="7">
        <f t="shared" si="90"/>
        <v>0.14111598932446898</v>
      </c>
      <c r="C485" s="7">
        <f t="shared" si="90"/>
        <v>0.15708911605754042</v>
      </c>
      <c r="D485" s="7">
        <f t="shared" si="90"/>
        <v>0.17480503032701666</v>
      </c>
      <c r="E485" s="7">
        <f t="shared" si="90"/>
        <v>0.17480503032701666</v>
      </c>
      <c r="F485" s="7">
        <f t="shared" si="90"/>
        <v>0.17480503032701666</v>
      </c>
      <c r="G485" s="7">
        <f t="shared" si="90"/>
        <v>0.21621690857467729</v>
      </c>
      <c r="H485" s="7">
        <f t="shared" si="90"/>
        <v>0.2403369707955795</v>
      </c>
      <c r="I485" s="7">
        <f t="shared" si="90"/>
        <v>0.26705181672899614</v>
      </c>
      <c r="J485" s="7">
        <f t="shared" si="90"/>
        <v>0.29663061385586414</v>
      </c>
      <c r="K485" s="7">
        <f t="shared" si="90"/>
        <v>0.32936945158393144</v>
      </c>
      <c r="L485" s="1">
        <f t="shared" si="90"/>
        <v>21621.690857467733</v>
      </c>
      <c r="M485" s="1"/>
      <c r="N485" s="1">
        <f>'SSA avg mort by age'!K93</f>
        <v>21621.690857467733</v>
      </c>
      <c r="O485" s="7">
        <f t="shared" si="91"/>
        <v>0.23963559030219908</v>
      </c>
      <c r="P485" s="7">
        <f t="shared" si="91"/>
        <v>0.25769378963347001</v>
      </c>
      <c r="Q485" s="7">
        <f t="shared" si="91"/>
        <v>0.29782819528149984</v>
      </c>
      <c r="R485" s="7">
        <f t="shared" si="91"/>
        <v>0.32009300227444043</v>
      </c>
      <c r="S485" s="7">
        <f t="shared" si="91"/>
        <v>0.33181916981293474</v>
      </c>
      <c r="T485" s="7">
        <f t="shared" si="91"/>
        <v>0.34395919956466181</v>
      </c>
      <c r="U485" s="7">
        <f t="shared" si="91"/>
        <v>0.34395919956466181</v>
      </c>
      <c r="V485" s="7">
        <f t="shared" si="91"/>
        <v>0.34395919956466181</v>
      </c>
      <c r="W485" s="7">
        <f t="shared" si="91"/>
        <v>0.39694632379522121</v>
      </c>
      <c r="X485" s="7">
        <f t="shared" si="91"/>
        <v>0.52753352283888444</v>
      </c>
      <c r="Y485" s="7">
        <f t="shared" si="91"/>
        <v>0.34395919956466181</v>
      </c>
    </row>
    <row r="486" spans="1:25" x14ac:dyDescent="0.25">
      <c r="A486">
        <v>89</v>
      </c>
      <c r="B486" s="7">
        <f t="shared" si="90"/>
        <v>0.11683645168963054</v>
      </c>
      <c r="C486" s="7">
        <f t="shared" si="90"/>
        <v>0.13113877719159955</v>
      </c>
      <c r="D486" s="7">
        <f t="shared" si="90"/>
        <v>0.14712741846695784</v>
      </c>
      <c r="E486" s="7">
        <f t="shared" si="90"/>
        <v>0.14712741846695784</v>
      </c>
      <c r="F486" s="7">
        <f t="shared" si="90"/>
        <v>0.14712741846695784</v>
      </c>
      <c r="G486" s="7">
        <f t="shared" si="90"/>
        <v>0.18495056456584569</v>
      </c>
      <c r="H486" s="7">
        <f t="shared" si="90"/>
        <v>0.20723308946640218</v>
      </c>
      <c r="I486" s="7">
        <f t="shared" si="90"/>
        <v>0.2321026053252189</v>
      </c>
      <c r="J486" s="7">
        <f t="shared" si="90"/>
        <v>0.25984852627947813</v>
      </c>
      <c r="K486" s="7">
        <f t="shared" si="90"/>
        <v>0.29079146327336985</v>
      </c>
      <c r="L486" s="1">
        <f t="shared" si="90"/>
        <v>18495.056456584574</v>
      </c>
      <c r="M486" s="1"/>
      <c r="N486" s="1">
        <f>'SSA avg mort by age'!K94</f>
        <v>18495.056456584574</v>
      </c>
      <c r="O486" s="7">
        <f t="shared" si="91"/>
        <v>0.20659342607595649</v>
      </c>
      <c r="P486" s="7">
        <f t="shared" si="91"/>
        <v>0.223524249243507</v>
      </c>
      <c r="Q486" s="7">
        <f t="shared" si="91"/>
        <v>0.26148767218157243</v>
      </c>
      <c r="R486" s="7">
        <f t="shared" si="91"/>
        <v>0.28272951274358898</v>
      </c>
      <c r="S486" s="7">
        <f t="shared" si="91"/>
        <v>0.2939649761014218</v>
      </c>
      <c r="T486" s="7">
        <f t="shared" si="91"/>
        <v>0.30563035021509555</v>
      </c>
      <c r="U486" s="7">
        <f t="shared" si="91"/>
        <v>0.30563035021509555</v>
      </c>
      <c r="V486" s="7">
        <f t="shared" si="91"/>
        <v>0.30563035021509555</v>
      </c>
      <c r="W486" s="7">
        <f t="shared" si="91"/>
        <v>0.35691620248446382</v>
      </c>
      <c r="X486" s="7">
        <f t="shared" si="91"/>
        <v>0.48551427754846127</v>
      </c>
      <c r="Y486" s="7">
        <f t="shared" si="91"/>
        <v>0.30563035021509555</v>
      </c>
    </row>
    <row r="487" spans="1:25" x14ac:dyDescent="0.25">
      <c r="A487">
        <v>90</v>
      </c>
      <c r="B487" s="7">
        <f t="shared" si="90"/>
        <v>9.4746427505455963E-2</v>
      </c>
      <c r="C487" s="7">
        <f t="shared" si="90"/>
        <v>0.10730538661637609</v>
      </c>
      <c r="D487" s="7">
        <f t="shared" si="90"/>
        <v>0.12146645092036824</v>
      </c>
      <c r="E487" s="7">
        <f t="shared" si="90"/>
        <v>0.12146645092036824</v>
      </c>
      <c r="F487" s="7">
        <f t="shared" si="90"/>
        <v>0.12146645092036824</v>
      </c>
      <c r="G487" s="7">
        <f t="shared" si="90"/>
        <v>0.15540485640149607</v>
      </c>
      <c r="H487" s="7">
        <f t="shared" si="90"/>
        <v>0.17564790918909357</v>
      </c>
      <c r="I487" s="7">
        <f t="shared" si="90"/>
        <v>0.19843006244249731</v>
      </c>
      <c r="J487" s="7">
        <f t="shared" si="90"/>
        <v>0.22405797615617651</v>
      </c>
      <c r="K487" s="7">
        <f t="shared" si="90"/>
        <v>0.25287397081247909</v>
      </c>
      <c r="L487" s="1">
        <f t="shared" si="90"/>
        <v>15540.485640149611</v>
      </c>
      <c r="M487" s="1"/>
      <c r="N487" s="1">
        <f>'SSA avg mort by age'!K95</f>
        <v>15540.485640149611</v>
      </c>
      <c r="O487" s="7">
        <f t="shared" si="91"/>
        <v>0.17507483103616248</v>
      </c>
      <c r="P487" s="7">
        <f t="shared" si="91"/>
        <v>0.19069517317317575</v>
      </c>
      <c r="Q487" s="7">
        <f t="shared" si="91"/>
        <v>0.22606139580386586</v>
      </c>
      <c r="R487" s="7">
        <f t="shared" si="91"/>
        <v>0.24603624343437466</v>
      </c>
      <c r="S487" s="7">
        <f t="shared" si="91"/>
        <v>0.25665113176488019</v>
      </c>
      <c r="T487" s="7">
        <f t="shared" si="91"/>
        <v>0.26770672134710449</v>
      </c>
      <c r="U487" s="7">
        <f t="shared" si="91"/>
        <v>0.26770672134710449</v>
      </c>
      <c r="V487" s="7">
        <f t="shared" si="91"/>
        <v>0.26770672134710449</v>
      </c>
      <c r="W487" s="7">
        <f t="shared" si="91"/>
        <v>0.31669844978920719</v>
      </c>
      <c r="X487" s="7">
        <f t="shared" si="91"/>
        <v>0.44188582064371451</v>
      </c>
      <c r="Y487" s="7">
        <f t="shared" si="91"/>
        <v>0.26770672134710449</v>
      </c>
    </row>
    <row r="488" spans="1:25" x14ac:dyDescent="0.25">
      <c r="A488">
        <v>91</v>
      </c>
      <c r="B488" s="7">
        <f t="shared" si="90"/>
        <v>7.5100510731795703E-2</v>
      </c>
      <c r="C488" s="7">
        <f t="shared" si="90"/>
        <v>8.5892462100067749E-2</v>
      </c>
      <c r="D488" s="7">
        <f t="shared" si="90"/>
        <v>9.8175588362365868E-2</v>
      </c>
      <c r="E488" s="7">
        <f t="shared" si="90"/>
        <v>9.8175588362365868E-2</v>
      </c>
      <c r="F488" s="7">
        <f t="shared" si="90"/>
        <v>9.8175588362365868E-2</v>
      </c>
      <c r="G488" s="7">
        <f t="shared" si="90"/>
        <v>0.12803315310640326</v>
      </c>
      <c r="H488" s="7">
        <f t="shared" si="90"/>
        <v>0.1460828692862714</v>
      </c>
      <c r="I488" s="7">
        <f t="shared" si="90"/>
        <v>0.16658090091401689</v>
      </c>
      <c r="J488" s="7">
        <f t="shared" si="90"/>
        <v>0.1898467716661088</v>
      </c>
      <c r="K488" s="7">
        <f t="shared" si="90"/>
        <v>0.21624012564992315</v>
      </c>
      <c r="L488" s="1">
        <f t="shared" si="90"/>
        <v>12803.31531064033</v>
      </c>
      <c r="M488" s="1"/>
      <c r="N488" s="1">
        <f>'SSA avg mort by age'!K96</f>
        <v>12803.31531064033</v>
      </c>
      <c r="O488" s="7">
        <f t="shared" si="91"/>
        <v>0.14558864513440209</v>
      </c>
      <c r="P488" s="7">
        <f t="shared" si="91"/>
        <v>0.15974316028143876</v>
      </c>
      <c r="Q488" s="7">
        <f t="shared" si="91"/>
        <v>0.1921321914708064</v>
      </c>
      <c r="R488" s="7">
        <f t="shared" si="91"/>
        <v>0.21061330469082543</v>
      </c>
      <c r="S488" s="7">
        <f t="shared" si="91"/>
        <v>0.22048465593898253</v>
      </c>
      <c r="T488" s="7">
        <f t="shared" si="91"/>
        <v>0.23080097396801286</v>
      </c>
      <c r="U488" s="7">
        <f t="shared" si="91"/>
        <v>0.23080097396801286</v>
      </c>
      <c r="V488" s="7">
        <f t="shared" si="91"/>
        <v>0.23080097396801286</v>
      </c>
      <c r="W488" s="7">
        <f t="shared" si="91"/>
        <v>0.27691388294227154</v>
      </c>
      <c r="X488" s="7">
        <f t="shared" si="91"/>
        <v>0.39719701238264993</v>
      </c>
      <c r="Y488" s="7">
        <f t="shared" si="91"/>
        <v>0.23080097396801286</v>
      </c>
    </row>
    <row r="489" spans="1:25" x14ac:dyDescent="0.25">
      <c r="A489">
        <v>92</v>
      </c>
      <c r="B489" s="7">
        <f t="shared" ref="B489:L504" si="92">0.5*B367+B246</f>
        <v>5.8064758147379714E-2</v>
      </c>
      <c r="C489" s="7">
        <f t="shared" si="92"/>
        <v>6.7119592056139751E-2</v>
      </c>
      <c r="D489" s="7">
        <f t="shared" si="92"/>
        <v>7.7530960719263464E-2</v>
      </c>
      <c r="E489" s="7">
        <f t="shared" si="92"/>
        <v>7.7530960719263464E-2</v>
      </c>
      <c r="F489" s="7">
        <f t="shared" si="92"/>
        <v>7.7530960719263464E-2</v>
      </c>
      <c r="G489" s="7">
        <f t="shared" si="92"/>
        <v>0.10323126585944574</v>
      </c>
      <c r="H489" s="7">
        <f t="shared" si="92"/>
        <v>0.11899526246795307</v>
      </c>
      <c r="I489" s="7">
        <f t="shared" si="92"/>
        <v>0.13707354455509838</v>
      </c>
      <c r="J489" s="7">
        <f t="shared" si="92"/>
        <v>0.15779274622376449</v>
      </c>
      <c r="K489" s="7">
        <f t="shared" si="92"/>
        <v>0.18152382130579361</v>
      </c>
      <c r="L489" s="1">
        <f t="shared" si="92"/>
        <v>10323.126585944578</v>
      </c>
      <c r="M489" s="1"/>
      <c r="N489" s="1">
        <f>'SSA avg mort by age'!K97</f>
        <v>10323.126585944578</v>
      </c>
      <c r="O489" s="7">
        <f t="shared" ref="O489:Y504" si="93">0.5*O367+O246</f>
        <v>0.11859087420304633</v>
      </c>
      <c r="P489" s="7">
        <f t="shared" si="93"/>
        <v>0.13116378704977674</v>
      </c>
      <c r="Q489" s="7">
        <f t="shared" si="93"/>
        <v>0.16026864018057069</v>
      </c>
      <c r="R489" s="7">
        <f t="shared" si="93"/>
        <v>0.17706137722789819</v>
      </c>
      <c r="S489" s="7">
        <f t="shared" si="93"/>
        <v>0.18608085671971586</v>
      </c>
      <c r="T489" s="7">
        <f t="shared" si="93"/>
        <v>0.19554196244985372</v>
      </c>
      <c r="U489" s="7">
        <f t="shared" si="93"/>
        <v>0.19554196244985372</v>
      </c>
      <c r="V489" s="7">
        <f t="shared" si="93"/>
        <v>0.19554196244985372</v>
      </c>
      <c r="W489" s="7">
        <f t="shared" si="93"/>
        <v>0.2382325887569969</v>
      </c>
      <c r="X489" s="7">
        <f t="shared" si="93"/>
        <v>0.35211345632016711</v>
      </c>
      <c r="Y489" s="7">
        <f t="shared" si="93"/>
        <v>0.19554196244985372</v>
      </c>
    </row>
    <row r="490" spans="1:25" x14ac:dyDescent="0.25">
      <c r="A490">
        <v>93</v>
      </c>
      <c r="B490" s="7">
        <f t="shared" si="92"/>
        <v>4.3696481877343846E-2</v>
      </c>
      <c r="C490" s="7">
        <f t="shared" si="92"/>
        <v>5.1097662162535737E-2</v>
      </c>
      <c r="D490" s="7">
        <f t="shared" si="92"/>
        <v>5.9702046993596949E-2</v>
      </c>
      <c r="E490" s="7">
        <f t="shared" si="92"/>
        <v>5.9702046993596949E-2</v>
      </c>
      <c r="F490" s="7">
        <f t="shared" si="92"/>
        <v>5.9702046993596949E-2</v>
      </c>
      <c r="G490" s="7">
        <f t="shared" si="92"/>
        <v>8.129955392903139E-2</v>
      </c>
      <c r="H490" s="7">
        <f t="shared" si="92"/>
        <v>9.4756585638266527E-2</v>
      </c>
      <c r="I490" s="7">
        <f t="shared" si="92"/>
        <v>0.11035328584536989</v>
      </c>
      <c r="J490" s="7">
        <f t="shared" si="92"/>
        <v>0.128416458368588</v>
      </c>
      <c r="K490" s="7">
        <f t="shared" si="92"/>
        <v>0.14932085573058376</v>
      </c>
      <c r="L490" s="1">
        <f t="shared" si="92"/>
        <v>8129.9553929031417</v>
      </c>
      <c r="M490" s="1"/>
      <c r="N490" s="1">
        <f>'SSA avg mort by age'!K98</f>
        <v>8129.9553929031417</v>
      </c>
      <c r="O490" s="7">
        <f t="shared" si="93"/>
        <v>9.4446977262702306E-2</v>
      </c>
      <c r="P490" s="7">
        <f t="shared" si="93"/>
        <v>0.10537203350687366</v>
      </c>
      <c r="Q490" s="7">
        <f t="shared" si="93"/>
        <v>0.13098316017201192</v>
      </c>
      <c r="R490" s="7">
        <f t="shared" si="93"/>
        <v>0.14593942976280255</v>
      </c>
      <c r="S490" s="7">
        <f t="shared" si="93"/>
        <v>0.15402109420319537</v>
      </c>
      <c r="T490" s="7">
        <f t="shared" si="93"/>
        <v>0.16253270375035148</v>
      </c>
      <c r="U490" s="7">
        <f t="shared" si="93"/>
        <v>0.16253270375035148</v>
      </c>
      <c r="V490" s="7">
        <f t="shared" si="93"/>
        <v>0.16253270375035148</v>
      </c>
      <c r="W490" s="7">
        <f t="shared" si="93"/>
        <v>0.20133445195915653</v>
      </c>
      <c r="X490" s="7">
        <f t="shared" si="93"/>
        <v>0.30739245572078527</v>
      </c>
      <c r="Y490" s="7">
        <f t="shared" si="93"/>
        <v>0.16253270375035148</v>
      </c>
    </row>
    <row r="491" spans="1:25" x14ac:dyDescent="0.25">
      <c r="A491">
        <v>94</v>
      </c>
      <c r="B491" s="7">
        <f t="shared" si="92"/>
        <v>3.1937407552525512E-2</v>
      </c>
      <c r="C491" s="7">
        <f t="shared" si="92"/>
        <v>3.7816944926355775E-2</v>
      </c>
      <c r="D491" s="7">
        <f t="shared" si="92"/>
        <v>4.473440844823378E-2</v>
      </c>
      <c r="E491" s="7">
        <f t="shared" si="92"/>
        <v>4.473440844823378E-2</v>
      </c>
      <c r="F491" s="7">
        <f t="shared" si="92"/>
        <v>4.473440844823378E-2</v>
      </c>
      <c r="G491" s="7">
        <f t="shared" si="92"/>
        <v>6.2414486081187062E-2</v>
      </c>
      <c r="H491" s="7">
        <f t="shared" si="92"/>
        <v>7.3618548058963493E-2</v>
      </c>
      <c r="I491" s="7">
        <f t="shared" si="92"/>
        <v>8.6752979832067367E-2</v>
      </c>
      <c r="J491" s="7">
        <f t="shared" si="92"/>
        <v>0.10213700604542948</v>
      </c>
      <c r="K491" s="7">
        <f t="shared" si="92"/>
        <v>0.12014052211144539</v>
      </c>
      <c r="L491" s="1">
        <f t="shared" si="92"/>
        <v>6241.4486081187079</v>
      </c>
      <c r="M491" s="1"/>
      <c r="N491" s="1">
        <f>'SSA avg mort by age'!K99</f>
        <v>6241.4486081187079</v>
      </c>
      <c r="O491" s="7">
        <f t="shared" si="93"/>
        <v>7.3401051422614341E-2</v>
      </c>
      <c r="P491" s="7">
        <f t="shared" si="93"/>
        <v>8.2668048785394022E-2</v>
      </c>
      <c r="Q491" s="7">
        <f t="shared" si="93"/>
        <v>0.10469198302606054</v>
      </c>
      <c r="R491" s="7">
        <f t="shared" si="93"/>
        <v>0.11772248998171293</v>
      </c>
      <c r="S491" s="7">
        <f t="shared" si="93"/>
        <v>0.12480965871731266</v>
      </c>
      <c r="T491" s="7">
        <f t="shared" si="93"/>
        <v>0.13230651731807341</v>
      </c>
      <c r="U491" s="7">
        <f t="shared" si="93"/>
        <v>0.13230651731807341</v>
      </c>
      <c r="V491" s="7">
        <f t="shared" si="93"/>
        <v>0.13230651731807341</v>
      </c>
      <c r="W491" s="7">
        <f t="shared" si="93"/>
        <v>0.1668641031605351</v>
      </c>
      <c r="X491" s="7">
        <f t="shared" si="93"/>
        <v>0.26384614019669084</v>
      </c>
      <c r="Y491" s="7">
        <f t="shared" si="93"/>
        <v>0.13230651731807341</v>
      </c>
    </row>
    <row r="492" spans="1:25" x14ac:dyDescent="0.25">
      <c r="A492">
        <v>95</v>
      </c>
      <c r="B492" s="7">
        <f t="shared" si="92"/>
        <v>2.2639028297355649E-2</v>
      </c>
      <c r="C492" s="7">
        <f t="shared" si="92"/>
        <v>2.7170478078583006E-2</v>
      </c>
      <c r="D492" s="7">
        <f t="shared" si="92"/>
        <v>3.2570868967129622E-2</v>
      </c>
      <c r="E492" s="7">
        <f t="shared" si="92"/>
        <v>3.2570868967129622E-2</v>
      </c>
      <c r="F492" s="7">
        <f t="shared" si="92"/>
        <v>3.2570868967129622E-2</v>
      </c>
      <c r="G492" s="7">
        <f t="shared" si="92"/>
        <v>4.6645162000154998E-2</v>
      </c>
      <c r="H492" s="7">
        <f t="shared" si="92"/>
        <v>5.5727410689751712E-2</v>
      </c>
      <c r="I492" s="7">
        <f t="shared" si="92"/>
        <v>6.6505542384255337E-2</v>
      </c>
      <c r="J492" s="7">
        <f t="shared" si="92"/>
        <v>7.92832528925205E-2</v>
      </c>
      <c r="K492" s="7">
        <f t="shared" si="92"/>
        <v>9.4416398911993091E-2</v>
      </c>
      <c r="L492" s="1">
        <f t="shared" si="92"/>
        <v>4664.5162000155015</v>
      </c>
      <c r="M492" s="1"/>
      <c r="N492" s="1">
        <f>'SSA avg mort by age'!K100</f>
        <v>4664.5162000155015</v>
      </c>
      <c r="O492" s="7">
        <f t="shared" si="93"/>
        <v>5.5589725994816729E-2</v>
      </c>
      <c r="P492" s="7">
        <f t="shared" si="93"/>
        <v>6.3249600414121268E-2</v>
      </c>
      <c r="Q492" s="7">
        <f t="shared" si="93"/>
        <v>8.1725903718438159E-2</v>
      </c>
      <c r="R492" s="7">
        <f t="shared" si="93"/>
        <v>9.2812348225486924E-2</v>
      </c>
      <c r="S492" s="7">
        <f t="shared" si="93"/>
        <v>9.8884700761700778E-2</v>
      </c>
      <c r="T492" s="7">
        <f t="shared" si="93"/>
        <v>0.10533836694113073</v>
      </c>
      <c r="U492" s="7">
        <f t="shared" si="93"/>
        <v>0.10533836694113073</v>
      </c>
      <c r="V492" s="7">
        <f t="shared" si="93"/>
        <v>0.10533836694113073</v>
      </c>
      <c r="W492" s="7">
        <f t="shared" si="93"/>
        <v>0.13544606260772402</v>
      </c>
      <c r="X492" s="7">
        <f t="shared" si="93"/>
        <v>0.22237759294258402</v>
      </c>
      <c r="Y492" s="7">
        <f t="shared" si="93"/>
        <v>0.10533836694113073</v>
      </c>
    </row>
    <row r="493" spans="1:25" x14ac:dyDescent="0.25">
      <c r="A493">
        <v>96</v>
      </c>
      <c r="B493" s="7">
        <f t="shared" si="92"/>
        <v>1.556257663408084E-2</v>
      </c>
      <c r="C493" s="7">
        <f t="shared" si="92"/>
        <v>1.8948298094313674E-2</v>
      </c>
      <c r="D493" s="7">
        <f t="shared" si="92"/>
        <v>2.3039051788891575E-2</v>
      </c>
      <c r="E493" s="7">
        <f t="shared" si="92"/>
        <v>2.3039051788891575E-2</v>
      </c>
      <c r="F493" s="7">
        <f t="shared" si="92"/>
        <v>2.3039051788891575E-2</v>
      </c>
      <c r="G493" s="7">
        <f t="shared" si="92"/>
        <v>3.3924642799485961E-2</v>
      </c>
      <c r="H493" s="7">
        <f t="shared" si="92"/>
        <v>4.1085928489517934E-2</v>
      </c>
      <c r="I493" s="7">
        <f t="shared" si="92"/>
        <v>4.9695802901304487E-2</v>
      </c>
      <c r="J493" s="7">
        <f t="shared" si="92"/>
        <v>6.0035074006928021E-2</v>
      </c>
      <c r="K493" s="7">
        <f t="shared" si="92"/>
        <v>7.2436718956619364E-2</v>
      </c>
      <c r="L493" s="1">
        <f t="shared" si="92"/>
        <v>3392.4642799485969</v>
      </c>
      <c r="M493" s="1"/>
      <c r="N493" s="1">
        <f>'SSA avg mort by age'!K101</f>
        <v>3392.4642799485969</v>
      </c>
      <c r="O493" s="7">
        <f t="shared" si="93"/>
        <v>4.1007822424762509E-2</v>
      </c>
      <c r="P493" s="7">
        <f t="shared" si="93"/>
        <v>4.7170908791476014E-2</v>
      </c>
      <c r="Q493" s="7">
        <f t="shared" si="93"/>
        <v>6.2275268536640546E-2</v>
      </c>
      <c r="R493" s="7">
        <f t="shared" si="93"/>
        <v>7.1475767333630577E-2</v>
      </c>
      <c r="S493" s="7">
        <f t="shared" si="93"/>
        <v>7.6553150084863616E-2</v>
      </c>
      <c r="T493" s="7">
        <f t="shared" si="93"/>
        <v>8.1976581217149458E-2</v>
      </c>
      <c r="U493" s="7">
        <f t="shared" si="93"/>
        <v>8.1976581217149458E-2</v>
      </c>
      <c r="V493" s="7">
        <f t="shared" si="93"/>
        <v>8.1976581217149458E-2</v>
      </c>
      <c r="W493" s="7">
        <f t="shared" si="93"/>
        <v>0.10760503295732457</v>
      </c>
      <c r="X493" s="7">
        <f t="shared" si="93"/>
        <v>0.1838902444449006</v>
      </c>
      <c r="Y493" s="7">
        <f t="shared" si="93"/>
        <v>8.1976581217149458E-2</v>
      </c>
    </row>
    <row r="494" spans="1:25" x14ac:dyDescent="0.25">
      <c r="A494">
        <v>97</v>
      </c>
      <c r="B494" s="7">
        <f t="shared" si="92"/>
        <v>1.0380098731125812E-2</v>
      </c>
      <c r="C494" s="7">
        <f t="shared" si="92"/>
        <v>1.2832100434877385E-2</v>
      </c>
      <c r="D494" s="7">
        <f t="shared" si="92"/>
        <v>1.5838066681499896E-2</v>
      </c>
      <c r="E494" s="7">
        <f t="shared" si="92"/>
        <v>1.5838066681499896E-2</v>
      </c>
      <c r="F494" s="7">
        <f t="shared" si="92"/>
        <v>1.5838066681499896E-2</v>
      </c>
      <c r="G494" s="7">
        <f t="shared" si="92"/>
        <v>2.4015492583349139E-2</v>
      </c>
      <c r="H494" s="7">
        <f t="shared" si="92"/>
        <v>2.9505518622719606E-2</v>
      </c>
      <c r="I494" s="7">
        <f t="shared" si="92"/>
        <v>3.6197358611203836E-2</v>
      </c>
      <c r="J494" s="7">
        <f t="shared" si="92"/>
        <v>4.4342963755819975E-2</v>
      </c>
      <c r="K494" s="7">
        <f t="shared" si="92"/>
        <v>5.4244873173715583E-2</v>
      </c>
      <c r="L494" s="1">
        <f t="shared" si="92"/>
        <v>2401.5492583349151</v>
      </c>
      <c r="M494" s="1"/>
      <c r="N494" s="1">
        <f>'SSA avg mort by age'!K102</f>
        <v>2401.5492583349151</v>
      </c>
      <c r="O494" s="7">
        <f t="shared" si="93"/>
        <v>2.9465175458312284E-2</v>
      </c>
      <c r="P494" s="7">
        <f t="shared" si="93"/>
        <v>3.4288982538074442E-2</v>
      </c>
      <c r="Q494" s="7">
        <f t="shared" si="93"/>
        <v>4.6313035064477821E-2</v>
      </c>
      <c r="R494" s="7">
        <f t="shared" si="93"/>
        <v>5.3754915243990738E-2</v>
      </c>
      <c r="S494" s="7">
        <f t="shared" si="93"/>
        <v>5.7894635407014332E-2</v>
      </c>
      <c r="T494" s="7">
        <f t="shared" si="93"/>
        <v>6.2340150744562894E-2</v>
      </c>
      <c r="U494" s="7">
        <f t="shared" si="93"/>
        <v>6.2340150744562894E-2</v>
      </c>
      <c r="V494" s="7">
        <f t="shared" si="93"/>
        <v>6.2340150744562894E-2</v>
      </c>
      <c r="W494" s="7">
        <f t="shared" si="93"/>
        <v>8.3636035704257941E-2</v>
      </c>
      <c r="X494" s="7">
        <f t="shared" si="93"/>
        <v>0.14910649047032698</v>
      </c>
      <c r="Y494" s="7">
        <f t="shared" si="93"/>
        <v>6.2340150744562894E-2</v>
      </c>
    </row>
    <row r="495" spans="1:25" x14ac:dyDescent="0.25">
      <c r="A495">
        <v>98</v>
      </c>
      <c r="B495" s="7">
        <f t="shared" si="92"/>
        <v>6.7259916768436416E-3</v>
      </c>
      <c r="C495" s="7">
        <f t="shared" si="92"/>
        <v>8.4482128001921782E-3</v>
      </c>
      <c r="D495" s="7">
        <f t="shared" si="92"/>
        <v>1.0591910334993208E-2</v>
      </c>
      <c r="E495" s="7">
        <f t="shared" si="92"/>
        <v>1.0591910334993208E-2</v>
      </c>
      <c r="F495" s="7">
        <f t="shared" si="92"/>
        <v>1.0591910334993208E-2</v>
      </c>
      <c r="G495" s="7">
        <f t="shared" si="92"/>
        <v>1.6560177123603033E-2</v>
      </c>
      <c r="H495" s="7">
        <f t="shared" si="92"/>
        <v>2.0652810370757883E-2</v>
      </c>
      <c r="I495" s="7">
        <f t="shared" si="92"/>
        <v>2.5713442791803792E-2</v>
      </c>
      <c r="J495" s="7">
        <f t="shared" si="92"/>
        <v>3.1961213265845882E-2</v>
      </c>
      <c r="K495" s="7">
        <f t="shared" si="92"/>
        <v>3.9662747452007957E-2</v>
      </c>
      <c r="L495" s="1">
        <f t="shared" si="92"/>
        <v>1656.0177123603037</v>
      </c>
      <c r="M495" s="1"/>
      <c r="N495" s="1">
        <f>'SSA avg mort by age'!K103</f>
        <v>1656.0177123603037</v>
      </c>
      <c r="O495" s="7">
        <f t="shared" si="93"/>
        <v>2.0631540251698114E-2</v>
      </c>
      <c r="P495" s="7">
        <f t="shared" si="93"/>
        <v>2.4303893632902689E-2</v>
      </c>
      <c r="Q495" s="7">
        <f t="shared" si="93"/>
        <v>3.3622836887981004E-2</v>
      </c>
      <c r="R495" s="7">
        <f t="shared" si="93"/>
        <v>3.9487842810883855E-2</v>
      </c>
      <c r="S495" s="7">
        <f t="shared" si="93"/>
        <v>4.2777807018200935E-2</v>
      </c>
      <c r="T495" s="7">
        <f t="shared" si="93"/>
        <v>4.6330661768951273E-2</v>
      </c>
      <c r="U495" s="7">
        <f t="shared" si="93"/>
        <v>4.6330661768951273E-2</v>
      </c>
      <c r="V495" s="7">
        <f t="shared" si="93"/>
        <v>4.6330661768951273E-2</v>
      </c>
      <c r="W495" s="7">
        <f t="shared" si="93"/>
        <v>6.3596637417323118E-2</v>
      </c>
      <c r="X495" s="7">
        <f t="shared" si="93"/>
        <v>0.11851373877070868</v>
      </c>
      <c r="Y495" s="7">
        <f t="shared" si="93"/>
        <v>4.6330661768951273E-2</v>
      </c>
    </row>
    <row r="496" spans="1:25" x14ac:dyDescent="0.25">
      <c r="A496">
        <v>99</v>
      </c>
      <c r="B496" s="7">
        <f t="shared" si="92"/>
        <v>4.2425285760025848E-3</v>
      </c>
      <c r="C496" s="7">
        <f t="shared" si="92"/>
        <v>5.4172674275693054E-3</v>
      </c>
      <c r="D496" s="7">
        <f t="shared" si="92"/>
        <v>6.9027401272386303E-3</v>
      </c>
      <c r="E496" s="7">
        <f t="shared" si="92"/>
        <v>6.9027401272386303E-3</v>
      </c>
      <c r="F496" s="7">
        <f t="shared" si="92"/>
        <v>6.9027401272386303E-3</v>
      </c>
      <c r="G496" s="7">
        <f t="shared" si="92"/>
        <v>1.1138961143224536E-2</v>
      </c>
      <c r="H496" s="7">
        <f t="shared" si="92"/>
        <v>1.4108029435266021E-2</v>
      </c>
      <c r="I496" s="7">
        <f t="shared" si="92"/>
        <v>1.783418869981275E-2</v>
      </c>
      <c r="J496" s="7">
        <f t="shared" si="92"/>
        <v>2.2502138031346656E-2</v>
      </c>
      <c r="K496" s="7">
        <f t="shared" si="92"/>
        <v>2.8339689263622094E-2</v>
      </c>
      <c r="L496" s="1">
        <f t="shared" si="92"/>
        <v>1113.896114322454</v>
      </c>
      <c r="M496" s="1"/>
      <c r="N496" s="1">
        <f>'SSA avg mort by age'!K104</f>
        <v>1113.896114322454</v>
      </c>
      <c r="O496" s="7">
        <f t="shared" si="93"/>
        <v>1.4092662220387974E-2</v>
      </c>
      <c r="P496" s="7">
        <f t="shared" si="93"/>
        <v>1.681326913258881E-2</v>
      </c>
      <c r="Q496" s="7">
        <f t="shared" si="93"/>
        <v>2.3847156521150728E-2</v>
      </c>
      <c r="R496" s="7">
        <f t="shared" si="93"/>
        <v>2.8351757034391883E-2</v>
      </c>
      <c r="S496" s="7">
        <f t="shared" si="93"/>
        <v>3.0900697080379375E-2</v>
      </c>
      <c r="T496" s="7">
        <f t="shared" si="93"/>
        <v>3.3669427210601149E-2</v>
      </c>
      <c r="U496" s="7">
        <f t="shared" si="93"/>
        <v>3.3669427210601149E-2</v>
      </c>
      <c r="V496" s="7">
        <f t="shared" si="93"/>
        <v>3.3669427210601149E-2</v>
      </c>
      <c r="W496" s="7">
        <f t="shared" si="93"/>
        <v>4.7327946579905085E-2</v>
      </c>
      <c r="X496" s="7">
        <f t="shared" si="93"/>
        <v>9.2338672917427506E-2</v>
      </c>
      <c r="Y496" s="7">
        <f t="shared" si="93"/>
        <v>3.3669427210601149E-2</v>
      </c>
    </row>
    <row r="497" spans="1:25" x14ac:dyDescent="0.25">
      <c r="A497">
        <v>100</v>
      </c>
      <c r="B497" s="7">
        <f t="shared" si="92"/>
        <v>2.6072587663784801E-3</v>
      </c>
      <c r="C497" s="7">
        <f t="shared" si="92"/>
        <v>3.3858187235367276E-3</v>
      </c>
      <c r="D497" s="7">
        <f t="shared" si="92"/>
        <v>4.3863975511003496E-3</v>
      </c>
      <c r="E497" s="7">
        <f t="shared" si="92"/>
        <v>4.3863975511003496E-3</v>
      </c>
      <c r="F497" s="7">
        <f t="shared" si="92"/>
        <v>4.3863975511003496E-3</v>
      </c>
      <c r="G497" s="7">
        <f t="shared" si="92"/>
        <v>7.3112174624585793E-3</v>
      </c>
      <c r="H497" s="7">
        <f t="shared" si="92"/>
        <v>9.4074991629550971E-3</v>
      </c>
      <c r="I497" s="7">
        <f t="shared" si="92"/>
        <v>1.2078628647711313E-2</v>
      </c>
      <c r="J497" s="7">
        <f t="shared" si="92"/>
        <v>1.547538153077223E-2</v>
      </c>
      <c r="K497" s="7">
        <f t="shared" si="92"/>
        <v>1.9786361596161317E-2</v>
      </c>
      <c r="L497" s="1">
        <f t="shared" si="92"/>
        <v>731.12174624585805</v>
      </c>
      <c r="M497" s="1"/>
      <c r="N497" s="1">
        <f>'SSA avg mort by age'!K105</f>
        <v>731.12174624585805</v>
      </c>
      <c r="O497" s="7">
        <f t="shared" si="93"/>
        <v>9.39148142124413E-3</v>
      </c>
      <c r="P497" s="7">
        <f t="shared" si="93"/>
        <v>1.1352462333414814E-2</v>
      </c>
      <c r="Q497" s="7">
        <f t="shared" si="93"/>
        <v>1.6521541688593898E-2</v>
      </c>
      <c r="R497" s="7">
        <f t="shared" si="93"/>
        <v>1.9891924583387174E-2</v>
      </c>
      <c r="S497" s="7">
        <f t="shared" si="93"/>
        <v>2.1816295097917663E-2</v>
      </c>
      <c r="T497" s="7">
        <f t="shared" si="93"/>
        <v>2.3919252693030572E-2</v>
      </c>
      <c r="U497" s="7">
        <f t="shared" si="93"/>
        <v>2.3919252693030572E-2</v>
      </c>
      <c r="V497" s="7">
        <f t="shared" si="93"/>
        <v>2.3919252693030572E-2</v>
      </c>
      <c r="W497" s="7">
        <f t="shared" si="93"/>
        <v>3.4455836228769701E-2</v>
      </c>
      <c r="X497" s="7">
        <f t="shared" si="93"/>
        <v>7.0477513781557019E-2</v>
      </c>
      <c r="Y497" s="7">
        <f t="shared" si="93"/>
        <v>2.3919252693030572E-2</v>
      </c>
    </row>
    <row r="498" spans="1:25" x14ac:dyDescent="0.25">
      <c r="A498">
        <v>101</v>
      </c>
      <c r="B498" s="7">
        <f t="shared" si="92"/>
        <v>1.5582181832231872E-3</v>
      </c>
      <c r="C498" s="7">
        <f t="shared" si="92"/>
        <v>2.0587697553615157E-3</v>
      </c>
      <c r="D498" s="7">
        <f t="shared" si="92"/>
        <v>2.7128452615634417E-3</v>
      </c>
      <c r="E498" s="7">
        <f t="shared" si="92"/>
        <v>2.7128452615634417E-3</v>
      </c>
      <c r="F498" s="7">
        <f t="shared" si="92"/>
        <v>2.7128452615634417E-3</v>
      </c>
      <c r="G498" s="7">
        <f t="shared" si="92"/>
        <v>4.673996432900362E-3</v>
      </c>
      <c r="H498" s="7">
        <f t="shared" si="92"/>
        <v>6.1120851718126064E-3</v>
      </c>
      <c r="I498" s="7">
        <f t="shared" si="92"/>
        <v>7.973299916164649E-3</v>
      </c>
      <c r="J498" s="7">
        <f t="shared" si="92"/>
        <v>1.0376700912652666E-2</v>
      </c>
      <c r="K498" s="7">
        <f t="shared" si="92"/>
        <v>1.3473389142826878E-2</v>
      </c>
      <c r="L498" s="1">
        <f t="shared" si="92"/>
        <v>467.39964329003629</v>
      </c>
      <c r="M498" s="1"/>
      <c r="N498" s="1">
        <f>'SSA avg mort by age'!K106</f>
        <v>467.39964329003629</v>
      </c>
      <c r="O498" s="7">
        <f t="shared" si="93"/>
        <v>6.0941561098222753E-3</v>
      </c>
      <c r="P498" s="7">
        <f t="shared" si="93"/>
        <v>7.4670709972334045E-3</v>
      </c>
      <c r="Q498" s="7">
        <f t="shared" si="93"/>
        <v>1.1159385490775383E-2</v>
      </c>
      <c r="R498" s="7">
        <f t="shared" si="93"/>
        <v>1.3611916465711249E-2</v>
      </c>
      <c r="S498" s="7">
        <f t="shared" si="93"/>
        <v>1.502528409271291E-2</v>
      </c>
      <c r="T498" s="7">
        <f t="shared" si="93"/>
        <v>1.657947300716462E-2</v>
      </c>
      <c r="U498" s="7">
        <f t="shared" si="93"/>
        <v>1.657947300716462E-2</v>
      </c>
      <c r="V498" s="7">
        <f t="shared" si="93"/>
        <v>1.657947300716462E-2</v>
      </c>
      <c r="W498" s="7">
        <f t="shared" si="93"/>
        <v>2.4492777558038862E-2</v>
      </c>
      <c r="X498" s="7">
        <f t="shared" si="93"/>
        <v>5.2594482520460575E-2</v>
      </c>
      <c r="Y498" s="7">
        <f t="shared" si="93"/>
        <v>1.657947300716462E-2</v>
      </c>
    </row>
    <row r="499" spans="1:25" x14ac:dyDescent="0.25">
      <c r="A499">
        <v>102</v>
      </c>
      <c r="B499" s="7">
        <f t="shared" si="92"/>
        <v>9.0379552584087582E-4</v>
      </c>
      <c r="C499" s="7">
        <f t="shared" si="92"/>
        <v>1.2154113215550304E-3</v>
      </c>
      <c r="D499" s="7">
        <f t="shared" si="92"/>
        <v>1.6296001602440523E-3</v>
      </c>
      <c r="E499" s="7">
        <f t="shared" si="92"/>
        <v>1.6296001602440523E-3</v>
      </c>
      <c r="F499" s="7">
        <f t="shared" si="92"/>
        <v>1.6296001602440523E-3</v>
      </c>
      <c r="G499" s="7">
        <f t="shared" si="92"/>
        <v>2.9043187317492987E-3</v>
      </c>
      <c r="H499" s="7">
        <f t="shared" si="92"/>
        <v>3.861117531084219E-3</v>
      </c>
      <c r="I499" s="7">
        <f t="shared" si="92"/>
        <v>5.1193313098803718E-3</v>
      </c>
      <c r="J499" s="7">
        <f t="shared" si="92"/>
        <v>6.7697626659224018E-3</v>
      </c>
      <c r="K499" s="7">
        <f t="shared" si="92"/>
        <v>8.9293744215073224E-3</v>
      </c>
      <c r="L499" s="1">
        <f t="shared" si="92"/>
        <v>290.43187317492993</v>
      </c>
      <c r="M499" s="1"/>
      <c r="N499" s="1">
        <f>'SSA avg mort by age'!K107</f>
        <v>290.43187317492993</v>
      </c>
      <c r="O499" s="7">
        <f t="shared" si="93"/>
        <v>3.8423875922742267E-3</v>
      </c>
      <c r="P499" s="7">
        <f t="shared" si="93"/>
        <v>4.7742348393735807E-3</v>
      </c>
      <c r="Q499" s="7">
        <f t="shared" si="93"/>
        <v>7.3329487018990508E-3</v>
      </c>
      <c r="R499" s="7">
        <f t="shared" si="93"/>
        <v>9.0652754837869543E-3</v>
      </c>
      <c r="S499" s="7">
        <f t="shared" si="93"/>
        <v>1.0073195354761106E-2</v>
      </c>
      <c r="T499" s="7">
        <f t="shared" si="93"/>
        <v>1.1188689528705643E-2</v>
      </c>
      <c r="U499" s="7">
        <f t="shared" si="93"/>
        <v>1.1188689528705643E-2</v>
      </c>
      <c r="V499" s="7">
        <f t="shared" si="93"/>
        <v>1.1188689528705643E-2</v>
      </c>
      <c r="W499" s="7">
        <f t="shared" si="93"/>
        <v>1.6963605667071585E-2</v>
      </c>
      <c r="X499" s="7">
        <f t="shared" si="93"/>
        <v>3.8293669055050855E-2</v>
      </c>
      <c r="Y499" s="7">
        <f t="shared" si="93"/>
        <v>1.1188689528705643E-2</v>
      </c>
    </row>
    <row r="500" spans="1:25" x14ac:dyDescent="0.25">
      <c r="A500">
        <v>103</v>
      </c>
      <c r="B500" s="7">
        <f t="shared" si="92"/>
        <v>5.0760924824894702E-4</v>
      </c>
      <c r="C500" s="7">
        <f t="shared" si="92"/>
        <v>6.9506642833456176E-4</v>
      </c>
      <c r="D500" s="7">
        <f t="shared" si="92"/>
        <v>9.4861209834813318E-4</v>
      </c>
      <c r="E500" s="7">
        <f t="shared" si="92"/>
        <v>9.4861209834813318E-4</v>
      </c>
      <c r="F500" s="7">
        <f t="shared" si="92"/>
        <v>9.4861209834813318E-4</v>
      </c>
      <c r="G500" s="7">
        <f t="shared" si="92"/>
        <v>1.7500995973815231E-3</v>
      </c>
      <c r="H500" s="7">
        <f t="shared" si="92"/>
        <v>2.3661746781591512E-3</v>
      </c>
      <c r="I500" s="7">
        <f t="shared" si="92"/>
        <v>3.1896361757799223E-3</v>
      </c>
      <c r="J500" s="7">
        <f t="shared" si="92"/>
        <v>4.2872447037524278E-3</v>
      </c>
      <c r="K500" s="7">
        <f t="shared" si="92"/>
        <v>5.7463136305533468E-3</v>
      </c>
      <c r="L500" s="1">
        <f t="shared" si="92"/>
        <v>175.00995973815233</v>
      </c>
      <c r="M500" s="1"/>
      <c r="N500" s="1">
        <f>'SSA avg mort by age'!K108</f>
        <v>175.00995973815233</v>
      </c>
      <c r="O500" s="7">
        <f t="shared" si="93"/>
        <v>2.3483473533852267E-3</v>
      </c>
      <c r="P500" s="7">
        <f t="shared" si="93"/>
        <v>2.9601686591041228E-3</v>
      </c>
      <c r="Q500" s="7">
        <f t="shared" si="93"/>
        <v>4.6766182775359287E-3</v>
      </c>
      <c r="R500" s="7">
        <f t="shared" si="93"/>
        <v>5.861761997544554E-3</v>
      </c>
      <c r="S500" s="7">
        <f t="shared" si="93"/>
        <v>6.5581415408800222E-3</v>
      </c>
      <c r="T500" s="7">
        <f t="shared" si="93"/>
        <v>7.3339691200365285E-3</v>
      </c>
      <c r="U500" s="7">
        <f t="shared" si="93"/>
        <v>7.3339691200365285E-3</v>
      </c>
      <c r="V500" s="7">
        <f t="shared" si="93"/>
        <v>7.3339691200365285E-3</v>
      </c>
      <c r="W500" s="7">
        <f t="shared" si="93"/>
        <v>1.1420058279493134E-2</v>
      </c>
      <c r="X500" s="7">
        <f t="shared" si="93"/>
        <v>2.7137703492025409E-2</v>
      </c>
      <c r="Y500" s="7">
        <f t="shared" si="93"/>
        <v>7.3339691200365285E-3</v>
      </c>
    </row>
    <row r="501" spans="1:25" x14ac:dyDescent="0.25">
      <c r="A501">
        <v>104</v>
      </c>
      <c r="B501" s="7">
        <f t="shared" si="92"/>
        <v>2.753701815489633E-4</v>
      </c>
      <c r="C501" s="7">
        <f t="shared" si="92"/>
        <v>3.8408072598361396E-4</v>
      </c>
      <c r="D501" s="7">
        <f t="shared" si="92"/>
        <v>5.3376300547734181E-4</v>
      </c>
      <c r="E501" s="7">
        <f t="shared" si="92"/>
        <v>5.3376300547734181E-4</v>
      </c>
      <c r="F501" s="7">
        <f t="shared" si="92"/>
        <v>5.3376300547734181E-4</v>
      </c>
      <c r="G501" s="7">
        <f t="shared" si="92"/>
        <v>1.020080842241115E-3</v>
      </c>
      <c r="H501" s="7">
        <f t="shared" si="92"/>
        <v>1.4030610980036275E-3</v>
      </c>
      <c r="I501" s="7">
        <f t="shared" si="92"/>
        <v>1.9235470318786176E-3</v>
      </c>
      <c r="J501" s="7">
        <f t="shared" si="92"/>
        <v>2.6287539116714646E-3</v>
      </c>
      <c r="K501" s="7">
        <f t="shared" si="92"/>
        <v>3.5814021316970526E-3</v>
      </c>
      <c r="L501" s="1">
        <f t="shared" si="92"/>
        <v>102.00808422411151</v>
      </c>
      <c r="M501" s="1"/>
      <c r="N501" s="1">
        <f>'SSA avg mort by age'!K109</f>
        <v>102.00808422411151</v>
      </c>
      <c r="O501" s="7">
        <f t="shared" si="93"/>
        <v>1.3875275993038157E-3</v>
      </c>
      <c r="P501" s="7">
        <f t="shared" si="93"/>
        <v>1.7751386745061223E-3</v>
      </c>
      <c r="Q501" s="7">
        <f t="shared" si="93"/>
        <v>2.8869709627075812E-3</v>
      </c>
      <c r="R501" s="7">
        <f t="shared" si="93"/>
        <v>3.6703042360726845E-3</v>
      </c>
      <c r="S501" s="7">
        <f t="shared" si="93"/>
        <v>4.1352710054653906E-3</v>
      </c>
      <c r="T501" s="7">
        <f t="shared" si="93"/>
        <v>4.6568299831535702E-3</v>
      </c>
      <c r="U501" s="7">
        <f t="shared" si="93"/>
        <v>4.6568299831535702E-3</v>
      </c>
      <c r="V501" s="7">
        <f t="shared" si="93"/>
        <v>4.6568299831535702E-3</v>
      </c>
      <c r="W501" s="7">
        <f t="shared" si="93"/>
        <v>7.4529107954414324E-3</v>
      </c>
      <c r="X501" s="7">
        <f t="shared" si="93"/>
        <v>1.866850469793788E-2</v>
      </c>
      <c r="Y501" s="7">
        <f t="shared" si="93"/>
        <v>4.6568299831535702E-3</v>
      </c>
    </row>
    <row r="502" spans="1:25" x14ac:dyDescent="0.25">
      <c r="A502">
        <v>105</v>
      </c>
      <c r="B502" s="7">
        <f t="shared" si="92"/>
        <v>1.4388574220684721E-4</v>
      </c>
      <c r="C502" s="7">
        <f t="shared" si="92"/>
        <v>2.0449860729384272E-4</v>
      </c>
      <c r="D502" s="7">
        <f t="shared" si="92"/>
        <v>2.8948902843789709E-4</v>
      </c>
      <c r="E502" s="7">
        <f t="shared" si="92"/>
        <v>2.8948902843789709E-4</v>
      </c>
      <c r="F502" s="7">
        <f t="shared" si="92"/>
        <v>2.8948902843789709E-4</v>
      </c>
      <c r="G502" s="7">
        <f t="shared" si="92"/>
        <v>5.7347955717796284E-4</v>
      </c>
      <c r="H502" s="7">
        <f t="shared" si="92"/>
        <v>8.0270132103421826E-4</v>
      </c>
      <c r="I502" s="7">
        <f t="shared" si="92"/>
        <v>1.1195496482408146E-3</v>
      </c>
      <c r="J502" s="7">
        <f t="shared" si="92"/>
        <v>1.5560630133726442E-3</v>
      </c>
      <c r="K502" s="7">
        <f t="shared" si="92"/>
        <v>2.1554839622794108E-3</v>
      </c>
      <c r="L502" s="1">
        <f t="shared" si="92"/>
        <v>57.347955717796296</v>
      </c>
      <c r="M502" s="1"/>
      <c r="N502" s="1">
        <f>'SSA avg mort by age'!K110</f>
        <v>57.347955717796296</v>
      </c>
      <c r="O502" s="7">
        <f t="shared" si="93"/>
        <v>7.9021016141909647E-4</v>
      </c>
      <c r="P502" s="7">
        <f t="shared" si="93"/>
        <v>1.0264856596639586E-3</v>
      </c>
      <c r="Q502" s="7">
        <f t="shared" si="93"/>
        <v>1.7199170582402291E-3</v>
      </c>
      <c r="R502" s="7">
        <f t="shared" si="93"/>
        <v>2.21869575883748E-3</v>
      </c>
      <c r="S502" s="7">
        <f t="shared" si="93"/>
        <v>2.51785517818893E-3</v>
      </c>
      <c r="T502" s="7">
        <f t="shared" si="93"/>
        <v>2.8557873014242148E-3</v>
      </c>
      <c r="U502" s="7">
        <f t="shared" si="93"/>
        <v>2.8557873014242148E-3</v>
      </c>
      <c r="V502" s="7">
        <f t="shared" si="93"/>
        <v>2.8557873014242148E-3</v>
      </c>
      <c r="W502" s="7">
        <f t="shared" si="93"/>
        <v>4.7008749793277039E-3</v>
      </c>
      <c r="X502" s="7">
        <f t="shared" si="93"/>
        <v>1.2428344726538091E-2</v>
      </c>
      <c r="Y502" s="7">
        <f t="shared" si="93"/>
        <v>2.8557873014242148E-3</v>
      </c>
    </row>
    <row r="503" spans="1:25" x14ac:dyDescent="0.25">
      <c r="A503">
        <v>106</v>
      </c>
      <c r="B503" s="7">
        <f t="shared" si="92"/>
        <v>7.2188612599282073E-5</v>
      </c>
      <c r="C503" s="7">
        <f t="shared" si="92"/>
        <v>1.0458205324766761E-4</v>
      </c>
      <c r="D503" s="7">
        <f t="shared" si="92"/>
        <v>1.5085433663433124E-4</v>
      </c>
      <c r="E503" s="7">
        <f t="shared" si="92"/>
        <v>1.5085433663433124E-4</v>
      </c>
      <c r="F503" s="7">
        <f t="shared" si="92"/>
        <v>1.5085433663433124E-4</v>
      </c>
      <c r="G503" s="7">
        <f t="shared" si="92"/>
        <v>3.0996550689550023E-4</v>
      </c>
      <c r="H503" s="7">
        <f t="shared" si="92"/>
        <v>4.4164260872696555E-4</v>
      </c>
      <c r="I503" s="7">
        <f t="shared" si="92"/>
        <v>6.2682509076223401E-4</v>
      </c>
      <c r="J503" s="7">
        <f t="shared" si="92"/>
        <v>8.8630941037039365E-4</v>
      </c>
      <c r="K503" s="7">
        <f t="shared" si="92"/>
        <v>1.248624126029023E-3</v>
      </c>
      <c r="L503" s="1">
        <f t="shared" si="92"/>
        <v>30.996550689550034</v>
      </c>
      <c r="M503" s="1"/>
      <c r="N503" s="1">
        <f>'SSA avg mort by age'!K111</f>
        <v>30.996550689550034</v>
      </c>
      <c r="O503" s="7">
        <f t="shared" si="93"/>
        <v>4.3231713360732918E-4</v>
      </c>
      <c r="P503" s="7">
        <f t="shared" si="93"/>
        <v>5.7044234964329001E-4</v>
      </c>
      <c r="Q503" s="7">
        <f t="shared" si="93"/>
        <v>9.8549204700646245E-4</v>
      </c>
      <c r="R503" s="7">
        <f t="shared" si="93"/>
        <v>1.2904384920406954E-3</v>
      </c>
      <c r="S503" s="7">
        <f t="shared" si="93"/>
        <v>1.4753029290464385E-3</v>
      </c>
      <c r="T503" s="7">
        <f t="shared" si="93"/>
        <v>1.6856354074595748E-3</v>
      </c>
      <c r="U503" s="7">
        <f t="shared" si="93"/>
        <v>1.6856354074595748E-3</v>
      </c>
      <c r="V503" s="7">
        <f t="shared" si="93"/>
        <v>1.6856354074595748E-3</v>
      </c>
      <c r="W503" s="7">
        <f t="shared" si="93"/>
        <v>2.8558595027980182E-3</v>
      </c>
      <c r="X503" s="7">
        <f t="shared" si="93"/>
        <v>7.9795492409439599E-3</v>
      </c>
      <c r="Y503" s="7">
        <f t="shared" si="93"/>
        <v>1.6856354074595748E-3</v>
      </c>
    </row>
    <row r="504" spans="1:25" x14ac:dyDescent="0.25">
      <c r="A504">
        <v>107</v>
      </c>
      <c r="B504" s="7">
        <f t="shared" si="92"/>
        <v>3.465219185111245E-5</v>
      </c>
      <c r="C504" s="7">
        <f t="shared" si="92"/>
        <v>5.118841105996421E-5</v>
      </c>
      <c r="D504" s="7">
        <f t="shared" si="92"/>
        <v>7.5259662157118747E-5</v>
      </c>
      <c r="E504" s="7">
        <f t="shared" si="92"/>
        <v>7.5259662157118747E-5</v>
      </c>
      <c r="F504" s="7">
        <f t="shared" si="92"/>
        <v>7.5259662157118747E-5</v>
      </c>
      <c r="G504" s="7">
        <f t="shared" si="92"/>
        <v>1.6048502087318803E-4</v>
      </c>
      <c r="H504" s="7">
        <f t="shared" si="92"/>
        <v>2.3282523753993426E-4</v>
      </c>
      <c r="I504" s="7">
        <f t="shared" si="92"/>
        <v>3.3635934486385779E-4</v>
      </c>
      <c r="J504" s="7">
        <f t="shared" si="92"/>
        <v>4.8395559661038457E-4</v>
      </c>
      <c r="K504" s="7">
        <f t="shared" si="92"/>
        <v>6.9356082796708169E-4</v>
      </c>
      <c r="L504" s="1">
        <f t="shared" si="92"/>
        <v>16.048502087318806</v>
      </c>
      <c r="M504" s="1"/>
      <c r="N504" s="1">
        <f>'SSA avg mort by age'!K112</f>
        <v>16.048502087318806</v>
      </c>
      <c r="O504" s="7">
        <f t="shared" si="93"/>
        <v>2.2633850210048941E-4</v>
      </c>
      <c r="P504" s="7">
        <f t="shared" si="93"/>
        <v>3.0348718127122412E-4</v>
      </c>
      <c r="Q504" s="7">
        <f t="shared" si="93"/>
        <v>5.410021630895711E-4</v>
      </c>
      <c r="R504" s="7">
        <f t="shared" si="93"/>
        <v>7.1934064804190048E-4</v>
      </c>
      <c r="S504" s="7">
        <f t="shared" si="93"/>
        <v>8.2864076567060326E-4</v>
      </c>
      <c r="T504" s="7">
        <f t="shared" si="93"/>
        <v>9.5391958992142433E-4</v>
      </c>
      <c r="U504" s="7">
        <f t="shared" si="93"/>
        <v>9.5391958992142433E-4</v>
      </c>
      <c r="V504" s="7">
        <f t="shared" si="93"/>
        <v>9.5391958992142433E-4</v>
      </c>
      <c r="W504" s="7">
        <f t="shared" si="93"/>
        <v>1.6645495207452646E-3</v>
      </c>
      <c r="X504" s="7">
        <f t="shared" si="93"/>
        <v>4.9212812250393218E-3</v>
      </c>
      <c r="Y504" s="7">
        <f t="shared" si="93"/>
        <v>9.5391958992142433E-4</v>
      </c>
    </row>
    <row r="505" spans="1:25" x14ac:dyDescent="0.25">
      <c r="A505">
        <v>108</v>
      </c>
      <c r="B505" s="7">
        <f t="shared" ref="B505:L516" si="94">0.5*B383+B262</f>
        <v>1.5850905977054075E-5</v>
      </c>
      <c r="C505" s="7">
        <f t="shared" si="94"/>
        <v>2.3881850561252558E-5</v>
      </c>
      <c r="D505" s="7">
        <f t="shared" si="94"/>
        <v>3.5798433283526684E-5</v>
      </c>
      <c r="E505" s="7">
        <f t="shared" si="94"/>
        <v>3.5798433283526684E-5</v>
      </c>
      <c r="F505" s="7">
        <f t="shared" si="94"/>
        <v>3.5798433283526684E-5</v>
      </c>
      <c r="G505" s="7">
        <f t="shared" si="94"/>
        <v>7.926288492676945E-5</v>
      </c>
      <c r="H505" s="7">
        <f t="shared" si="94"/>
        <v>1.1711307851465416E-4</v>
      </c>
      <c r="I505" s="7">
        <f t="shared" si="94"/>
        <v>1.722562172960092E-4</v>
      </c>
      <c r="J505" s="7">
        <f t="shared" si="94"/>
        <v>2.5225176229902332E-4</v>
      </c>
      <c r="K505" s="7">
        <f t="shared" si="94"/>
        <v>3.6782107335853935E-4</v>
      </c>
      <c r="L505" s="1">
        <f t="shared" si="94"/>
        <v>7.9262884926769459</v>
      </c>
      <c r="M505" s="1"/>
      <c r="N505" s="1">
        <f>'SSA avg mort by age'!K113</f>
        <v>7.9262884926769459</v>
      </c>
      <c r="O505" s="7">
        <f t="shared" ref="O505:Y516" si="95">0.5*O383+O262</f>
        <v>1.1290348020671963E-4</v>
      </c>
      <c r="P505" s="7">
        <f t="shared" si="95"/>
        <v>1.5389577779661962E-4</v>
      </c>
      <c r="Q505" s="7">
        <f t="shared" si="95"/>
        <v>2.8328006754168802E-4</v>
      </c>
      <c r="R505" s="7">
        <f t="shared" si="95"/>
        <v>3.82606253253659E-4</v>
      </c>
      <c r="S505" s="7">
        <f t="shared" si="95"/>
        <v>4.441649249669736E-4</v>
      </c>
      <c r="T505" s="7">
        <f t="shared" si="95"/>
        <v>5.1525747518709386E-4</v>
      </c>
      <c r="U505" s="7">
        <f t="shared" si="95"/>
        <v>5.1525747518709386E-4</v>
      </c>
      <c r="V505" s="7">
        <f t="shared" si="95"/>
        <v>5.1525747518709386E-4</v>
      </c>
      <c r="W505" s="7">
        <f t="shared" si="95"/>
        <v>9.266078868808154E-4</v>
      </c>
      <c r="X505" s="7">
        <f t="shared" si="95"/>
        <v>2.9021423001254431E-3</v>
      </c>
      <c r="Y505" s="7">
        <f t="shared" si="95"/>
        <v>5.1525747518709386E-4</v>
      </c>
    </row>
    <row r="506" spans="1:25" x14ac:dyDescent="0.25">
      <c r="A506">
        <v>109</v>
      </c>
      <c r="B506" s="7">
        <f t="shared" si="94"/>
        <v>6.8775622009303667E-6</v>
      </c>
      <c r="C506" s="7">
        <f t="shared" si="94"/>
        <v>1.057111385294446E-5</v>
      </c>
      <c r="D506" s="7">
        <f t="shared" si="94"/>
        <v>1.6159103098132742E-5</v>
      </c>
      <c r="E506" s="7">
        <f t="shared" si="94"/>
        <v>1.6159103098132742E-5</v>
      </c>
      <c r="F506" s="7">
        <f t="shared" si="94"/>
        <v>1.6159103098132742E-5</v>
      </c>
      <c r="G506" s="7">
        <f t="shared" si="94"/>
        <v>3.7165049463447024E-5</v>
      </c>
      <c r="H506" s="7">
        <f t="shared" si="94"/>
        <v>5.5936286082586556E-5</v>
      </c>
      <c r="I506" s="7">
        <f t="shared" si="94"/>
        <v>8.3779773686316157E-5</v>
      </c>
      <c r="J506" s="7">
        <f t="shared" si="94"/>
        <v>1.2489139064758638E-4</v>
      </c>
      <c r="K506" s="7">
        <f t="shared" si="94"/>
        <v>1.8532410694188745E-4</v>
      </c>
      <c r="L506" s="1">
        <f t="shared" si="94"/>
        <v>3.7165049463447026</v>
      </c>
      <c r="M506" s="1"/>
      <c r="N506" s="1">
        <f>'SSA avg mort by age'!K114</f>
        <v>3.7165049463447026</v>
      </c>
      <c r="O506" s="7">
        <f t="shared" si="95"/>
        <v>5.3389047919707515E-5</v>
      </c>
      <c r="P506" s="7">
        <f t="shared" si="95"/>
        <v>7.4005053190085305E-5</v>
      </c>
      <c r="Q506" s="7">
        <f t="shared" si="95"/>
        <v>1.4075711881034511E-4</v>
      </c>
      <c r="R506" s="7">
        <f t="shared" si="95"/>
        <v>1.9317193225640251E-4</v>
      </c>
      <c r="S506" s="7">
        <f t="shared" si="95"/>
        <v>2.2602869151277987E-4</v>
      </c>
      <c r="T506" s="7">
        <f t="shared" si="95"/>
        <v>2.6426759295472053E-4</v>
      </c>
      <c r="U506" s="7">
        <f t="shared" si="95"/>
        <v>2.6426759295472053E-4</v>
      </c>
      <c r="V506" s="7">
        <f t="shared" si="95"/>
        <v>2.6426759295472053E-4</v>
      </c>
      <c r="W506" s="7">
        <f t="shared" si="95"/>
        <v>4.9006600879340475E-4</v>
      </c>
      <c r="X506" s="7">
        <f t="shared" si="95"/>
        <v>1.6277085212852811E-3</v>
      </c>
      <c r="Y506" s="7">
        <f t="shared" si="95"/>
        <v>2.6426759295472053E-4</v>
      </c>
    </row>
    <row r="507" spans="1:25" x14ac:dyDescent="0.25">
      <c r="A507">
        <v>110</v>
      </c>
      <c r="B507" s="7">
        <f t="shared" si="94"/>
        <v>2.8155021047292348E-6</v>
      </c>
      <c r="C507" s="7">
        <f t="shared" si="94"/>
        <v>4.4155631624103626E-6</v>
      </c>
      <c r="D507" s="7">
        <f t="shared" si="94"/>
        <v>6.8841659663755614E-6</v>
      </c>
      <c r="E507" s="7">
        <f t="shared" si="94"/>
        <v>6.8841659663755614E-6</v>
      </c>
      <c r="F507" s="7">
        <f t="shared" si="94"/>
        <v>6.8841659663755614E-6</v>
      </c>
      <c r="G507" s="7">
        <f t="shared" si="94"/>
        <v>1.6451576224319272E-5</v>
      </c>
      <c r="H507" s="7">
        <f t="shared" si="94"/>
        <v>2.5226036728468085E-5</v>
      </c>
      <c r="I507" s="7">
        <f t="shared" si="94"/>
        <v>3.8479299248640308E-5</v>
      </c>
      <c r="J507" s="7">
        <f t="shared" si="94"/>
        <v>5.8399414383570922E-5</v>
      </c>
      <c r="K507" s="7">
        <f t="shared" si="94"/>
        <v>8.8197554085712407E-5</v>
      </c>
      <c r="L507" s="1">
        <f t="shared" si="94"/>
        <v>1.6451576224319275</v>
      </c>
      <c r="M507" s="1"/>
      <c r="N507" s="1">
        <f>'SSA avg mort by age'!K115</f>
        <v>1.6451576224319275</v>
      </c>
      <c r="O507" s="7">
        <f t="shared" si="95"/>
        <v>2.3792009857584548E-5</v>
      </c>
      <c r="P507" s="7">
        <f t="shared" si="95"/>
        <v>3.3547870780897227E-5</v>
      </c>
      <c r="Q507" s="7">
        <f t="shared" si="95"/>
        <v>6.597033747191255E-5</v>
      </c>
      <c r="R507" s="7">
        <f t="shared" si="95"/>
        <v>9.2019678702924998E-5</v>
      </c>
      <c r="S507" s="7">
        <f t="shared" si="95"/>
        <v>1.085391412077664E-4</v>
      </c>
      <c r="T507" s="7">
        <f t="shared" si="95"/>
        <v>1.2791596598294179E-4</v>
      </c>
      <c r="U507" s="7">
        <f t="shared" si="95"/>
        <v>1.2791596598294179E-4</v>
      </c>
      <c r="V507" s="7">
        <f t="shared" si="95"/>
        <v>1.2791596598294179E-4</v>
      </c>
      <c r="W507" s="7">
        <f t="shared" si="95"/>
        <v>2.4473468870874648E-4</v>
      </c>
      <c r="X507" s="7">
        <f t="shared" si="95"/>
        <v>8.6281277293021063E-4</v>
      </c>
      <c r="Y507" s="7">
        <f t="shared" si="95"/>
        <v>1.2791596598294179E-4</v>
      </c>
    </row>
    <row r="508" spans="1:25" x14ac:dyDescent="0.25">
      <c r="A508">
        <v>111</v>
      </c>
      <c r="B508" s="7">
        <f t="shared" si="94"/>
        <v>1.080712921929264E-6</v>
      </c>
      <c r="C508" s="7">
        <f t="shared" si="94"/>
        <v>1.7294970766012484E-6</v>
      </c>
      <c r="D508" s="7">
        <f t="shared" si="94"/>
        <v>2.7503432666363358E-6</v>
      </c>
      <c r="E508" s="7">
        <f t="shared" si="94"/>
        <v>2.7503432666363358E-6</v>
      </c>
      <c r="F508" s="7">
        <f t="shared" si="94"/>
        <v>2.7503432666363358E-6</v>
      </c>
      <c r="G508" s="7">
        <f t="shared" si="94"/>
        <v>6.8303381791340448E-6</v>
      </c>
      <c r="H508" s="7">
        <f t="shared" si="94"/>
        <v>1.0670722967678346E-5</v>
      </c>
      <c r="I508" s="7">
        <f t="shared" si="94"/>
        <v>1.657793546235523E-5</v>
      </c>
      <c r="J508" s="7">
        <f t="shared" si="94"/>
        <v>2.5616757294379671E-5</v>
      </c>
      <c r="K508" s="7">
        <f t="shared" si="94"/>
        <v>3.9377100913775978E-5</v>
      </c>
      <c r="L508" s="1">
        <f t="shared" si="94"/>
        <v>0.68303381791340456</v>
      </c>
      <c r="M508" s="1"/>
      <c r="N508" s="1">
        <f>'SSA avg mort by age'!K116</f>
        <v>0.68303381791340456</v>
      </c>
      <c r="O508" s="7">
        <f t="shared" si="95"/>
        <v>9.9225385776518748E-6</v>
      </c>
      <c r="P508" s="7">
        <f t="shared" si="95"/>
        <v>1.4236118336994718E-5</v>
      </c>
      <c r="Q508" s="7">
        <f t="shared" si="95"/>
        <v>2.8957301123515057E-5</v>
      </c>
      <c r="R508" s="7">
        <f t="shared" si="95"/>
        <v>4.1062608781324459E-5</v>
      </c>
      <c r="S508" s="7">
        <f t="shared" si="95"/>
        <v>4.8829917155253792E-5</v>
      </c>
      <c r="T508" s="7">
        <f t="shared" si="95"/>
        <v>5.8013512681943389E-5</v>
      </c>
      <c r="U508" s="7">
        <f t="shared" si="95"/>
        <v>5.8013512681943389E-5</v>
      </c>
      <c r="V508" s="7">
        <f t="shared" si="95"/>
        <v>5.8013512681943389E-5</v>
      </c>
      <c r="W508" s="7">
        <f t="shared" si="95"/>
        <v>1.1456147456784752E-4</v>
      </c>
      <c r="X508" s="7">
        <f t="shared" si="95"/>
        <v>4.2902137690016768E-4</v>
      </c>
      <c r="Y508" s="7">
        <f t="shared" si="95"/>
        <v>5.8013512681943389E-5</v>
      </c>
    </row>
    <row r="509" spans="1:25" x14ac:dyDescent="0.25">
      <c r="A509">
        <v>112</v>
      </c>
      <c r="B509" s="7">
        <f t="shared" si="94"/>
        <v>3.8609588252972926E-7</v>
      </c>
      <c r="C509" s="7">
        <f t="shared" si="94"/>
        <v>6.3047888660130382E-7</v>
      </c>
      <c r="D509" s="7">
        <f t="shared" si="94"/>
        <v>1.0226470535893686E-6</v>
      </c>
      <c r="E509" s="7">
        <f t="shared" si="94"/>
        <v>1.0226470535893686E-6</v>
      </c>
      <c r="F509" s="7">
        <f t="shared" si="94"/>
        <v>1.0226470535893686E-6</v>
      </c>
      <c r="G509" s="7">
        <f t="shared" si="94"/>
        <v>2.6390763919800267E-6</v>
      </c>
      <c r="H509" s="7">
        <f t="shared" si="94"/>
        <v>4.2004829323917207E-6</v>
      </c>
      <c r="I509" s="7">
        <f t="shared" si="94"/>
        <v>6.6462942380899124E-6</v>
      </c>
      <c r="J509" s="7">
        <f t="shared" si="94"/>
        <v>1.0456123678488061E-5</v>
      </c>
      <c r="K509" s="7">
        <f t="shared" si="94"/>
        <v>1.6358621937844271E-5</v>
      </c>
      <c r="L509" s="1">
        <f t="shared" si="94"/>
        <v>0.26390763919800275</v>
      </c>
      <c r="M509" s="1"/>
      <c r="N509" s="1">
        <f>'SSA avg mort by age'!K117</f>
        <v>0.26390763919800275</v>
      </c>
      <c r="O509" s="7">
        <f t="shared" si="95"/>
        <v>3.8407464284055126E-6</v>
      </c>
      <c r="P509" s="7">
        <f t="shared" si="95"/>
        <v>5.607838334989411E-6</v>
      </c>
      <c r="Q509" s="7">
        <f t="shared" si="95"/>
        <v>1.180285732448208E-5</v>
      </c>
      <c r="R509" s="7">
        <f t="shared" si="95"/>
        <v>1.7017616762796606E-5</v>
      </c>
      <c r="S509" s="7">
        <f t="shared" si="95"/>
        <v>2.0403479914706226E-5</v>
      </c>
      <c r="T509" s="7">
        <f t="shared" si="95"/>
        <v>2.4439021287167258E-5</v>
      </c>
      <c r="U509" s="7">
        <f t="shared" si="95"/>
        <v>2.4439021287167258E-5</v>
      </c>
      <c r="V509" s="7">
        <f t="shared" si="95"/>
        <v>2.4439021287167258E-5</v>
      </c>
      <c r="W509" s="7">
        <f t="shared" si="95"/>
        <v>4.9825508862777698E-5</v>
      </c>
      <c r="X509" s="7">
        <f t="shared" si="95"/>
        <v>1.9830014363786408E-4</v>
      </c>
      <c r="Y509" s="7">
        <f t="shared" si="95"/>
        <v>2.4439021287167258E-5</v>
      </c>
    </row>
    <row r="510" spans="1:25" x14ac:dyDescent="0.25">
      <c r="A510">
        <v>113</v>
      </c>
      <c r="B510" s="7">
        <f t="shared" si="94"/>
        <v>1.2725289522304511E-7</v>
      </c>
      <c r="C510" s="7">
        <f t="shared" si="94"/>
        <v>2.1199705286530593E-7</v>
      </c>
      <c r="D510" s="7">
        <f t="shared" si="94"/>
        <v>3.5066804576245491E-7</v>
      </c>
      <c r="E510" s="7">
        <f t="shared" si="94"/>
        <v>3.5066804576245491E-7</v>
      </c>
      <c r="F510" s="7">
        <f t="shared" si="94"/>
        <v>3.5066804576245491E-7</v>
      </c>
      <c r="G510" s="7">
        <f t="shared" si="94"/>
        <v>9.4003738142342994E-7</v>
      </c>
      <c r="H510" s="7">
        <f t="shared" si="94"/>
        <v>1.5241112759680886E-6</v>
      </c>
      <c r="I510" s="7">
        <f t="shared" si="94"/>
        <v>2.4556763268860955E-6</v>
      </c>
      <c r="J510" s="7">
        <f t="shared" si="94"/>
        <v>3.9327079608960352E-6</v>
      </c>
      <c r="K510" s="7">
        <f t="shared" si="94"/>
        <v>6.2612010630561138E-6</v>
      </c>
      <c r="L510" s="1">
        <f t="shared" si="94"/>
        <v>9.400373814234303E-2</v>
      </c>
      <c r="M510" s="1"/>
      <c r="N510" s="1">
        <f>'SSA avg mort by age'!K118</f>
        <v>9.400373814234303E-2</v>
      </c>
      <c r="O510" s="7">
        <f t="shared" si="95"/>
        <v>1.3658986627239154E-6</v>
      </c>
      <c r="P510" s="7">
        <f t="shared" si="95"/>
        <v>2.0297252823670755E-6</v>
      </c>
      <c r="Q510" s="7">
        <f t="shared" si="95"/>
        <v>4.4208365956153542E-6</v>
      </c>
      <c r="R510" s="7">
        <f t="shared" si="95"/>
        <v>6.4812958417639481E-6</v>
      </c>
      <c r="S510" s="7">
        <f t="shared" si="95"/>
        <v>7.835093062322702E-6</v>
      </c>
      <c r="T510" s="7">
        <f t="shared" si="95"/>
        <v>9.4617286891017581E-6</v>
      </c>
      <c r="U510" s="7">
        <f t="shared" si="95"/>
        <v>9.4617286891017581E-6</v>
      </c>
      <c r="V510" s="7">
        <f t="shared" si="95"/>
        <v>9.4617286891017581E-6</v>
      </c>
      <c r="W510" s="7">
        <f t="shared" si="95"/>
        <v>1.9917502375032358E-5</v>
      </c>
      <c r="X510" s="7">
        <f t="shared" si="95"/>
        <v>8.4255415468864646E-5</v>
      </c>
      <c r="Y510" s="7">
        <f t="shared" si="95"/>
        <v>9.4617286891017581E-6</v>
      </c>
    </row>
    <row r="511" spans="1:25" x14ac:dyDescent="0.25">
      <c r="A511">
        <v>114</v>
      </c>
      <c r="B511" s="7">
        <f t="shared" si="94"/>
        <v>3.8276595975017931E-8</v>
      </c>
      <c r="C511" s="7">
        <f t="shared" si="94"/>
        <v>6.5029786393705002E-8</v>
      </c>
      <c r="D511" s="7">
        <f t="shared" si="94"/>
        <v>1.0965422527102379E-7</v>
      </c>
      <c r="E511" s="7">
        <f t="shared" si="94"/>
        <v>1.0965422527102379E-7</v>
      </c>
      <c r="F511" s="7">
        <f t="shared" si="94"/>
        <v>1.0965422527102379E-7</v>
      </c>
      <c r="G511" s="7">
        <f t="shared" si="94"/>
        <v>3.05128802555173E-7</v>
      </c>
      <c r="H511" s="7">
        <f t="shared" si="94"/>
        <v>5.0376633007191891E-7</v>
      </c>
      <c r="I511" s="7">
        <f t="shared" si="94"/>
        <v>8.2625124771061872E-7</v>
      </c>
      <c r="J511" s="7">
        <f t="shared" si="94"/>
        <v>1.3465444172500647E-6</v>
      </c>
      <c r="K511" s="7">
        <f t="shared" si="94"/>
        <v>2.180916568846516E-6</v>
      </c>
      <c r="L511" s="1">
        <f t="shared" si="94"/>
        <v>3.0512880255517308E-2</v>
      </c>
      <c r="M511" s="1"/>
      <c r="N511" s="1">
        <f>'SSA avg mort by age'!K119</f>
        <v>3.0512880255517308E-2</v>
      </c>
      <c r="O511" s="7">
        <f t="shared" si="95"/>
        <v>4.4074372130493775E-7</v>
      </c>
      <c r="P511" s="7">
        <f t="shared" si="95"/>
        <v>6.6650359830312918E-7</v>
      </c>
      <c r="Q511" s="7">
        <f t="shared" si="95"/>
        <v>1.5019780867109769E-6</v>
      </c>
      <c r="R511" s="7">
        <f t="shared" si="95"/>
        <v>2.2388576421725653E-6</v>
      </c>
      <c r="S511" s="7">
        <f t="shared" si="95"/>
        <v>2.728761485800657E-6</v>
      </c>
      <c r="T511" s="7">
        <f t="shared" si="95"/>
        <v>3.322146134532634E-6</v>
      </c>
      <c r="U511" s="7">
        <f t="shared" si="95"/>
        <v>3.322146134532634E-6</v>
      </c>
      <c r="V511" s="7">
        <f t="shared" si="95"/>
        <v>3.322146134532634E-6</v>
      </c>
      <c r="W511" s="7">
        <f t="shared" si="95"/>
        <v>7.2193917377174969E-6</v>
      </c>
      <c r="X511" s="7">
        <f t="shared" si="95"/>
        <v>3.2448974789005467E-5</v>
      </c>
      <c r="Y511" s="7">
        <f t="shared" si="95"/>
        <v>3.322146134532634E-6</v>
      </c>
    </row>
    <row r="512" spans="1:25" x14ac:dyDescent="0.25">
      <c r="A512">
        <v>115</v>
      </c>
      <c r="B512" s="7">
        <f t="shared" si="94"/>
        <v>1.0366460672945766E-8</v>
      </c>
      <c r="C512" s="7">
        <f t="shared" si="94"/>
        <v>1.7948479444766267E-8</v>
      </c>
      <c r="D512" s="7">
        <f t="shared" si="94"/>
        <v>3.0831783306909784E-8</v>
      </c>
      <c r="E512" s="7">
        <f t="shared" si="94"/>
        <v>3.0831783306909784E-8</v>
      </c>
      <c r="F512" s="7">
        <f t="shared" si="94"/>
        <v>3.0831783306909784E-8</v>
      </c>
      <c r="G512" s="7">
        <f t="shared" si="94"/>
        <v>8.8943805476737737E-8</v>
      </c>
      <c r="H512" s="7">
        <f t="shared" si="94"/>
        <v>1.4944248581823831E-7</v>
      </c>
      <c r="I512" s="7">
        <f t="shared" si="94"/>
        <v>2.493628052852958E-7</v>
      </c>
      <c r="J512" s="7">
        <f t="shared" si="94"/>
        <v>4.1331565084897974E-7</v>
      </c>
      <c r="K512" s="7">
        <f t="shared" si="94"/>
        <v>6.8063373235430759E-7</v>
      </c>
      <c r="L512" s="1">
        <f t="shared" si="94"/>
        <v>8.8943805476737747E-3</v>
      </c>
      <c r="M512" s="1"/>
      <c r="N512" s="1">
        <f>'SSA avg mort by age'!K120</f>
        <v>8.8943805476737747E-3</v>
      </c>
      <c r="O512" s="7">
        <f t="shared" si="95"/>
        <v>1.2699776744067642E-7</v>
      </c>
      <c r="P512" s="7">
        <f t="shared" si="95"/>
        <v>1.9537387125240867E-7</v>
      </c>
      <c r="Q512" s="7">
        <f t="shared" si="95"/>
        <v>4.5524485662819879E-7</v>
      </c>
      <c r="R512" s="7">
        <f t="shared" si="95"/>
        <v>6.8973174271005458E-7</v>
      </c>
      <c r="S512" s="7">
        <f t="shared" si="95"/>
        <v>8.4744332768924052E-7</v>
      </c>
      <c r="T512" s="7">
        <f t="shared" si="95"/>
        <v>1.0399823711938489E-6</v>
      </c>
      <c r="U512" s="7">
        <f t="shared" si="95"/>
        <v>1.0399823711938489E-6</v>
      </c>
      <c r="V512" s="7">
        <f t="shared" si="95"/>
        <v>1.0399823711938489E-6</v>
      </c>
      <c r="W512" s="7">
        <f t="shared" si="95"/>
        <v>2.3317068778552258E-6</v>
      </c>
      <c r="X512" s="7">
        <f t="shared" si="95"/>
        <v>1.1123480560988648E-5</v>
      </c>
      <c r="Y512" s="7">
        <f t="shared" si="95"/>
        <v>1.0399823711938489E-6</v>
      </c>
    </row>
    <row r="513" spans="1:25" x14ac:dyDescent="0.25">
      <c r="A513">
        <v>116</v>
      </c>
      <c r="B513" s="7">
        <f t="shared" si="94"/>
        <v>2.4845161490829016E-9</v>
      </c>
      <c r="C513" s="7">
        <f t="shared" si="94"/>
        <v>4.3789359569320483E-9</v>
      </c>
      <c r="D513" s="7">
        <f t="shared" si="94"/>
        <v>7.6546485587478794E-9</v>
      </c>
      <c r="E513" s="7">
        <f t="shared" si="94"/>
        <v>7.6546485587478794E-9</v>
      </c>
      <c r="F513" s="7">
        <f t="shared" si="94"/>
        <v>7.6546485587478794E-9</v>
      </c>
      <c r="G513" s="7">
        <f t="shared" si="94"/>
        <v>2.2845588937026455E-8</v>
      </c>
      <c r="H513" s="7">
        <f t="shared" si="94"/>
        <v>3.9025157919273708E-8</v>
      </c>
      <c r="I513" s="7">
        <f t="shared" si="94"/>
        <v>6.618528570785492E-8</v>
      </c>
      <c r="J513" s="7">
        <f t="shared" si="94"/>
        <v>1.1146801387892839E-7</v>
      </c>
      <c r="K513" s="7">
        <f t="shared" si="94"/>
        <v>1.8646785127773767E-7</v>
      </c>
      <c r="L513" s="1">
        <f t="shared" si="94"/>
        <v>2.2845588937026461E-3</v>
      </c>
      <c r="M513" s="1"/>
      <c r="N513" s="1">
        <f>'SSA avg mort by age'!K121</f>
        <v>2.2845588937026461E-3</v>
      </c>
      <c r="O513" s="7">
        <f t="shared" si="95"/>
        <v>3.2000709927617187E-8</v>
      </c>
      <c r="P513" s="7">
        <f t="shared" si="95"/>
        <v>5.0047620662053495E-8</v>
      </c>
      <c r="Q513" s="7">
        <f t="shared" si="95"/>
        <v>1.2042130118380779E-7</v>
      </c>
      <c r="R513" s="7">
        <f t="shared" si="95"/>
        <v>1.8532516926713731E-7</v>
      </c>
      <c r="S513" s="7">
        <f t="shared" si="95"/>
        <v>2.294672956596887E-7</v>
      </c>
      <c r="T513" s="7">
        <f t="shared" si="95"/>
        <v>2.8376879729122447E-7</v>
      </c>
      <c r="U513" s="7">
        <f t="shared" si="95"/>
        <v>2.8376879729122447E-7</v>
      </c>
      <c r="V513" s="7">
        <f t="shared" si="95"/>
        <v>2.8376879729122447E-7</v>
      </c>
      <c r="W513" s="7">
        <f t="shared" si="95"/>
        <v>6.5563364651538164E-7</v>
      </c>
      <c r="X513" s="7">
        <f t="shared" si="95"/>
        <v>3.3123289931248231E-6</v>
      </c>
      <c r="Y513" s="7">
        <f t="shared" si="95"/>
        <v>2.8376879729122447E-7</v>
      </c>
    </row>
    <row r="514" spans="1:25" x14ac:dyDescent="0.25">
      <c r="A514">
        <v>117</v>
      </c>
      <c r="B514" s="7">
        <f t="shared" si="94"/>
        <v>5.1496931364382372E-10</v>
      </c>
      <c r="C514" s="7">
        <f t="shared" si="94"/>
        <v>9.2226386774561163E-10</v>
      </c>
      <c r="D514" s="7">
        <f t="shared" si="94"/>
        <v>1.6377206248694099E-9</v>
      </c>
      <c r="E514" s="7">
        <f t="shared" si="94"/>
        <v>1.6377206248694099E-9</v>
      </c>
      <c r="F514" s="7">
        <f t="shared" si="94"/>
        <v>1.6377206248694099E-9</v>
      </c>
      <c r="G514" s="7">
        <f t="shared" si="94"/>
        <v>5.0400055592769663E-9</v>
      </c>
      <c r="H514" s="7">
        <f t="shared" si="94"/>
        <v>8.7391008899038938E-9</v>
      </c>
      <c r="I514" s="7">
        <f t="shared" si="94"/>
        <v>1.5040852631471157E-8</v>
      </c>
      <c r="J514" s="7">
        <f t="shared" si="94"/>
        <v>2.5700935314606078E-8</v>
      </c>
      <c r="K514" s="7">
        <f t="shared" si="94"/>
        <v>4.3610605021729408E-8</v>
      </c>
      <c r="L514" s="1">
        <f t="shared" si="94"/>
        <v>5.0400055592769678E-4</v>
      </c>
      <c r="M514" s="1"/>
      <c r="N514" s="1">
        <f>'SSA avg mort by age'!K122</f>
        <v>5.0400055592769678E-4</v>
      </c>
      <c r="O514" s="7">
        <f t="shared" si="95"/>
        <v>6.8521099573037817E-9</v>
      </c>
      <c r="P514" s="7">
        <f t="shared" si="95"/>
        <v>1.0880408729791138E-8</v>
      </c>
      <c r="Q514" s="7">
        <f t="shared" si="95"/>
        <v>2.6967487087377588E-8</v>
      </c>
      <c r="R514" s="7">
        <f t="shared" si="95"/>
        <v>4.2107210150224524E-8</v>
      </c>
      <c r="S514" s="7">
        <f t="shared" si="95"/>
        <v>5.2510780603199309E-8</v>
      </c>
      <c r="T514" s="7">
        <f t="shared" si="95"/>
        <v>6.5399416128970708E-8</v>
      </c>
      <c r="U514" s="7">
        <f t="shared" si="95"/>
        <v>6.5399416128970708E-8</v>
      </c>
      <c r="V514" s="7">
        <f t="shared" si="95"/>
        <v>6.5399416128970708E-8</v>
      </c>
      <c r="W514" s="7">
        <f t="shared" si="95"/>
        <v>1.5536858129559113E-7</v>
      </c>
      <c r="X514" s="7">
        <f t="shared" si="95"/>
        <v>8.2788266864806678E-7</v>
      </c>
      <c r="Y514" s="7">
        <f t="shared" si="95"/>
        <v>6.5399416128970708E-8</v>
      </c>
    </row>
    <row r="515" spans="1:25" x14ac:dyDescent="0.25">
      <c r="A515">
        <v>118</v>
      </c>
      <c r="B515" s="7">
        <f t="shared" si="94"/>
        <v>8.9400053930241482E-11</v>
      </c>
      <c r="C515" s="7">
        <f t="shared" si="94"/>
        <v>1.6221387364456654E-10</v>
      </c>
      <c r="D515" s="7">
        <f t="shared" si="94"/>
        <v>2.917869105837298E-10</v>
      </c>
      <c r="E515" s="7">
        <f t="shared" si="94"/>
        <v>2.917869105837298E-10</v>
      </c>
      <c r="F515" s="7">
        <f t="shared" si="94"/>
        <v>2.917869105837298E-10</v>
      </c>
      <c r="G515" s="7">
        <f t="shared" si="94"/>
        <v>9.2087980888007542E-10</v>
      </c>
      <c r="H515" s="7">
        <f t="shared" si="94"/>
        <v>1.6165747308955108E-9</v>
      </c>
      <c r="I515" s="7">
        <f t="shared" si="94"/>
        <v>2.8163335128275908E-9</v>
      </c>
      <c r="J515" s="7">
        <f t="shared" si="94"/>
        <v>4.8704670165831638E-9</v>
      </c>
      <c r="K515" s="7">
        <f t="shared" si="94"/>
        <v>8.3628283446222797E-9</v>
      </c>
      <c r="L515" s="1">
        <f t="shared" si="94"/>
        <v>9.2087980888007565E-5</v>
      </c>
      <c r="M515" s="1"/>
      <c r="N515" s="1">
        <f>'SSA avg mort by age'!K123</f>
        <v>9.2087980888007565E-5</v>
      </c>
      <c r="O515" s="7">
        <f t="shared" si="95"/>
        <v>1.1994558452836565E-9</v>
      </c>
      <c r="P515" s="7">
        <f t="shared" si="95"/>
        <v>1.9292497300735376E-9</v>
      </c>
      <c r="Q515" s="7">
        <f t="shared" si="95"/>
        <v>4.9035553714530832E-9</v>
      </c>
      <c r="R515" s="7">
        <f t="shared" si="95"/>
        <v>7.7513160476916169E-9</v>
      </c>
      <c r="S515" s="7">
        <f t="shared" si="95"/>
        <v>9.7255396664604775E-9</v>
      </c>
      <c r="T515" s="7">
        <f t="shared" si="95"/>
        <v>1.2186165567170985E-8</v>
      </c>
      <c r="U515" s="7">
        <f t="shared" si="95"/>
        <v>1.2186165567170985E-8</v>
      </c>
      <c r="V515" s="7">
        <f t="shared" si="95"/>
        <v>1.2186165567170985E-8</v>
      </c>
      <c r="W515" s="7">
        <f t="shared" si="95"/>
        <v>2.9647639704242306E-8</v>
      </c>
      <c r="X515" s="7">
        <f t="shared" si="95"/>
        <v>1.6536904082960455E-7</v>
      </c>
      <c r="Y515" s="7">
        <f t="shared" si="95"/>
        <v>1.2186165567170985E-8</v>
      </c>
    </row>
    <row r="516" spans="1:25" x14ac:dyDescent="0.25">
      <c r="A516">
        <v>119</v>
      </c>
      <c r="B516" s="7">
        <f t="shared" si="94"/>
        <v>1.0017005022728155E-11</v>
      </c>
      <c r="C516" s="7">
        <f t="shared" si="94"/>
        <v>1.8322979105108973E-11</v>
      </c>
      <c r="D516" s="7">
        <f t="shared" si="94"/>
        <v>3.3223525963212043E-11</v>
      </c>
      <c r="E516" s="7">
        <f t="shared" si="94"/>
        <v>3.3223525963212043E-11</v>
      </c>
      <c r="F516" s="7">
        <f t="shared" si="94"/>
        <v>3.3223525963212043E-11</v>
      </c>
      <c r="G516" s="7">
        <f t="shared" si="94"/>
        <v>1.0651743334809908E-10</v>
      </c>
      <c r="H516" s="7">
        <f t="shared" si="94"/>
        <v>1.8844334617293555E-10</v>
      </c>
      <c r="I516" s="7">
        <f t="shared" si="94"/>
        <v>3.3082839968921733E-10</v>
      </c>
      <c r="J516" s="7">
        <f t="shared" si="94"/>
        <v>5.7648761957871266E-10</v>
      </c>
      <c r="K516" s="7">
        <f t="shared" si="94"/>
        <v>9.973344427480907E-10</v>
      </c>
      <c r="L516" s="1">
        <f t="shared" si="94"/>
        <v>1.0651743334809911E-5</v>
      </c>
      <c r="M516" s="1"/>
      <c r="N516" s="1">
        <f>'SSA avg mort by age'!K124</f>
        <v>1.0651743334809911E-5</v>
      </c>
      <c r="O516" s="7">
        <f t="shared" si="95"/>
        <v>1.333028873040548E-10</v>
      </c>
      <c r="P516" s="7">
        <f t="shared" si="95"/>
        <v>2.1616658365019582E-10</v>
      </c>
      <c r="Q516" s="7">
        <f t="shared" si="95"/>
        <v>5.5833004595581575E-10</v>
      </c>
      <c r="R516" s="7">
        <f t="shared" si="95"/>
        <v>8.895936933759461E-10</v>
      </c>
      <c r="S516" s="7">
        <f t="shared" si="95"/>
        <v>1.1205597570173944E-9</v>
      </c>
      <c r="T516" s="7">
        <f t="shared" si="95"/>
        <v>1.4095640560831068E-9</v>
      </c>
      <c r="U516" s="7">
        <f t="shared" si="95"/>
        <v>1.4095640560831068E-9</v>
      </c>
      <c r="V516" s="7">
        <f t="shared" si="95"/>
        <v>1.4095640560831068E-9</v>
      </c>
      <c r="W516" s="7">
        <f t="shared" si="95"/>
        <v>3.4826419361354319E-9</v>
      </c>
      <c r="X516" s="7">
        <f t="shared" si="95"/>
        <v>2.0016278968211259E-8</v>
      </c>
      <c r="Y516" s="7">
        <f t="shared" si="95"/>
        <v>1.4095640560831068E-9</v>
      </c>
    </row>
    <row r="518" spans="1:25" ht="60" x14ac:dyDescent="0.25">
      <c r="A518" t="s">
        <v>69</v>
      </c>
      <c r="B518">
        <v>1</v>
      </c>
      <c r="C518">
        <v>2</v>
      </c>
      <c r="D518">
        <v>3</v>
      </c>
      <c r="E518">
        <v>4</v>
      </c>
      <c r="F518">
        <v>5</v>
      </c>
      <c r="G518">
        <v>6</v>
      </c>
      <c r="H518">
        <v>7</v>
      </c>
      <c r="I518">
        <v>8</v>
      </c>
      <c r="J518">
        <v>9</v>
      </c>
      <c r="K518">
        <v>10</v>
      </c>
      <c r="L518" s="10" t="s">
        <v>53</v>
      </c>
      <c r="M518" s="10"/>
      <c r="O518">
        <v>1</v>
      </c>
      <c r="P518">
        <v>2</v>
      </c>
      <c r="Q518">
        <v>3</v>
      </c>
      <c r="R518">
        <v>4</v>
      </c>
      <c r="S518">
        <v>5</v>
      </c>
      <c r="T518">
        <v>6</v>
      </c>
      <c r="U518">
        <v>7</v>
      </c>
      <c r="V518">
        <v>8</v>
      </c>
      <c r="W518">
        <v>9</v>
      </c>
      <c r="X518">
        <v>10</v>
      </c>
      <c r="Y518" s="10" t="s">
        <v>62</v>
      </c>
    </row>
    <row r="519" spans="1:25" x14ac:dyDescent="0.25">
      <c r="A519">
        <v>0</v>
      </c>
      <c r="B519" s="7">
        <f>SUM(B397:B$516)</f>
        <v>71.70681657116873</v>
      </c>
      <c r="C519" s="7">
        <f>SUM(C397:C$516)</f>
        <v>72.684886082176718</v>
      </c>
      <c r="D519" s="7">
        <f>SUM(D397:D$516)</f>
        <v>73.70691163831188</v>
      </c>
      <c r="E519" s="7">
        <f>SUM(E397:E$516)</f>
        <v>73.70691163831188</v>
      </c>
      <c r="F519" s="7">
        <f>SUM(F397:F$516)</f>
        <v>73.70691163831188</v>
      </c>
      <c r="G519" s="7">
        <f>SUM(G397:G$516)</f>
        <v>75.898206979296575</v>
      </c>
      <c r="H519" s="7">
        <f>SUM(H397:H$516)</f>
        <v>77.076366504889592</v>
      </c>
      <c r="I519" s="7">
        <f>SUM(I397:I$516)</f>
        <v>78.316413383117421</v>
      </c>
      <c r="J519" s="7">
        <f>SUM(J397:J$516)</f>
        <v>79.624360451520445</v>
      </c>
      <c r="K519" s="7">
        <f>SUM(K397:K$516)</f>
        <v>81.007038403962014</v>
      </c>
      <c r="L519" s="1">
        <f>SUM(L397:L$516)</f>
        <v>7589820.6979296533</v>
      </c>
      <c r="M519" s="1"/>
      <c r="N519" s="1">
        <f>'SSA avg mort by age'!L5</f>
        <v>7589820.6979296533</v>
      </c>
      <c r="O519" s="7">
        <f>SUM(O397:O$516)</f>
        <v>76.598290777836553</v>
      </c>
      <c r="P519" s="7">
        <f>SUM(P397:P$516)</f>
        <v>77.376817837051121</v>
      </c>
      <c r="Q519" s="7">
        <f>SUM(Q397:Q$516)</f>
        <v>79.025571908388017</v>
      </c>
      <c r="R519" s="7">
        <f>SUM(R397:R$516)</f>
        <v>79.900515088602887</v>
      </c>
      <c r="S519" s="7">
        <f>SUM(S397:S$516)</f>
        <v>80.351785248960624</v>
      </c>
      <c r="T519" s="7">
        <f>SUM(T397:T$516)</f>
        <v>80.812743319943664</v>
      </c>
      <c r="U519" s="7">
        <f>SUM(U397:U$516)</f>
        <v>80.812743319943664</v>
      </c>
      <c r="V519" s="7">
        <f>SUM(V397:V$516)</f>
        <v>80.812743319943664</v>
      </c>
      <c r="W519" s="7">
        <f>SUM(W397:W$516)</f>
        <v>82.761629079839381</v>
      </c>
      <c r="X519" s="7">
        <f>SUM(X397:X$516)</f>
        <v>87.267735093838596</v>
      </c>
      <c r="Y519" s="7">
        <f>SUM(Y397:Y$516)</f>
        <v>80.812743319943664</v>
      </c>
    </row>
    <row r="520" spans="1:25" x14ac:dyDescent="0.25">
      <c r="A520">
        <v>1</v>
      </c>
      <c r="B520" s="7">
        <f>SUM(B398:B$516)</f>
        <v>70.71291097741873</v>
      </c>
      <c r="C520" s="7">
        <f>SUM(C398:C$516)</f>
        <v>71.690330636864203</v>
      </c>
      <c r="D520" s="7">
        <f>SUM(D398:D$516)</f>
        <v>72.71170634143688</v>
      </c>
      <c r="E520" s="7">
        <f>SUM(E398:E$516)</f>
        <v>72.71170634143688</v>
      </c>
      <c r="F520" s="7">
        <f>SUM(F398:F$516)</f>
        <v>72.71170634143688</v>
      </c>
      <c r="G520" s="7">
        <f>SUM(G398:G$516)</f>
        <v>74.901701979296561</v>
      </c>
      <c r="H520" s="7">
        <f>SUM(H398:H$516)</f>
        <v>76.079211653327079</v>
      </c>
      <c r="I520" s="7">
        <f>SUM(I398:I$516)</f>
        <v>77.318608679992437</v>
      </c>
      <c r="J520" s="7">
        <f>SUM(J398:J$516)</f>
        <v>78.625905896832947</v>
      </c>
      <c r="K520" s="7">
        <f>SUM(K398:K$516)</f>
        <v>80.007933997712001</v>
      </c>
      <c r="L520" s="1">
        <f>SUM(L398:L$516)</f>
        <v>7490170.1979296533</v>
      </c>
      <c r="M520" s="1"/>
      <c r="N520" s="1">
        <f>'SSA avg mort by age'!L6</f>
        <v>7490170.1979296533</v>
      </c>
      <c r="O520" s="7">
        <f>SUM(O398:O$516)</f>
        <v>75.603817402836555</v>
      </c>
      <c r="P520" s="7">
        <f>SUM(P398:P$516)</f>
        <v>76.381811937051125</v>
      </c>
      <c r="Q520" s="7">
        <f>SUM(Q398:Q$516)</f>
        <v>78.029500958387999</v>
      </c>
      <c r="R520" s="7">
        <f>SUM(R398:R$516)</f>
        <v>78.903911613602887</v>
      </c>
      <c r="S520" s="7">
        <f>SUM(S398:S$516)</f>
        <v>79.354915511460632</v>
      </c>
      <c r="T520" s="7">
        <f>SUM(T398:T$516)</f>
        <v>79.815607319943666</v>
      </c>
      <c r="U520" s="7">
        <f>SUM(U398:U$516)</f>
        <v>79.815607319943666</v>
      </c>
      <c r="V520" s="7">
        <f>SUM(V398:V$516)</f>
        <v>79.815607319943666</v>
      </c>
      <c r="W520" s="7">
        <f>SUM(W398:W$516)</f>
        <v>81.763428029839375</v>
      </c>
      <c r="X520" s="7">
        <f>SUM(X398:X$516)</f>
        <v>86.267403943838588</v>
      </c>
      <c r="Y520" s="7">
        <f>SUM(Y398:Y$516)</f>
        <v>79.815607319943666</v>
      </c>
    </row>
    <row r="521" spans="1:25" x14ac:dyDescent="0.25">
      <c r="A521">
        <v>2</v>
      </c>
      <c r="B521" s="7">
        <f>SUM(B399:B$516)</f>
        <v>69.725483387871932</v>
      </c>
      <c r="C521" s="7">
        <f>SUM(C399:C$516)</f>
        <v>70.701563089811614</v>
      </c>
      <c r="D521" s="7">
        <f>SUM(D399:D$516)</f>
        <v>71.721598729762661</v>
      </c>
      <c r="E521" s="7">
        <f>SUM(E399:E$516)</f>
        <v>71.721598729762661</v>
      </c>
      <c r="F521" s="7">
        <f>SUM(F399:F$516)</f>
        <v>71.721598729762661</v>
      </c>
      <c r="G521" s="7">
        <f>SUM(G399:G$516)</f>
        <v>73.908913917031569</v>
      </c>
      <c r="H521" s="7">
        <f>SUM(H399:H$516)</f>
        <v>75.085083205092928</v>
      </c>
      <c r="I521" s="7">
        <f>SUM(I399:I$516)</f>
        <v>76.323139738673262</v>
      </c>
      <c r="J521" s="7">
        <f>SUM(J399:J$516)</f>
        <v>77.629096355312925</v>
      </c>
      <c r="K521" s="7">
        <f>SUM(K399:K$516)</f>
        <v>79.009783748875279</v>
      </c>
      <c r="L521" s="1">
        <f>SUM(L399:L$516)</f>
        <v>7390891.391703154</v>
      </c>
      <c r="M521" s="1"/>
      <c r="N521" s="1">
        <f>'SSA avg mort by age'!L7</f>
        <v>7390891.391703154</v>
      </c>
      <c r="O521" s="7">
        <f>SUM(O399:O$516)</f>
        <v>74.615225120711102</v>
      </c>
      <c r="P521" s="7">
        <f>SUM(P399:P$516)</f>
        <v>75.39212094418734</v>
      </c>
      <c r="Q521" s="7">
        <f>SUM(Q399:Q$516)</f>
        <v>77.037612324311084</v>
      </c>
      <c r="R521" s="7">
        <f>SUM(R399:R$516)</f>
        <v>77.910924049051175</v>
      </c>
      <c r="S521" s="7">
        <f>SUM(S399:S$516)</f>
        <v>78.361378454204456</v>
      </c>
      <c r="T521" s="7">
        <f>SUM(T399:T$516)</f>
        <v>78.82152075167167</v>
      </c>
      <c r="U521" s="7">
        <f>SUM(U399:U$516)</f>
        <v>78.82152075167167</v>
      </c>
      <c r="V521" s="7">
        <f>SUM(V399:V$516)</f>
        <v>78.82152075167167</v>
      </c>
      <c r="W521" s="7">
        <f>SUM(W399:W$516)</f>
        <v>80.76714323439036</v>
      </c>
      <c r="X521" s="7">
        <f>SUM(X399:X$516)</f>
        <v>85.266721815089696</v>
      </c>
      <c r="Y521" s="7">
        <f>SUM(Y399:Y$516)</f>
        <v>78.82152075167167</v>
      </c>
    </row>
    <row r="522" spans="1:25" x14ac:dyDescent="0.25">
      <c r="A522">
        <v>3</v>
      </c>
      <c r="B522" s="7">
        <f>SUM(B400:B$516)</f>
        <v>68.738696573674858</v>
      </c>
      <c r="C522" s="7">
        <f>SUM(C400:C$516)</f>
        <v>69.713369228553404</v>
      </c>
      <c r="D522" s="7">
        <f>SUM(D400:D$516)</f>
        <v>70.731997531307329</v>
      </c>
      <c r="E522" s="7">
        <f>SUM(E400:E$516)</f>
        <v>70.731997531307329</v>
      </c>
      <c r="F522" s="7">
        <f>SUM(F400:F$516)</f>
        <v>70.731997531307329</v>
      </c>
      <c r="G522" s="7">
        <f>SUM(G400:G$516)</f>
        <v>72.91649717370332</v>
      </c>
      <c r="H522" s="7">
        <f>SUM(H400:H$516)</f>
        <v>74.091258254053514</v>
      </c>
      <c r="I522" s="7">
        <f>SUM(I400:I$516)</f>
        <v>75.327906289716012</v>
      </c>
      <c r="J522" s="7">
        <f>SUM(J400:J$516)</f>
        <v>76.632454118213403</v>
      </c>
      <c r="K522" s="7">
        <f>SUM(K400:K$516)</f>
        <v>78.011732433391458</v>
      </c>
      <c r="L522" s="1">
        <f>SUM(L400:L$516)</f>
        <v>7291649.7173703266</v>
      </c>
      <c r="M522" s="1"/>
      <c r="N522" s="1">
        <f>'SSA avg mort by age'!L8</f>
        <v>7291649.7173703266</v>
      </c>
      <c r="O522" s="7">
        <f>SUM(O400:O$516)</f>
        <v>73.627215238107652</v>
      </c>
      <c r="P522" s="7">
        <f>SUM(P400:P$516)</f>
        <v>74.402957156539429</v>
      </c>
      <c r="Q522" s="7">
        <f>SUM(Q400:Q$516)</f>
        <v>76.046140137504224</v>
      </c>
      <c r="R522" s="7">
        <f>SUM(R400:R$516)</f>
        <v>76.918297368110458</v>
      </c>
      <c r="S522" s="7">
        <f>SUM(S400:S$516)</f>
        <v>77.368174452554001</v>
      </c>
      <c r="T522" s="7">
        <f>SUM(T400:T$516)</f>
        <v>77.827739380214638</v>
      </c>
      <c r="U522" s="7">
        <f>SUM(U400:U$516)</f>
        <v>77.827739380214638</v>
      </c>
      <c r="V522" s="7">
        <f>SUM(V400:V$516)</f>
        <v>77.827739380214638</v>
      </c>
      <c r="W522" s="7">
        <f>SUM(W400:W$516)</f>
        <v>79.771051892714439</v>
      </c>
      <c r="X522" s="7">
        <f>SUM(X400:X$516)</f>
        <v>84.266008175960167</v>
      </c>
      <c r="Y522" s="7">
        <f>SUM(Y400:Y$516)</f>
        <v>77.827739380214638</v>
      </c>
    </row>
    <row r="523" spans="1:25" x14ac:dyDescent="0.25">
      <c r="A523">
        <v>4</v>
      </c>
      <c r="B523" s="7">
        <f>SUM(B401:B$516)</f>
        <v>67.752365192336455</v>
      </c>
      <c r="C523" s="7">
        <f>SUM(C401:C$516)</f>
        <v>68.72558339166865</v>
      </c>
      <c r="D523" s="7">
        <f>SUM(D401:D$516)</f>
        <v>69.742756812339394</v>
      </c>
      <c r="E523" s="7">
        <f>SUM(E401:E$516)</f>
        <v>69.742756812339394</v>
      </c>
      <c r="F523" s="7">
        <f>SUM(F401:F$516)</f>
        <v>69.742756812339394</v>
      </c>
      <c r="G523" s="7">
        <f>SUM(G401:G$516)</f>
        <v>71.924345410724484</v>
      </c>
      <c r="H523" s="7">
        <f>SUM(H401:H$516)</f>
        <v>73.097650329029847</v>
      </c>
      <c r="I523" s="7">
        <f>SUM(I401:I$516)</f>
        <v>74.332841775876474</v>
      </c>
      <c r="J523" s="7">
        <f>SUM(J401:J$516)</f>
        <v>75.635932588728437</v>
      </c>
      <c r="K523" s="7">
        <f>SUM(K401:K$516)</f>
        <v>77.013753461372929</v>
      </c>
      <c r="L523" s="1">
        <f>SUM(L401:L$516)</f>
        <v>7192434.5410724441</v>
      </c>
      <c r="M523" s="1"/>
      <c r="N523" s="1">
        <f>'SSA avg mort by age'!L9</f>
        <v>7192434.5410724441</v>
      </c>
      <c r="O523" s="7">
        <f>SUM(O401:O$516)</f>
        <v>72.639608402370598</v>
      </c>
      <c r="P523" s="7">
        <f>SUM(P401:P$516)</f>
        <v>73.414158420460382</v>
      </c>
      <c r="Q523" s="7">
        <f>SUM(Q401:Q$516)</f>
        <v>75.054956743286695</v>
      </c>
      <c r="R523" s="7">
        <f>SUM(R401:R$516)</f>
        <v>75.925921216032833</v>
      </c>
      <c r="S523" s="7">
        <f>SUM(S401:S$516)</f>
        <v>76.375201814334702</v>
      </c>
      <c r="T523" s="7">
        <f>SUM(T401:T$516)</f>
        <v>76.834170184373932</v>
      </c>
      <c r="U523" s="7">
        <f>SUM(U401:U$516)</f>
        <v>76.834170184373932</v>
      </c>
      <c r="V523" s="7">
        <f>SUM(V401:V$516)</f>
        <v>76.834170184373932</v>
      </c>
      <c r="W523" s="7">
        <f>SUM(W401:W$516)</f>
        <v>78.775095751511358</v>
      </c>
      <c r="X523" s="7">
        <f>SUM(X401:X$516)</f>
        <v>83.265274711796565</v>
      </c>
      <c r="Y523" s="7">
        <f>SUM(Y401:Y$516)</f>
        <v>76.834170184373932</v>
      </c>
    </row>
    <row r="524" spans="1:25" x14ac:dyDescent="0.25">
      <c r="A524">
        <v>5</v>
      </c>
      <c r="B524" s="7">
        <f>SUM(B402:B$516)</f>
        <v>66.766382066553632</v>
      </c>
      <c r="C524" s="7">
        <f>SUM(C402:C$516)</f>
        <v>67.738109756110191</v>
      </c>
      <c r="D524" s="7">
        <f>SUM(D402:D$516)</f>
        <v>68.753792133117756</v>
      </c>
      <c r="E524" s="7">
        <f>SUM(E402:E$516)</f>
        <v>68.753792133117756</v>
      </c>
      <c r="F524" s="7">
        <f>SUM(F402:F$516)</f>
        <v>68.753792133117756</v>
      </c>
      <c r="G524" s="7">
        <f>SUM(G402:G$516)</f>
        <v>70.932397042093839</v>
      </c>
      <c r="H524" s="7">
        <f>SUM(H402:H$516)</f>
        <v>72.104209314443494</v>
      </c>
      <c r="I524" s="7">
        <f>SUM(I402:I$516)</f>
        <v>73.337907581026926</v>
      </c>
      <c r="J524" s="7">
        <f>SUM(J402:J$516)</f>
        <v>74.639504679203242</v>
      </c>
      <c r="K524" s="7">
        <f>SUM(K402:K$516)</f>
        <v>76.015831302654576</v>
      </c>
      <c r="L524" s="1">
        <f>SUM(L402:L$516)</f>
        <v>7093239.7042093789</v>
      </c>
      <c r="M524" s="1"/>
      <c r="N524" s="1">
        <f>'SSA avg mort by age'!L10</f>
        <v>7093239.7042093789</v>
      </c>
      <c r="O524" s="7">
        <f>SUM(O402:O$516)</f>
        <v>71.652317275158083</v>
      </c>
      <c r="P524" s="7">
        <f>SUM(P402:P$516)</f>
        <v>72.425645779756209</v>
      </c>
      <c r="Q524" s="7">
        <f>SUM(Q402:Q$516)</f>
        <v>74.064000001749562</v>
      </c>
      <c r="R524" s="7">
        <f>SUM(R402:R$516)</f>
        <v>74.933741887039574</v>
      </c>
      <c r="S524" s="7">
        <f>SUM(S402:S$516)</f>
        <v>75.382411057328326</v>
      </c>
      <c r="T524" s="7">
        <f>SUM(T402:T$516)</f>
        <v>75.840767909821523</v>
      </c>
      <c r="U524" s="7">
        <f>SUM(U402:U$516)</f>
        <v>75.840767909821523</v>
      </c>
      <c r="V524" s="7">
        <f>SUM(V402:V$516)</f>
        <v>75.840767909821523</v>
      </c>
      <c r="W524" s="7">
        <f>SUM(W402:W$516)</f>
        <v>77.779246511301992</v>
      </c>
      <c r="X524" s="7">
        <f>SUM(X402:X$516)</f>
        <v>82.264527240510333</v>
      </c>
      <c r="Y524" s="7">
        <f>SUM(Y402:Y$516)</f>
        <v>75.840767909821523</v>
      </c>
    </row>
    <row r="525" spans="1:25" x14ac:dyDescent="0.25">
      <c r="A525">
        <v>6</v>
      </c>
      <c r="B525" s="7">
        <f>SUM(B403:B$516)</f>
        <v>65.780684844122078</v>
      </c>
      <c r="C525" s="7">
        <f>SUM(C403:C$516)</f>
        <v>66.750892593077268</v>
      </c>
      <c r="D525" s="7">
        <f>SUM(D403:D$516)</f>
        <v>67.765054405616098</v>
      </c>
      <c r="E525" s="7">
        <f>SUM(E403:E$516)</f>
        <v>67.765054405616098</v>
      </c>
      <c r="F525" s="7">
        <f>SUM(F403:F$516)</f>
        <v>67.765054405616098</v>
      </c>
      <c r="G525" s="7">
        <f>SUM(G403:G$516)</f>
        <v>69.940616313439861</v>
      </c>
      <c r="H525" s="7">
        <f>SUM(H403:H$516)</f>
        <v>71.110906148799543</v>
      </c>
      <c r="I525" s="7">
        <f>SUM(I403:I$516)</f>
        <v>72.343081353912865</v>
      </c>
      <c r="J525" s="7">
        <f>SUM(J403:J$516)</f>
        <v>73.64315476598567</v>
      </c>
      <c r="K525" s="7">
        <f>SUM(K403:K$516)</f>
        <v>75.0179570785468</v>
      </c>
      <c r="L525" s="1">
        <f>SUM(L403:L$516)</f>
        <v>6994061.6313439803</v>
      </c>
      <c r="M525" s="1"/>
      <c r="N525" s="1">
        <f>'SSA avg mort by age'!L11</f>
        <v>6994061.6313439803</v>
      </c>
      <c r="O525" s="7">
        <f>SUM(O403:O$516)</f>
        <v>70.665290852294362</v>
      </c>
      <c r="P525" s="7">
        <f>SUM(P403:P$516)</f>
        <v>71.437373139479632</v>
      </c>
      <c r="Q525" s="7">
        <f>SUM(Q403:Q$516)</f>
        <v>73.073233667545324</v>
      </c>
      <c r="R525" s="7">
        <f>SUM(R403:R$516)</f>
        <v>73.941728076151733</v>
      </c>
      <c r="S525" s="7">
        <f>SUM(S403:S$516)</f>
        <v>74.389773350631799</v>
      </c>
      <c r="T525" s="7">
        <f>SUM(T403:T$516)</f>
        <v>74.847506202324297</v>
      </c>
      <c r="U525" s="7">
        <f>SUM(U403:U$516)</f>
        <v>74.847506202324297</v>
      </c>
      <c r="V525" s="7">
        <f>SUM(V403:V$516)</f>
        <v>74.847506202324297</v>
      </c>
      <c r="W525" s="7">
        <f>SUM(W403:W$516)</f>
        <v>76.783487750470755</v>
      </c>
      <c r="X525" s="7">
        <f>SUM(X403:X$516)</f>
        <v>81.263769330184573</v>
      </c>
      <c r="Y525" s="7">
        <f>SUM(Y403:Y$516)</f>
        <v>74.847506202324297</v>
      </c>
    </row>
    <row r="526" spans="1:25" x14ac:dyDescent="0.25">
      <c r="A526">
        <v>7</v>
      </c>
      <c r="B526" s="7">
        <f>SUM(B404:B$516)</f>
        <v>64.79524964599841</v>
      </c>
      <c r="C526" s="7">
        <f>SUM(C404:C$516)</f>
        <v>65.763910629435401</v>
      </c>
      <c r="D526" s="7">
        <f>SUM(D404:D$516)</f>
        <v>66.776524968906614</v>
      </c>
      <c r="E526" s="7">
        <f>SUM(E404:E$516)</f>
        <v>66.776524968906614</v>
      </c>
      <c r="F526" s="7">
        <f>SUM(F404:F$516)</f>
        <v>66.776524968906614</v>
      </c>
      <c r="G526" s="7">
        <f>SUM(G404:G$516)</f>
        <v>68.948989807128342</v>
      </c>
      <c r="H526" s="7">
        <f>SUM(H404:H$516)</f>
        <v>70.117730045544306</v>
      </c>
      <c r="I526" s="7">
        <f>SUM(I404:I$516)</f>
        <v>71.348354945345832</v>
      </c>
      <c r="J526" s="7">
        <f>SUM(J404:J$516)</f>
        <v>72.646877343533987</v>
      </c>
      <c r="K526" s="7">
        <f>SUM(K404:K$516)</f>
        <v>74.020127933432804</v>
      </c>
      <c r="L526" s="1">
        <f>SUM(L404:L$516)</f>
        <v>6894898.9807128264</v>
      </c>
      <c r="M526" s="1"/>
      <c r="N526" s="1">
        <f>'SSA avg mort by age'!L12</f>
        <v>6894898.9807128264</v>
      </c>
      <c r="O526" s="7">
        <f>SUM(O404:O$516)</f>
        <v>69.678500958670512</v>
      </c>
      <c r="P526" s="7">
        <f>SUM(P404:P$516)</f>
        <v>70.449315063657366</v>
      </c>
      <c r="Q526" s="7">
        <f>SUM(Q404:Q$516)</f>
        <v>72.082637800077222</v>
      </c>
      <c r="R526" s="7">
        <f>SUM(R404:R$516)</f>
        <v>72.949862599010757</v>
      </c>
      <c r="S526" s="7">
        <f>SUM(S404:S$516)</f>
        <v>73.397272890142645</v>
      </c>
      <c r="T526" s="7">
        <f>SUM(T404:T$516)</f>
        <v>73.854370639460257</v>
      </c>
      <c r="U526" s="7">
        <f>SUM(U404:U$516)</f>
        <v>73.854370639460257</v>
      </c>
      <c r="V526" s="7">
        <f>SUM(V404:V$516)</f>
        <v>73.854370639460257</v>
      </c>
      <c r="W526" s="7">
        <f>SUM(W404:W$516)</f>
        <v>75.787810587558965</v>
      </c>
      <c r="X526" s="7">
        <f>SUM(X404:X$516)</f>
        <v>80.263003249613178</v>
      </c>
      <c r="Y526" s="7">
        <f>SUM(Y404:Y$516)</f>
        <v>73.854370639460257</v>
      </c>
    </row>
    <row r="527" spans="1:25" x14ac:dyDescent="0.25">
      <c r="A527">
        <v>8</v>
      </c>
      <c r="B527" s="7">
        <f>SUM(B405:B$516)</f>
        <v>63.810056983192254</v>
      </c>
      <c r="C527" s="7">
        <f>SUM(C405:C$516)</f>
        <v>64.777146507582017</v>
      </c>
      <c r="D527" s="7">
        <f>SUM(D405:D$516)</f>
        <v>65.788188602032037</v>
      </c>
      <c r="E527" s="7">
        <f>SUM(E405:E$516)</f>
        <v>65.788188602032037</v>
      </c>
      <c r="F527" s="7">
        <f>SUM(F405:F$516)</f>
        <v>65.788188602032037</v>
      </c>
      <c r="G527" s="7">
        <f>SUM(G405:G$516)</f>
        <v>67.957506591256049</v>
      </c>
      <c r="H527" s="7">
        <f>SUM(H405:H$516)</f>
        <v>69.124672225178571</v>
      </c>
      <c r="I527" s="7">
        <f>SUM(I405:I$516)</f>
        <v>70.353721733478949</v>
      </c>
      <c r="J527" s="7">
        <f>SUM(J405:J$516)</f>
        <v>71.650667952899553</v>
      </c>
      <c r="K527" s="7">
        <f>SUM(K405:K$516)</f>
        <v>73.022341576505809</v>
      </c>
      <c r="L527" s="1">
        <f>SUM(L405:L$516)</f>
        <v>6795750.6591255991</v>
      </c>
      <c r="M527" s="1"/>
      <c r="N527" s="1">
        <f>'SSA avg mort by age'!L13</f>
        <v>6795750.6591255991</v>
      </c>
      <c r="O527" s="7">
        <f>SUM(O405:O$516)</f>
        <v>68.691927084378136</v>
      </c>
      <c r="P527" s="7">
        <f>SUM(P405:P$516)</f>
        <v>69.461453047165421</v>
      </c>
      <c r="Q527" s="7">
        <f>SUM(Q405:Q$516)</f>
        <v>71.092197916366729</v>
      </c>
      <c r="R527" s="7">
        <f>SUM(R405:R$516)</f>
        <v>71.958132989997623</v>
      </c>
      <c r="S527" s="7">
        <f>SUM(S405:S$516)</f>
        <v>72.404898220492754</v>
      </c>
      <c r="T527" s="7">
        <f>SUM(T405:T$516)</f>
        <v>72.861350777159686</v>
      </c>
      <c r="U527" s="7">
        <f>SUM(U405:U$516)</f>
        <v>72.861350777159686</v>
      </c>
      <c r="V527" s="7">
        <f>SUM(V405:V$516)</f>
        <v>72.861350777159686</v>
      </c>
      <c r="W527" s="7">
        <f>SUM(W405:W$516)</f>
        <v>74.792208634161739</v>
      </c>
      <c r="X527" s="7">
        <f>SUM(X405:X$516)</f>
        <v>79.262230771960191</v>
      </c>
      <c r="Y527" s="7">
        <f>SUM(Y405:Y$516)</f>
        <v>72.861350777159686</v>
      </c>
    </row>
    <row r="528" spans="1:25" x14ac:dyDescent="0.25">
      <c r="A528">
        <v>9</v>
      </c>
      <c r="B528" s="7">
        <f>SUM(B406:B$516)</f>
        <v>62.825083345736672</v>
      </c>
      <c r="C528" s="7">
        <f>SUM(C406:C$516)</f>
        <v>63.79057923337168</v>
      </c>
      <c r="D528" s="7">
        <f>SUM(D406:D$516)</f>
        <v>64.80002683351745</v>
      </c>
      <c r="E528" s="7">
        <f>SUM(E406:E$516)</f>
        <v>64.80002683351745</v>
      </c>
      <c r="F528" s="7">
        <f>SUM(F406:F$516)</f>
        <v>64.80002683351745</v>
      </c>
      <c r="G528" s="7">
        <f>SUM(G406:G$516)</f>
        <v>66.966153260236325</v>
      </c>
      <c r="H528" s="7">
        <f>SUM(H406:H$516)</f>
        <v>68.131721825333784</v>
      </c>
      <c r="I528" s="7">
        <f>SUM(I406:I$516)</f>
        <v>69.359173406011152</v>
      </c>
      <c r="J528" s="7">
        <f>SUM(J406:J$516)</f>
        <v>70.654520838698446</v>
      </c>
      <c r="K528" s="7">
        <f>SUM(K406:K$516)</f>
        <v>72.024594816148692</v>
      </c>
      <c r="L528" s="1">
        <f>SUM(L406:L$516)</f>
        <v>6696615.326023628</v>
      </c>
      <c r="M528" s="1"/>
      <c r="N528" s="1">
        <f>'SSA avg mort by age'!L14</f>
        <v>6696615.326023628</v>
      </c>
      <c r="O528" s="7">
        <f>SUM(O406:O$516)</f>
        <v>67.705552591318721</v>
      </c>
      <c r="P528" s="7">
        <f>SUM(P406:P$516)</f>
        <v>68.47377208175466</v>
      </c>
      <c r="Q528" s="7">
        <f>SUM(Q406:Q$516)</f>
        <v>70.101902278261306</v>
      </c>
      <c r="R528" s="7">
        <f>SUM(R406:R$516)</f>
        <v>70.966529151205847</v>
      </c>
      <c r="S528" s="7">
        <f>SUM(S406:S$516)</f>
        <v>71.412640065197962</v>
      </c>
      <c r="T528" s="7">
        <f>SUM(T406:T$516)</f>
        <v>71.86843816122672</v>
      </c>
      <c r="U528" s="7">
        <f>SUM(U406:U$516)</f>
        <v>71.86843816122672</v>
      </c>
      <c r="V528" s="7">
        <f>SUM(V406:V$516)</f>
        <v>71.86843816122672</v>
      </c>
      <c r="W528" s="7">
        <f>SUM(W406:W$516)</f>
        <v>73.796676733895282</v>
      </c>
      <c r="X528" s="7">
        <f>SUM(X406:X$516)</f>
        <v>78.261453378014338</v>
      </c>
      <c r="Y528" s="7">
        <f>SUM(Y406:Y$516)</f>
        <v>71.86843816122672</v>
      </c>
    </row>
    <row r="529" spans="1:25" x14ac:dyDescent="0.25">
      <c r="A529">
        <v>10</v>
      </c>
      <c r="B529" s="7">
        <f>SUM(B407:B$516)</f>
        <v>61.840299572781689</v>
      </c>
      <c r="C529" s="7">
        <f>SUM(C407:C$516)</f>
        <v>62.804182705182022</v>
      </c>
      <c r="D529" s="7">
        <f>SUM(D407:D$516)</f>
        <v>63.812016629951835</v>
      </c>
      <c r="E529" s="7">
        <f>SUM(E407:E$516)</f>
        <v>63.812016629951835</v>
      </c>
      <c r="F529" s="7">
        <f>SUM(F407:F$516)</f>
        <v>63.812016629951835</v>
      </c>
      <c r="G529" s="7">
        <f>SUM(G407:G$516)</f>
        <v>65.974912944045087</v>
      </c>
      <c r="H529" s="7">
        <f>SUM(H407:H$516)</f>
        <v>67.138865071167743</v>
      </c>
      <c r="I529" s="7">
        <f>SUM(I407:I$516)</f>
        <v>68.36469929227863</v>
      </c>
      <c r="J529" s="7">
        <f>SUM(J407:J$516)</f>
        <v>69.65842844344489</v>
      </c>
      <c r="K529" s="7">
        <f>SUM(K407:K$516)</f>
        <v>71.026883217056636</v>
      </c>
      <c r="L529" s="1">
        <f>SUM(L407:L$516)</f>
        <v>6597491.2944045058</v>
      </c>
      <c r="M529" s="1"/>
      <c r="N529" s="1">
        <f>'SSA avg mort by age'!L15</f>
        <v>6597491.2944045058</v>
      </c>
      <c r="O529" s="7">
        <f>SUM(O407:O$516)</f>
        <v>66.719363737594534</v>
      </c>
      <c r="P529" s="7">
        <f>SUM(P407:P$516)</f>
        <v>67.486259775683479</v>
      </c>
      <c r="Q529" s="7">
        <f>SUM(Q407:Q$516)</f>
        <v>69.111741203055999</v>
      </c>
      <c r="R529" s="7">
        <f>SUM(R407:R$516)</f>
        <v>69.975042758810133</v>
      </c>
      <c r="S529" s="7">
        <f>SUM(S407:S$516)</f>
        <v>70.420490780962993</v>
      </c>
      <c r="T529" s="7">
        <f>SUM(T407:T$516)</f>
        <v>70.875625829622834</v>
      </c>
      <c r="U529" s="7">
        <f>SUM(U407:U$516)</f>
        <v>70.875625829622834</v>
      </c>
      <c r="V529" s="7">
        <f>SUM(V407:V$516)</f>
        <v>70.875625829622834</v>
      </c>
      <c r="W529" s="7">
        <f>SUM(W407:W$516)</f>
        <v>72.801210657014735</v>
      </c>
      <c r="X529" s="7">
        <f>SUM(X407:X$516)</f>
        <v>77.260672337487094</v>
      </c>
      <c r="Y529" s="7">
        <f>SUM(Y407:Y$516)</f>
        <v>70.875625829622834</v>
      </c>
    </row>
    <row r="530" spans="1:25" x14ac:dyDescent="0.25">
      <c r="A530">
        <v>11</v>
      </c>
      <c r="B530" s="7">
        <f>SUM(B408:B$516)</f>
        <v>60.855678379450765</v>
      </c>
      <c r="C530" s="7">
        <f>SUM(C408:C$516)</f>
        <v>61.817932478171308</v>
      </c>
      <c r="D530" s="7">
        <f>SUM(D408:D$516)</f>
        <v>62.824136395162775</v>
      </c>
      <c r="E530" s="7">
        <f>SUM(E408:E$516)</f>
        <v>62.824136395162775</v>
      </c>
      <c r="F530" s="7">
        <f>SUM(F408:F$516)</f>
        <v>62.824136395162775</v>
      </c>
      <c r="G530" s="7">
        <f>SUM(G408:G$516)</f>
        <v>64.983769769769154</v>
      </c>
      <c r="H530" s="7">
        <f>SUM(H408:H$516)</f>
        <v>66.146088964365703</v>
      </c>
      <c r="I530" s="7">
        <f>SUM(I408:I$516)</f>
        <v>67.370289277216841</v>
      </c>
      <c r="J530" s="7">
        <f>SUM(J408:J$516)</f>
        <v>68.662383543980553</v>
      </c>
      <c r="K530" s="7">
        <f>SUM(K408:K$516)</f>
        <v>70.029202456637691</v>
      </c>
      <c r="L530" s="1">
        <f>SUM(L408:L$516)</f>
        <v>6498376.9769769134</v>
      </c>
      <c r="M530" s="1"/>
      <c r="N530" s="1">
        <f>'SSA avg mort by age'!L16</f>
        <v>6498376.9769769134</v>
      </c>
      <c r="O530" s="7">
        <f>SUM(O408:O$516)</f>
        <v>65.733350556831681</v>
      </c>
      <c r="P530" s="7">
        <f>SUM(P408:P$516)</f>
        <v>66.498907156823734</v>
      </c>
      <c r="Q530" s="7">
        <f>SUM(Q408:Q$516)</f>
        <v>68.121707713384239</v>
      </c>
      <c r="R530" s="7">
        <f>SUM(R408:R$516)</f>
        <v>68.983667835958911</v>
      </c>
      <c r="S530" s="7">
        <f>SUM(S408:S$516)</f>
        <v>69.428444891977051</v>
      </c>
      <c r="T530" s="7">
        <f>SUM(T408:T$516)</f>
        <v>69.882908808100112</v>
      </c>
      <c r="U530" s="7">
        <f>SUM(U408:U$516)</f>
        <v>69.882908808100112</v>
      </c>
      <c r="V530" s="7">
        <f>SUM(V408:V$516)</f>
        <v>69.882908808100112</v>
      </c>
      <c r="W530" s="7">
        <f>SUM(W408:W$516)</f>
        <v>71.805807440743422</v>
      </c>
      <c r="X530" s="7">
        <f>SUM(X408:X$516)</f>
        <v>76.259888735586628</v>
      </c>
      <c r="Y530" s="7">
        <f>SUM(Y408:Y$516)</f>
        <v>69.882908808100112</v>
      </c>
    </row>
    <row r="531" spans="1:25" x14ac:dyDescent="0.25">
      <c r="A531">
        <v>12</v>
      </c>
      <c r="B531" s="7">
        <f>SUM(B409:B$516)</f>
        <v>59.87121166981413</v>
      </c>
      <c r="C531" s="7">
        <f>SUM(C409:C$516)</f>
        <v>60.831821359202728</v>
      </c>
      <c r="D531" s="7">
        <f>SUM(D409:D$516)</f>
        <v>61.836379841242611</v>
      </c>
      <c r="E531" s="7">
        <f>SUM(E409:E$516)</f>
        <v>61.836379841242611</v>
      </c>
      <c r="F531" s="7">
        <f>SUM(F409:F$516)</f>
        <v>61.836379841242611</v>
      </c>
      <c r="G531" s="7">
        <f>SUM(G409:G$516)</f>
        <v>63.99271926726724</v>
      </c>
      <c r="H531" s="7">
        <f>SUM(H409:H$516)</f>
        <v>65.153389947323433</v>
      </c>
      <c r="I531" s="7">
        <f>SUM(I409:I$516)</f>
        <v>66.375940718194101</v>
      </c>
      <c r="J531" s="7">
        <f>SUM(J409:J$516)</f>
        <v>67.666384415081737</v>
      </c>
      <c r="K531" s="7">
        <f>SUM(K409:K$516)</f>
        <v>69.03155172951152</v>
      </c>
      <c r="L531" s="1">
        <f>SUM(L409:L$516)</f>
        <v>6399271.926726724</v>
      </c>
      <c r="M531" s="1"/>
      <c r="N531" s="1">
        <f>'SSA avg mort by age'!L17</f>
        <v>6399271.926726724</v>
      </c>
      <c r="O531" s="7">
        <f>SUM(O409:O$516)</f>
        <v>64.747512262168598</v>
      </c>
      <c r="P531" s="7">
        <f>SUM(P409:P$516)</f>
        <v>65.511713594061462</v>
      </c>
      <c r="Q531" s="7">
        <f>SUM(Q409:Q$516)</f>
        <v>67.131801489266039</v>
      </c>
      <c r="R531" s="7">
        <f>SUM(R409:R$516)</f>
        <v>67.992404218054673</v>
      </c>
      <c r="S531" s="7">
        <f>SUM(S409:S$516)</f>
        <v>68.43650231128693</v>
      </c>
      <c r="T531" s="7">
        <f>SUM(T409:T$516)</f>
        <v>68.890287087318114</v>
      </c>
      <c r="U531" s="7">
        <f>SUM(U409:U$516)</f>
        <v>68.890287087318114</v>
      </c>
      <c r="V531" s="7">
        <f>SUM(V409:V$516)</f>
        <v>68.890287087318114</v>
      </c>
      <c r="W531" s="7">
        <f>SUM(W409:W$516)</f>
        <v>70.810467385871448</v>
      </c>
      <c r="X531" s="7">
        <f>SUM(X409:X$516)</f>
        <v>75.259103491776003</v>
      </c>
      <c r="Y531" s="7">
        <f>SUM(Y409:Y$516)</f>
        <v>68.890287087318114</v>
      </c>
    </row>
    <row r="532" spans="1:25" x14ac:dyDescent="0.25">
      <c r="A532">
        <v>13</v>
      </c>
      <c r="B532" s="7">
        <f>SUM(B410:B$516)</f>
        <v>58.886934999694326</v>
      </c>
      <c r="C532" s="7">
        <f>SUM(C410:C$516)</f>
        <v>59.845881481751071</v>
      </c>
      <c r="D532" s="7">
        <f>SUM(D410:D$516)</f>
        <v>60.848775667194055</v>
      </c>
      <c r="E532" s="7">
        <f>SUM(E410:E$516)</f>
        <v>60.848775667194055</v>
      </c>
      <c r="F532" s="7">
        <f>SUM(F410:F$516)</f>
        <v>60.848775667194055</v>
      </c>
      <c r="G532" s="7">
        <f>SUM(G410:G$516)</f>
        <v>63.001783230170709</v>
      </c>
      <c r="H532" s="7">
        <f>SUM(H410:H$516)</f>
        <v>64.160786342745851</v>
      </c>
      <c r="I532" s="7">
        <f>SUM(I410:I$516)</f>
        <v>65.381668454810381</v>
      </c>
      <c r="J532" s="7">
        <f>SUM(J410:J$516)</f>
        <v>66.670442401051346</v>
      </c>
      <c r="K532" s="7">
        <f>SUM(K410:K$516)</f>
        <v>68.033938872478217</v>
      </c>
      <c r="L532" s="1">
        <f>SUM(L410:L$516)</f>
        <v>6300178.323017071</v>
      </c>
      <c r="M532" s="1"/>
      <c r="N532" s="1">
        <f>'SSA avg mort by age'!L18</f>
        <v>6300178.323017071</v>
      </c>
      <c r="O532" s="7">
        <f>SUM(O410:O$516)</f>
        <v>63.761866196996962</v>
      </c>
      <c r="P532" s="7">
        <f>SUM(P410:P$516)</f>
        <v>64.524694954771604</v>
      </c>
      <c r="Q532" s="7">
        <f>SUM(Q410:Q$516)</f>
        <v>66.142035432093039</v>
      </c>
      <c r="R532" s="7">
        <f>SUM(R410:R$516)</f>
        <v>67.001263316511697</v>
      </c>
      <c r="S532" s="7">
        <f>SUM(S410:S$516)</f>
        <v>67.444673703569478</v>
      </c>
      <c r="T532" s="7">
        <f>SUM(T410:T$516)</f>
        <v>67.897770584049411</v>
      </c>
      <c r="U532" s="7">
        <f>SUM(U410:U$516)</f>
        <v>67.897770584049411</v>
      </c>
      <c r="V532" s="7">
        <f>SUM(V410:V$516)</f>
        <v>67.897770584049411</v>
      </c>
      <c r="W532" s="7">
        <f>SUM(W410:W$516)</f>
        <v>69.815197405872723</v>
      </c>
      <c r="X532" s="7">
        <f>SUM(X410:X$516)</f>
        <v>74.258317456719823</v>
      </c>
      <c r="Y532" s="7">
        <f>SUM(Y410:Y$516)</f>
        <v>67.897770584049411</v>
      </c>
    </row>
    <row r="533" spans="1:25" x14ac:dyDescent="0.25">
      <c r="A533">
        <v>14</v>
      </c>
      <c r="B533" s="7">
        <f>SUM(B411:B$516)</f>
        <v>57.902946736658699</v>
      </c>
      <c r="C533" s="7">
        <f>SUM(C411:C$516)</f>
        <v>58.860201656015747</v>
      </c>
      <c r="D533" s="7">
        <f>SUM(D411:D$516)</f>
        <v>59.861403092289343</v>
      </c>
      <c r="E533" s="7">
        <f>SUM(E411:E$516)</f>
        <v>59.861403092289343</v>
      </c>
      <c r="F533" s="7">
        <f>SUM(F411:F$516)</f>
        <v>59.861403092289343</v>
      </c>
      <c r="G533" s="7">
        <f>SUM(G411:G$516)</f>
        <v>62.011021595074126</v>
      </c>
      <c r="H533" s="7">
        <f>SUM(H411:H$516)</f>
        <v>63.168328395404075</v>
      </c>
      <c r="I533" s="7">
        <f>SUM(I411:I$516)</f>
        <v>64.387513006308424</v>
      </c>
      <c r="J533" s="7">
        <f>SUM(J411:J$516)</f>
        <v>65.674588261862183</v>
      </c>
      <c r="K533" s="7">
        <f>SUM(K411:K$516)</f>
        <v>67.036384852462632</v>
      </c>
      <c r="L533" s="1">
        <f>SUM(L411:L$516)</f>
        <v>6201102.1595074115</v>
      </c>
      <c r="M533" s="1"/>
      <c r="N533" s="1">
        <f>'SSA avg mort by age'!L19</f>
        <v>6201102.1595074115</v>
      </c>
      <c r="O533" s="7">
        <f>SUM(O411:O$516)</f>
        <v>62.776452110178667</v>
      </c>
      <c r="P533" s="7">
        <f>SUM(P411:P$516)</f>
        <v>63.537887522902892</v>
      </c>
      <c r="Q533" s="7">
        <f>SUM(Q411:Q$516)</f>
        <v>65.152438864731437</v>
      </c>
      <c r="R533" s="7">
        <f>SUM(R411:R$516)</f>
        <v>66.01027095800535</v>
      </c>
      <c r="S533" s="7">
        <f>SUM(S411:S$516)</f>
        <v>66.452983143487486</v>
      </c>
      <c r="T533" s="7">
        <f>SUM(T411:T$516)</f>
        <v>66.905381618331006</v>
      </c>
      <c r="U533" s="7">
        <f>SUM(U411:U$516)</f>
        <v>66.905381618331006</v>
      </c>
      <c r="V533" s="7">
        <f>SUM(V411:V$516)</f>
        <v>66.905381618331006</v>
      </c>
      <c r="W533" s="7">
        <f>SUM(W411:W$516)</f>
        <v>68.82001277612234</v>
      </c>
      <c r="X533" s="7">
        <f>SUM(X411:X$516)</f>
        <v>73.257531690624987</v>
      </c>
      <c r="Y533" s="7">
        <f>SUM(Y411:Y$516)</f>
        <v>66.905381618331006</v>
      </c>
    </row>
    <row r="534" spans="1:25" x14ac:dyDescent="0.25">
      <c r="A534">
        <v>15</v>
      </c>
      <c r="B534" s="7">
        <f>SUM(B412:B$516)</f>
        <v>56.9194064851429</v>
      </c>
      <c r="C534" s="7">
        <f>SUM(C412:C$516)</f>
        <v>57.874926057781842</v>
      </c>
      <c r="D534" s="7">
        <f>SUM(D412:D$516)</f>
        <v>58.874390808049391</v>
      </c>
      <c r="E534" s="7">
        <f>SUM(E412:E$516)</f>
        <v>58.874390808049391</v>
      </c>
      <c r="F534" s="7">
        <f>SUM(F412:F$516)</f>
        <v>58.874390808049391</v>
      </c>
      <c r="G534" s="7">
        <f>SUM(G412:G$516)</f>
        <v>61.020531917864581</v>
      </c>
      <c r="H534" s="7">
        <f>SUM(H412:H$516)</f>
        <v>62.176098009683258</v>
      </c>
      <c r="I534" s="7">
        <f>SUM(I412:I$516)</f>
        <v>63.39354056969291</v>
      </c>
      <c r="J534" s="7">
        <f>SUM(J412:J$516)</f>
        <v>64.678872431193653</v>
      </c>
      <c r="K534" s="7">
        <f>SUM(K412:K$516)</f>
        <v>66.038924283807745</v>
      </c>
      <c r="L534" s="1">
        <f>SUM(L412:L$516)</f>
        <v>6102053.1917864578</v>
      </c>
      <c r="M534" s="1"/>
      <c r="N534" s="1" t="e">
        <f>'SSA avg mort by age'!L20</f>
        <v>#DIV/0!</v>
      </c>
      <c r="O534" s="7">
        <f>SUM(O412:O$516)</f>
        <v>61.791330952326106</v>
      </c>
      <c r="P534" s="7">
        <f>SUM(P412:P$516)</f>
        <v>62.551346935348974</v>
      </c>
      <c r="Q534" s="7">
        <f>SUM(Q412:Q$516)</f>
        <v>64.163056748195999</v>
      </c>
      <c r="R534" s="7">
        <f>SUM(R412:R$516)</f>
        <v>65.019466741355544</v>
      </c>
      <c r="S534" s="7">
        <f>SUM(S412:S$516)</f>
        <v>65.461467542692091</v>
      </c>
      <c r="T534" s="7">
        <f>SUM(T412:T$516)</f>
        <v>65.913154410594785</v>
      </c>
      <c r="U534" s="7">
        <f>SUM(U412:U$516)</f>
        <v>65.913154410594785</v>
      </c>
      <c r="V534" s="7">
        <f>SUM(V412:V$516)</f>
        <v>65.913154410594785</v>
      </c>
      <c r="W534" s="7">
        <f>SUM(W412:W$516)</f>
        <v>67.824936911627006</v>
      </c>
      <c r="X534" s="7">
        <f>SUM(X412:X$516)</f>
        <v>72.256747802566778</v>
      </c>
      <c r="Y534" s="7">
        <f>SUM(Y412:Y$516)</f>
        <v>65.913154410594785</v>
      </c>
    </row>
    <row r="535" spans="1:25" x14ac:dyDescent="0.25">
      <c r="A535">
        <v>16</v>
      </c>
      <c r="B535" s="7">
        <f>SUM(B413:B$516)</f>
        <v>55.936506626177497</v>
      </c>
      <c r="C535" s="7">
        <f>SUM(C413:C$516)</f>
        <v>56.890228649288076</v>
      </c>
      <c r="D535" s="7">
        <f>SUM(D413:D$516)</f>
        <v>57.887894287817737</v>
      </c>
      <c r="E535" s="7">
        <f>SUM(E413:E$516)</f>
        <v>57.887894287817737</v>
      </c>
      <c r="F535" s="7">
        <f>SUM(F413:F$516)</f>
        <v>57.887894287817737</v>
      </c>
      <c r="G535" s="7">
        <f>SUM(G413:G$516)</f>
        <v>60.030432483392048</v>
      </c>
      <c r="H535" s="7">
        <f>SUM(H413:H$516)</f>
        <v>61.184194770638065</v>
      </c>
      <c r="I535" s="7">
        <f>SUM(I413:I$516)</f>
        <v>62.399831959726193</v>
      </c>
      <c r="J535" s="7">
        <f>SUM(J413:J$516)</f>
        <v>63.683356882920251</v>
      </c>
      <c r="K535" s="7">
        <f>SUM(K413:K$516)</f>
        <v>65.04160022880572</v>
      </c>
      <c r="L535" s="1">
        <f>SUM(L413:L$516)</f>
        <v>6003043.248339205</v>
      </c>
      <c r="M535" s="1"/>
      <c r="N535" s="1" t="e">
        <f>'SSA avg mort by age'!L21</f>
        <v>#DIV/0!</v>
      </c>
      <c r="O535" s="7">
        <f>SUM(O413:O$516)</f>
        <v>60.806578311569631</v>
      </c>
      <c r="P535" s="7">
        <f>SUM(P413:P$516)</f>
        <v>61.565142231529535</v>
      </c>
      <c r="Q535" s="7">
        <f>SUM(Q413:Q$516)</f>
        <v>63.17394496278051</v>
      </c>
      <c r="R535" s="7">
        <f>SUM(R413:R$516)</f>
        <v>64.028899936392719</v>
      </c>
      <c r="S535" s="7">
        <f>SUM(S413:S$516)</f>
        <v>64.470172858046197</v>
      </c>
      <c r="T535" s="7">
        <f>SUM(T413:T$516)</f>
        <v>64.921131599575034</v>
      </c>
      <c r="U535" s="7">
        <f>SUM(U413:U$516)</f>
        <v>64.921131599575034</v>
      </c>
      <c r="V535" s="7">
        <f>SUM(V413:V$516)</f>
        <v>64.921131599575034</v>
      </c>
      <c r="W535" s="7">
        <f>SUM(W413:W$516)</f>
        <v>66.829999126933842</v>
      </c>
      <c r="X535" s="7">
        <f>SUM(X413:X$516)</f>
        <v>71.255968210058569</v>
      </c>
      <c r="Y535" s="7">
        <f>SUM(Y413:Y$516)</f>
        <v>64.921131599575034</v>
      </c>
    </row>
    <row r="536" spans="1:25" x14ac:dyDescent="0.25">
      <c r="A536">
        <v>17</v>
      </c>
      <c r="B536" s="7">
        <f>SUM(B414:B$516)</f>
        <v>54.954444225527816</v>
      </c>
      <c r="C536" s="7">
        <f>SUM(C414:C$516)</f>
        <v>55.906287876023029</v>
      </c>
      <c r="D536" s="7">
        <f>SUM(D414:D$516)</f>
        <v>56.902073279425132</v>
      </c>
      <c r="E536" s="7">
        <f>SUM(E414:E$516)</f>
        <v>56.902073279425132</v>
      </c>
      <c r="F536" s="7">
        <f>SUM(F414:F$516)</f>
        <v>56.902073279425132</v>
      </c>
      <c r="G536" s="7">
        <f>SUM(G414:G$516)</f>
        <v>59.040845411490508</v>
      </c>
      <c r="H536" s="7">
        <f>SUM(H414:H$516)</f>
        <v>60.192721867494271</v>
      </c>
      <c r="I536" s="7">
        <f>SUM(I414:I$516)</f>
        <v>61.40647135710612</v>
      </c>
      <c r="J536" s="7">
        <f>SUM(J414:J$516)</f>
        <v>62.68810671115714</v>
      </c>
      <c r="K536" s="7">
        <f>SUM(K414:K$516)</f>
        <v>64.044458616799119</v>
      </c>
      <c r="L536" s="1">
        <f>SUM(L414:L$516)</f>
        <v>5904084.5411490509</v>
      </c>
      <c r="M536" s="1"/>
      <c r="N536" s="1" t="e">
        <f>'SSA avg mort by age'!L22</f>
        <v>#DIV/0!</v>
      </c>
      <c r="O536" s="7">
        <f>SUM(O414:O$516)</f>
        <v>59.822273502039387</v>
      </c>
      <c r="P536" s="7">
        <f>SUM(P414:P$516)</f>
        <v>60.579345926810447</v>
      </c>
      <c r="Q536" s="7">
        <f>SUM(Q414:Q$516)</f>
        <v>62.185162358630052</v>
      </c>
      <c r="R536" s="7">
        <f>SUM(R414:R$516)</f>
        <v>63.038622526744255</v>
      </c>
      <c r="S536" s="7">
        <f>SUM(S414:S$516)</f>
        <v>63.479147631428397</v>
      </c>
      <c r="T536" s="7">
        <f>SUM(T414:T$516)</f>
        <v>63.929358279736292</v>
      </c>
      <c r="U536" s="7">
        <f>SUM(U414:U$516)</f>
        <v>63.929358279736292</v>
      </c>
      <c r="V536" s="7">
        <f>SUM(V414:V$516)</f>
        <v>63.929358279736292</v>
      </c>
      <c r="W536" s="7">
        <f>SUM(W414:W$516)</f>
        <v>65.835230670123224</v>
      </c>
      <c r="X536" s="7">
        <f>SUM(X414:X$516)</f>
        <v>70.255196195323066</v>
      </c>
      <c r="Y536" s="7">
        <f>SUM(Y414:Y$516)</f>
        <v>63.929358279736292</v>
      </c>
    </row>
    <row r="537" spans="1:25" x14ac:dyDescent="0.25">
      <c r="A537">
        <v>18</v>
      </c>
      <c r="B537" s="7">
        <f>SUM(B415:B$516)</f>
        <v>53.973419186782785</v>
      </c>
      <c r="C537" s="7">
        <f>SUM(C415:C$516)</f>
        <v>54.92328502349217</v>
      </c>
      <c r="D537" s="7">
        <f>SUM(D415:D$516)</f>
        <v>55.917090364020432</v>
      </c>
      <c r="E537" s="7">
        <f>SUM(E415:E$516)</f>
        <v>55.917090364020432</v>
      </c>
      <c r="F537" s="7">
        <f>SUM(F415:F$516)</f>
        <v>55.917090364020432</v>
      </c>
      <c r="G537" s="7">
        <f>SUM(G415:G$516)</f>
        <v>58.051895615036337</v>
      </c>
      <c r="H537" s="7">
        <f>SUM(H415:H$516)</f>
        <v>59.201785248841759</v>
      </c>
      <c r="I537" s="7">
        <f>SUM(I415:I$516)</f>
        <v>60.413545659121901</v>
      </c>
      <c r="J537" s="7">
        <f>SUM(J415:J$516)</f>
        <v>61.693189674692682</v>
      </c>
      <c r="K537" s="7">
        <f>SUM(K415:K$516)</f>
        <v>63.047547980689174</v>
      </c>
      <c r="L537" s="1">
        <f>SUM(L415:L$516)</f>
        <v>5805189.5615036329</v>
      </c>
      <c r="M537" s="1"/>
      <c r="N537" s="1" t="e">
        <f>'SSA avg mort by age'!L23</f>
        <v>#DIV/0!</v>
      </c>
      <c r="O537" s="7">
        <f>SUM(O415:O$516)</f>
        <v>58.838489727310602</v>
      </c>
      <c r="P537" s="7">
        <f>SUM(P415:P$516)</f>
        <v>59.594025046083587</v>
      </c>
      <c r="Q537" s="7">
        <f>SUM(Q415:Q$516)</f>
        <v>61.196763536530526</v>
      </c>
      <c r="R537" s="7">
        <f>SUM(R415:R$516)</f>
        <v>62.048682867702439</v>
      </c>
      <c r="S537" s="7">
        <f>SUM(S415:S$516)</f>
        <v>62.488437087008307</v>
      </c>
      <c r="T537" s="7">
        <f>SUM(T415:T$516)</f>
        <v>62.937876538535726</v>
      </c>
      <c r="U537" s="7">
        <f>SUM(U415:U$516)</f>
        <v>62.937876538535726</v>
      </c>
      <c r="V537" s="7">
        <f>SUM(V415:V$516)</f>
        <v>62.937876538535726</v>
      </c>
      <c r="W537" s="7">
        <f>SUM(W415:W$516)</f>
        <v>64.840661025815791</v>
      </c>
      <c r="X537" s="7">
        <f>SUM(X415:X$516)</f>
        <v>69.254435767640871</v>
      </c>
      <c r="Y537" s="7">
        <f>SUM(Y415:Y$516)</f>
        <v>62.937876538535726</v>
      </c>
    </row>
    <row r="538" spans="1:25" x14ac:dyDescent="0.25">
      <c r="A538">
        <v>19</v>
      </c>
      <c r="B538" s="7">
        <f>SUM(B416:B$516)</f>
        <v>52.993638091152498</v>
      </c>
      <c r="C538" s="7">
        <f>SUM(C416:C$516)</f>
        <v>53.941407707589626</v>
      </c>
      <c r="D538" s="7">
        <f>SUM(D416:D$516)</f>
        <v>54.933114093376851</v>
      </c>
      <c r="E538" s="7">
        <f>SUM(E416:E$516)</f>
        <v>54.933114093376851</v>
      </c>
      <c r="F538" s="7">
        <f>SUM(F416:F$516)</f>
        <v>54.933114093376851</v>
      </c>
      <c r="G538" s="7">
        <f>SUM(G416:G$516)</f>
        <v>57.063713220126836</v>
      </c>
      <c r="H538" s="7">
        <f>SUM(H416:H$516)</f>
        <v>58.211495678712289</v>
      </c>
      <c r="I538" s="7">
        <f>SUM(I416:I$516)</f>
        <v>59.421146167913555</v>
      </c>
      <c r="J538" s="7">
        <f>SUM(J416:J$516)</f>
        <v>60.698677513692637</v>
      </c>
      <c r="K538" s="7">
        <f>SUM(K416:K$516)</f>
        <v>62.050920398328287</v>
      </c>
      <c r="L538" s="1">
        <f>SUM(L416:L$516)</f>
        <v>5706371.3220126843</v>
      </c>
      <c r="M538" s="1"/>
      <c r="N538" s="1" t="e">
        <f>'SSA avg mort by age'!L24</f>
        <v>#DIV/0!</v>
      </c>
      <c r="O538" s="7">
        <f>SUM(O416:O$516)</f>
        <v>57.855288848142578</v>
      </c>
      <c r="P538" s="7">
        <f>SUM(P416:P$516)</f>
        <v>58.609236339830588</v>
      </c>
      <c r="Q538" s="7">
        <f>SUM(Q416:Q$516)</f>
        <v>60.208794964728554</v>
      </c>
      <c r="R538" s="7">
        <f>SUM(R416:R$516)</f>
        <v>61.059122255477483</v>
      </c>
      <c r="S538" s="7">
        <f>SUM(S416:S$516)</f>
        <v>61.498079927230904</v>
      </c>
      <c r="T538" s="7">
        <f>SUM(T416:T$516)</f>
        <v>61.946722479481778</v>
      </c>
      <c r="U538" s="7">
        <f>SUM(U416:U$516)</f>
        <v>61.946722479481778</v>
      </c>
      <c r="V538" s="7">
        <f>SUM(V416:V$516)</f>
        <v>61.946722479481778</v>
      </c>
      <c r="W538" s="7">
        <f>SUM(W416:W$516)</f>
        <v>63.846315849961528</v>
      </c>
      <c r="X538" s="7">
        <f>SUM(X416:X$516)</f>
        <v>68.253691438112227</v>
      </c>
      <c r="Y538" s="7">
        <f>SUM(Y416:Y$516)</f>
        <v>61.946722479481778</v>
      </c>
    </row>
    <row r="539" spans="1:25" x14ac:dyDescent="0.25">
      <c r="A539">
        <v>20</v>
      </c>
      <c r="B539" s="7">
        <f>SUM(B417:B$516)</f>
        <v>52.015308356307827</v>
      </c>
      <c r="C539" s="7">
        <f>SUM(C417:C$516)</f>
        <v>52.960844613222179</v>
      </c>
      <c r="D539" s="7">
        <f>SUM(D417:D$516)</f>
        <v>53.950314308182151</v>
      </c>
      <c r="E539" s="7">
        <f>SUM(E417:E$516)</f>
        <v>53.950314308182151</v>
      </c>
      <c r="F539" s="7">
        <f>SUM(F417:F$516)</f>
        <v>53.950314308182151</v>
      </c>
      <c r="G539" s="7">
        <f>SUM(G417:G$516)</f>
        <v>56.076430043278172</v>
      </c>
      <c r="H539" s="7">
        <f>SUM(H417:H$516)</f>
        <v>57.22196579298349</v>
      </c>
      <c r="I539" s="7">
        <f>SUM(I417:I$516)</f>
        <v>58.429366225893297</v>
      </c>
      <c r="J539" s="7">
        <f>SUM(J417:J$516)</f>
        <v>59.704644163932457</v>
      </c>
      <c r="K539" s="7">
        <f>SUM(K417:K$516)</f>
        <v>61.054630285338391</v>
      </c>
      <c r="L539" s="1">
        <f>SUM(L417:L$516)</f>
        <v>5607643.0043278178</v>
      </c>
      <c r="M539" s="1"/>
      <c r="N539" s="1" t="e">
        <f>'SSA avg mort by age'!L25</f>
        <v>#DIV/0!</v>
      </c>
      <c r="O539" s="7">
        <f>SUM(O417:O$516)</f>
        <v>56.872720647972372</v>
      </c>
      <c r="P539" s="7">
        <f>SUM(P417:P$516)</f>
        <v>57.625025597178066</v>
      </c>
      <c r="Q539" s="7">
        <f>SUM(Q417:Q$516)</f>
        <v>59.221294388220898</v>
      </c>
      <c r="R539" s="7">
        <f>SUM(R417:R$516)</f>
        <v>60.069974385161174</v>
      </c>
      <c r="S539" s="7">
        <f>SUM(S417:S$516)</f>
        <v>60.508107815256764</v>
      </c>
      <c r="T539" s="7">
        <f>SUM(T417:T$516)</f>
        <v>60.955925729144198</v>
      </c>
      <c r="U539" s="7">
        <f>SUM(U417:U$516)</f>
        <v>60.955925729144198</v>
      </c>
      <c r="V539" s="7">
        <f>SUM(V417:V$516)</f>
        <v>60.955925729144198</v>
      </c>
      <c r="W539" s="7">
        <f>SUM(W417:W$516)</f>
        <v>62.852216576062908</v>
      </c>
      <c r="X539" s="7">
        <f>SUM(X417:X$516)</f>
        <v>67.252968028808283</v>
      </c>
      <c r="Y539" s="7">
        <f>SUM(Y417:Y$516)</f>
        <v>60.955925729144198</v>
      </c>
    </row>
    <row r="540" spans="1:25" x14ac:dyDescent="0.25">
      <c r="A540">
        <v>21</v>
      </c>
      <c r="B540" s="7">
        <f>SUM(B418:B$516)</f>
        <v>51.038640417743522</v>
      </c>
      <c r="C540" s="7">
        <f>SUM(C418:C$516)</f>
        <v>51.981787490058259</v>
      </c>
      <c r="D540" s="7">
        <f>SUM(D418:D$516)</f>
        <v>52.96886394505875</v>
      </c>
      <c r="E540" s="7">
        <f>SUM(E418:E$516)</f>
        <v>52.96886394505875</v>
      </c>
      <c r="F540" s="7">
        <f>SUM(F418:F$516)</f>
        <v>52.96886394505875</v>
      </c>
      <c r="G540" s="7">
        <f>SUM(G418:G$516)</f>
        <v>55.090181011539343</v>
      </c>
      <c r="H540" s="7">
        <f>SUM(H418:H$516)</f>
        <v>56.233311321263265</v>
      </c>
      <c r="I540" s="7">
        <f>SUM(I418:I$516)</f>
        <v>57.43830223618091</v>
      </c>
      <c r="J540" s="7">
        <f>SUM(J418:J$516)</f>
        <v>58.711166572537344</v>
      </c>
      <c r="K540" s="7">
        <f>SUM(K418:K$516)</f>
        <v>60.058735002883381</v>
      </c>
      <c r="L540" s="1">
        <f>SUM(L418:L$516)</f>
        <v>5509018.1011539353</v>
      </c>
      <c r="M540" s="1"/>
      <c r="N540" s="1" t="e">
        <f>'SSA avg mort by age'!L26</f>
        <v>#DIV/0!</v>
      </c>
      <c r="O540" s="7">
        <f>SUM(O418:O$516)</f>
        <v>55.890829974660058</v>
      </c>
      <c r="P540" s="7">
        <f>SUM(P418:P$516)</f>
        <v>56.641434156553785</v>
      </c>
      <c r="Q540" s="7">
        <f>SUM(Q418:Q$516)</f>
        <v>58.234296071805659</v>
      </c>
      <c r="R540" s="7">
        <f>SUM(R418:R$516)</f>
        <v>59.081269957258321</v>
      </c>
      <c r="S540" s="7">
        <f>SUM(S418:S$516)</f>
        <v>59.518549662553383</v>
      </c>
      <c r="T540" s="7">
        <f>SUM(T418:T$516)</f>
        <v>59.965513405351352</v>
      </c>
      <c r="U540" s="7">
        <f>SUM(U418:U$516)</f>
        <v>59.965513405351352</v>
      </c>
      <c r="V540" s="7">
        <f>SUM(V418:V$516)</f>
        <v>59.965513405351352</v>
      </c>
      <c r="W540" s="7">
        <f>SUM(W418:W$516)</f>
        <v>61.858383101253651</v>
      </c>
      <c r="X540" s="7">
        <f>SUM(X418:X$516)</f>
        <v>66.252270772752894</v>
      </c>
      <c r="Y540" s="7">
        <f>SUM(Y418:Y$516)</f>
        <v>59.965513405351352</v>
      </c>
    </row>
    <row r="541" spans="1:25" x14ac:dyDescent="0.25">
      <c r="A541">
        <v>22</v>
      </c>
      <c r="B541" s="7">
        <f>SUM(B419:B$516)</f>
        <v>50.06384045479134</v>
      </c>
      <c r="C541" s="7">
        <f>SUM(C419:C$516)</f>
        <v>51.004424569993738</v>
      </c>
      <c r="D541" s="7">
        <f>SUM(D419:D$516)</f>
        <v>51.988933146816613</v>
      </c>
      <c r="E541" s="7">
        <f>SUM(E419:E$516)</f>
        <v>51.988933146816613</v>
      </c>
      <c r="F541" s="7">
        <f>SUM(F419:F$516)</f>
        <v>51.988933146816613</v>
      </c>
      <c r="G541" s="7">
        <f>SUM(G419:G$516)</f>
        <v>54.105099662247078</v>
      </c>
      <c r="H541" s="7">
        <f>SUM(H419:H$516)</f>
        <v>55.245647283321574</v>
      </c>
      <c r="I541" s="7">
        <f>SUM(I419:I$516)</f>
        <v>56.448050556970621</v>
      </c>
      <c r="J541" s="7">
        <f>SUM(J419:J$516)</f>
        <v>57.718322291523428</v>
      </c>
      <c r="K541" s="7">
        <f>SUM(K419:K$516)</f>
        <v>59.063293151603858</v>
      </c>
      <c r="L541" s="1">
        <f>SUM(L419:L$516)</f>
        <v>5410509.9662247086</v>
      </c>
      <c r="M541" s="1"/>
      <c r="N541" s="1">
        <f>'SSA avg mort by age'!L27</f>
        <v>5410509.9662247086</v>
      </c>
      <c r="O541" s="7">
        <f>SUM(O419:O$516)</f>
        <v>54.909662900333771</v>
      </c>
      <c r="P541" s="7">
        <f>SUM(P419:P$516)</f>
        <v>55.658504530642261</v>
      </c>
      <c r="Q541" s="7">
        <f>SUM(Q419:Q$516)</f>
        <v>57.247835350109014</v>
      </c>
      <c r="R541" s="7">
        <f>SUM(R419:R$516)</f>
        <v>58.093040687668775</v>
      </c>
      <c r="S541" s="7">
        <f>SUM(S419:S$516)</f>
        <v>58.529435368208738</v>
      </c>
      <c r="T541" s="7">
        <f>SUM(T419:T$516)</f>
        <v>58.975513585404236</v>
      </c>
      <c r="U541" s="7">
        <f>SUM(U419:U$516)</f>
        <v>58.975513585404236</v>
      </c>
      <c r="V541" s="7">
        <f>SUM(V419:V$516)</f>
        <v>58.975513585404236</v>
      </c>
      <c r="W541" s="7">
        <f>SUM(W419:W$516)</f>
        <v>60.864836165794905</v>
      </c>
      <c r="X541" s="7">
        <f>SUM(X419:X$516)</f>
        <v>65.251605495184918</v>
      </c>
      <c r="Y541" s="7">
        <f>SUM(Y419:Y$516)</f>
        <v>58.975513585404236</v>
      </c>
    </row>
    <row r="542" spans="1:25" x14ac:dyDescent="0.25">
      <c r="A542">
        <v>23</v>
      </c>
      <c r="B542" s="7">
        <f>SUM(B420:B$516)</f>
        <v>49.091073471914356</v>
      </c>
      <c r="C542" s="7">
        <f>SUM(C420:C$516)</f>
        <v>50.02890705408317</v>
      </c>
      <c r="D542" s="7">
        <f>SUM(D420:D$516)</f>
        <v>51.01065917219875</v>
      </c>
      <c r="E542" s="7">
        <f>SUM(E420:E$516)</f>
        <v>51.01065917219875</v>
      </c>
      <c r="F542" s="7">
        <f>SUM(F420:F$516)</f>
        <v>51.01065917219875</v>
      </c>
      <c r="G542" s="7">
        <f>SUM(G420:G$516)</f>
        <v>53.121294950044685</v>
      </c>
      <c r="H542" s="7">
        <f>SUM(H420:H$516)</f>
        <v>54.259068270624503</v>
      </c>
      <c r="I542" s="7">
        <f>SUM(I420:I$516)</f>
        <v>55.458691274870283</v>
      </c>
      <c r="J542" s="7">
        <f>SUM(J420:J$516)</f>
        <v>56.726176760259399</v>
      </c>
      <c r="K542" s="7">
        <f>SUM(K420:K$516)</f>
        <v>58.068355380546649</v>
      </c>
      <c r="L542" s="1">
        <f>SUM(L420:L$516)</f>
        <v>5312129.4950044686</v>
      </c>
      <c r="M542" s="1"/>
      <c r="N542" s="1">
        <f>'SSA avg mort by age'!L28</f>
        <v>5312129.4950044686</v>
      </c>
      <c r="O542" s="7">
        <f>SUM(O420:O$516)</f>
        <v>53.929264102254336</v>
      </c>
      <c r="P542" s="7">
        <f>SUM(P420:P$516)</f>
        <v>54.676278011916466</v>
      </c>
      <c r="Q542" s="7">
        <f>SUM(Q420:Q$516)</f>
        <v>56.26194668461622</v>
      </c>
      <c r="R542" s="7">
        <f>SUM(R420:R$516)</f>
        <v>57.105317591551611</v>
      </c>
      <c r="S542" s="7">
        <f>SUM(S420:S$516)</f>
        <v>57.540794216482993</v>
      </c>
      <c r="T542" s="7">
        <f>SUM(T420:T$516)</f>
        <v>57.985953817496302</v>
      </c>
      <c r="U542" s="7">
        <f>SUM(U420:U$516)</f>
        <v>57.985953817496302</v>
      </c>
      <c r="V542" s="7">
        <f>SUM(V420:V$516)</f>
        <v>57.985953817496302</v>
      </c>
      <c r="W542" s="7">
        <f>SUM(W420:W$516)</f>
        <v>59.871596321776906</v>
      </c>
      <c r="X542" s="7">
        <f>SUM(X420:X$516)</f>
        <v>64.25097850551532</v>
      </c>
      <c r="Y542" s="7">
        <f>SUM(Y420:Y$516)</f>
        <v>57.985953817496302</v>
      </c>
    </row>
    <row r="543" spans="1:25" x14ac:dyDescent="0.25">
      <c r="A543">
        <v>24</v>
      </c>
      <c r="B543" s="7">
        <f>SUM(B421:B$516)</f>
        <v>48.1204303932033</v>
      </c>
      <c r="C543" s="7">
        <f>SUM(C421:C$516)</f>
        <v>49.05531913137937</v>
      </c>
      <c r="D543" s="7">
        <f>SUM(D421:D$516)</f>
        <v>50.034119360333968</v>
      </c>
      <c r="E543" s="7">
        <f>SUM(E421:E$516)</f>
        <v>50.034119360333968</v>
      </c>
      <c r="F543" s="7">
        <f>SUM(F421:F$516)</f>
        <v>50.034119360333968</v>
      </c>
      <c r="G543" s="7">
        <f>SUM(G421:G$516)</f>
        <v>52.138830166648788</v>
      </c>
      <c r="H543" s="7">
        <f>SUM(H421:H$516)</f>
        <v>53.273630375941131</v>
      </c>
      <c r="I543" s="7">
        <f>SUM(I421:I$516)</f>
        <v>54.470273165896408</v>
      </c>
      <c r="J543" s="7">
        <f>SUM(J421:J$516)</f>
        <v>55.734771319468038</v>
      </c>
      <c r="K543" s="7">
        <f>SUM(K421:K$516)</f>
        <v>57.073955475860643</v>
      </c>
      <c r="L543" s="1">
        <f>SUM(L421:L$516)</f>
        <v>5213883.0166648785</v>
      </c>
      <c r="M543" s="1"/>
      <c r="N543" s="1">
        <f>'SSA avg mort by age'!L29</f>
        <v>5213883.0166648785</v>
      </c>
      <c r="O543" s="7">
        <f>SUM(O421:O$516)</f>
        <v>52.949673428596419</v>
      </c>
      <c r="P543" s="7">
        <f>SUM(P421:P$516)</f>
        <v>53.694791526922359</v>
      </c>
      <c r="Q543" s="7">
        <f>SUM(Q421:Q$516)</f>
        <v>55.276661098244247</v>
      </c>
      <c r="R543" s="7">
        <f>SUM(R421:R$516)</f>
        <v>56.118128709685351</v>
      </c>
      <c r="S543" s="7">
        <f>SUM(S421:S$516)</f>
        <v>56.552652749474177</v>
      </c>
      <c r="T543" s="7">
        <f>SUM(T421:T$516)</f>
        <v>56.996859139959362</v>
      </c>
      <c r="U543" s="7">
        <f>SUM(U421:U$516)</f>
        <v>56.996859139959362</v>
      </c>
      <c r="V543" s="7">
        <f>SUM(V421:V$516)</f>
        <v>56.996859139959362</v>
      </c>
      <c r="W543" s="7">
        <f>SUM(W421:W$516)</f>
        <v>58.878682541435218</v>
      </c>
      <c r="X543" s="7">
        <f>SUM(X421:X$516)</f>
        <v>63.250396397023579</v>
      </c>
      <c r="Y543" s="7">
        <f>SUM(Y421:Y$516)</f>
        <v>56.996859139959362</v>
      </c>
    </row>
    <row r="544" spans="1:25" x14ac:dyDescent="0.25">
      <c r="A544">
        <v>25</v>
      </c>
      <c r="B544" s="7">
        <f>SUM(B422:B$516)</f>
        <v>47.151929413142859</v>
      </c>
      <c r="C544" s="7">
        <f>SUM(C422:C$516)</f>
        <v>48.083679031164579</v>
      </c>
      <c r="D544" s="7">
        <f>SUM(D422:D$516)</f>
        <v>49.059331893075502</v>
      </c>
      <c r="E544" s="7">
        <f>SUM(E422:E$516)</f>
        <v>49.059331893075502</v>
      </c>
      <c r="F544" s="7">
        <f>SUM(F422:F$516)</f>
        <v>49.059331893075502</v>
      </c>
      <c r="G544" s="7">
        <f>SUM(G422:G$516)</f>
        <v>51.157723149583553</v>
      </c>
      <c r="H544" s="7">
        <f>SUM(H422:H$516)</f>
        <v>52.289351138492329</v>
      </c>
      <c r="I544" s="7">
        <f>SUM(I422:I$516)</f>
        <v>53.482813385933632</v>
      </c>
      <c r="J544" s="7">
        <f>SUM(J422:J$516)</f>
        <v>54.744122655955522</v>
      </c>
      <c r="K544" s="7">
        <f>SUM(K422:K$516)</f>
        <v>56.080109568819196</v>
      </c>
      <c r="L544" s="1">
        <f>SUM(L422:L$516)</f>
        <v>5115772.3149583554</v>
      </c>
      <c r="M544" s="1"/>
      <c r="N544" s="1">
        <f>'SSA avg mort by age'!L30</f>
        <v>5115772.3149583554</v>
      </c>
      <c r="O544" s="7">
        <f>SUM(O422:O$516)</f>
        <v>51.970925961080425</v>
      </c>
      <c r="P544" s="7">
        <f>SUM(P422:P$516)</f>
        <v>52.714077686559207</v>
      </c>
      <c r="Q544" s="7">
        <f>SUM(Q422:Q$516)</f>
        <v>54.292006201319722</v>
      </c>
      <c r="R544" s="7">
        <f>SUM(R422:R$516)</f>
        <v>55.131499122495811</v>
      </c>
      <c r="S544" s="7">
        <f>SUM(S422:S$516)</f>
        <v>55.565034775221392</v>
      </c>
      <c r="T544" s="7">
        <f>SUM(T422:T$516)</f>
        <v>56.008252083475725</v>
      </c>
      <c r="U544" s="7">
        <f>SUM(U422:U$516)</f>
        <v>56.008252083475725</v>
      </c>
      <c r="V544" s="7">
        <f>SUM(V422:V$516)</f>
        <v>56.008252083475725</v>
      </c>
      <c r="W544" s="7">
        <f>SUM(W422:W$516)</f>
        <v>57.886112196136793</v>
      </c>
      <c r="X544" s="7">
        <f>SUM(X422:X$516)</f>
        <v>62.249865981021586</v>
      </c>
      <c r="Y544" s="7">
        <f>SUM(Y422:Y$516)</f>
        <v>56.008252083475725</v>
      </c>
    </row>
    <row r="545" spans="1:25" x14ac:dyDescent="0.25">
      <c r="A545">
        <v>26</v>
      </c>
      <c r="B545" s="7">
        <f>SUM(B423:B$516)</f>
        <v>46.185548224118783</v>
      </c>
      <c r="C545" s="7">
        <f>SUM(C423:C$516)</f>
        <v>47.113968171865906</v>
      </c>
      <c r="D545" s="7">
        <f>SUM(D423:D$516)</f>
        <v>48.086281856072922</v>
      </c>
      <c r="E545" s="7">
        <f>SUM(E423:E$516)</f>
        <v>48.086281856072922</v>
      </c>
      <c r="F545" s="7">
        <f>SUM(F423:F$516)</f>
        <v>48.086281856072922</v>
      </c>
      <c r="G545" s="7">
        <f>SUM(G423:G$516)</f>
        <v>50.17796613984428</v>
      </c>
      <c r="H545" s="7">
        <f>SUM(H423:H$516)</f>
        <v>51.306226286067094</v>
      </c>
      <c r="I545" s="7">
        <f>SUM(I423:I$516)</f>
        <v>52.496311088086536</v>
      </c>
      <c r="J545" s="7">
        <f>SUM(J423:J$516)</f>
        <v>53.754233285990878</v>
      </c>
      <c r="K545" s="7">
        <f>SUM(K423:K$516)</f>
        <v>55.08682347602803</v>
      </c>
      <c r="L545" s="1">
        <f>SUM(L423:L$516)</f>
        <v>5017796.6139844293</v>
      </c>
      <c r="M545" s="1"/>
      <c r="N545" s="1">
        <f>'SSA avg mort by age'!L31</f>
        <v>5017796.6139844293</v>
      </c>
      <c r="O545" s="7">
        <f>SUM(O423:O$516)</f>
        <v>50.993055481799729</v>
      </c>
      <c r="P545" s="7">
        <f>SUM(P423:P$516)</f>
        <v>51.734167957548053</v>
      </c>
      <c r="Q545" s="7">
        <f>SUM(Q423:Q$516)</f>
        <v>53.308008769319287</v>
      </c>
      <c r="R545" s="7">
        <f>SUM(R423:R$516)</f>
        <v>54.145453229423502</v>
      </c>
      <c r="S545" s="7">
        <f>SUM(S423:S$516)</f>
        <v>54.577963497507561</v>
      </c>
      <c r="T545" s="7">
        <f>SUM(T423:T$516)</f>
        <v>55.02015465106399</v>
      </c>
      <c r="U545" s="7">
        <f>SUM(U423:U$516)</f>
        <v>55.02015465106399</v>
      </c>
      <c r="V545" s="7">
        <f>SUM(V423:V$516)</f>
        <v>55.02015465106399</v>
      </c>
      <c r="W545" s="7">
        <f>SUM(W423:W$516)</f>
        <v>56.893902434568716</v>
      </c>
      <c r="X545" s="7">
        <f>SUM(X423:X$516)</f>
        <v>61.249394449258418</v>
      </c>
      <c r="Y545" s="7">
        <f>SUM(Y423:Y$516)</f>
        <v>55.02015465106399</v>
      </c>
    </row>
    <row r="546" spans="1:25" x14ac:dyDescent="0.25">
      <c r="A546">
        <v>27</v>
      </c>
      <c r="B546" s="7">
        <f>SUM(B424:B$516)</f>
        <v>45.221260081287468</v>
      </c>
      <c r="C546" s="7">
        <f>SUM(C424:C$516)</f>
        <v>46.146163904653953</v>
      </c>
      <c r="D546" s="7">
        <f>SUM(D424:D$516)</f>
        <v>47.114950644171337</v>
      </c>
      <c r="E546" s="7">
        <f>SUM(E424:E$516)</f>
        <v>47.114950644171337</v>
      </c>
      <c r="F546" s="7">
        <f>SUM(F424:F$516)</f>
        <v>47.114950644171337</v>
      </c>
      <c r="G546" s="7">
        <f>SUM(G424:G$516)</f>
        <v>49.199548459952098</v>
      </c>
      <c r="H546" s="7">
        <f>SUM(H424:H$516)</f>
        <v>50.324249023851742</v>
      </c>
      <c r="I546" s="7">
        <f>SUM(I424:I$516)</f>
        <v>51.510763305194324</v>
      </c>
      <c r="J546" s="7">
        <f>SUM(J424:J$516)</f>
        <v>52.765104014376313</v>
      </c>
      <c r="K546" s="7">
        <f>SUM(K424:K$516)</f>
        <v>54.09410171788123</v>
      </c>
      <c r="L546" s="1">
        <f>SUM(L424:L$516)</f>
        <v>4919954.845995211</v>
      </c>
      <c r="M546" s="1"/>
      <c r="N546" s="1">
        <f>'SSA avg mort by age'!L32</f>
        <v>4919954.845995211</v>
      </c>
      <c r="O546" s="7">
        <f>SUM(O424:O$516)</f>
        <v>50.016097030289323</v>
      </c>
      <c r="P546" s="7">
        <f>SUM(P424:P$516)</f>
        <v>50.755095006157518</v>
      </c>
      <c r="Q546" s="7">
        <f>SUM(Q424:Q$516)</f>
        <v>52.324696657397098</v>
      </c>
      <c r="R546" s="7">
        <f>SUM(R424:R$516)</f>
        <v>53.160016447591083</v>
      </c>
      <c r="S546" s="7">
        <f>SUM(S424:S$516)</f>
        <v>53.591463106280784</v>
      </c>
      <c r="T546" s="7">
        <f>SUM(T424:T$516)</f>
        <v>54.032589800043141</v>
      </c>
      <c r="U546" s="7">
        <f>SUM(U424:U$516)</f>
        <v>54.032589800043141</v>
      </c>
      <c r="V546" s="7">
        <f>SUM(V424:V$516)</f>
        <v>54.032589800043141</v>
      </c>
      <c r="W546" s="7">
        <f>SUM(W424:W$516)</f>
        <v>55.902071228756739</v>
      </c>
      <c r="X546" s="7">
        <f>SUM(X424:X$516)</f>
        <v>60.248989537831136</v>
      </c>
      <c r="Y546" s="7">
        <f>SUM(Y424:Y$516)</f>
        <v>54.032589800043141</v>
      </c>
    </row>
    <row r="547" spans="1:25" x14ac:dyDescent="0.25">
      <c r="A547">
        <v>28</v>
      </c>
      <c r="B547" s="7">
        <f>SUM(B425:B$516)</f>
        <v>44.259046116274746</v>
      </c>
      <c r="C547" s="7">
        <f>SUM(C425:C$516)</f>
        <v>45.1802507222977</v>
      </c>
      <c r="D547" s="7">
        <f>SUM(D425:D$516)</f>
        <v>46.145326058063752</v>
      </c>
      <c r="E547" s="7">
        <f>SUM(E425:E$516)</f>
        <v>46.145326058063752</v>
      </c>
      <c r="F547" s="7">
        <f>SUM(F425:F$516)</f>
        <v>46.145326058063752</v>
      </c>
      <c r="G547" s="7">
        <f>SUM(G425:G$516)</f>
        <v>48.222464364025349</v>
      </c>
      <c r="H547" s="7">
        <f>SUM(H425:H$516)</f>
        <v>49.34341675007289</v>
      </c>
      <c r="I547" s="7">
        <f>SUM(I425:I$516)</f>
        <v>50.526170523586607</v>
      </c>
      <c r="J547" s="7">
        <f>SUM(J425:J$516)</f>
        <v>51.776738358832098</v>
      </c>
      <c r="K547" s="7">
        <f>SUM(K425:K$516)</f>
        <v>53.101950786066112</v>
      </c>
      <c r="L547" s="1">
        <f>SUM(L425:L$516)</f>
        <v>4822246.436402536</v>
      </c>
      <c r="M547" s="1"/>
      <c r="N547" s="1">
        <f>'SSA avg mort by age'!L33</f>
        <v>4822246.436402536</v>
      </c>
      <c r="O547" s="7">
        <f>SUM(O425:O$516)</f>
        <v>49.040086032892447</v>
      </c>
      <c r="P547" s="7">
        <f>SUM(P425:P$516)</f>
        <v>49.776891901741067</v>
      </c>
      <c r="Q547" s="7">
        <f>SUM(Q425:Q$516)</f>
        <v>51.342098153018284</v>
      </c>
      <c r="R547" s="7">
        <f>SUM(R425:R$516)</f>
        <v>52.175214639362039</v>
      </c>
      <c r="S547" s="7">
        <f>SUM(S425:S$516)</f>
        <v>52.605558242769845</v>
      </c>
      <c r="T547" s="7">
        <f>SUM(T425:T$516)</f>
        <v>53.045580944767629</v>
      </c>
      <c r="U547" s="7">
        <f>SUM(U425:U$516)</f>
        <v>53.045580944767629</v>
      </c>
      <c r="V547" s="7">
        <f>SUM(V425:V$516)</f>
        <v>53.045580944767629</v>
      </c>
      <c r="W547" s="7">
        <f>SUM(W425:W$516)</f>
        <v>54.910637027905857</v>
      </c>
      <c r="X547" s="7">
        <f>SUM(X425:X$516)</f>
        <v>59.248659486241266</v>
      </c>
      <c r="Y547" s="7">
        <f>SUM(Y425:Y$516)</f>
        <v>53.045580944767629</v>
      </c>
    </row>
    <row r="548" spans="1:25" x14ac:dyDescent="0.25">
      <c r="A548">
        <v>29</v>
      </c>
      <c r="B548" s="7">
        <f>SUM(B426:B$516)</f>
        <v>43.298900446711428</v>
      </c>
      <c r="C548" s="7">
        <f>SUM(C426:C$516)</f>
        <v>44.216224945761056</v>
      </c>
      <c r="D548" s="7">
        <f>SUM(D426:D$516)</f>
        <v>45.177406563196136</v>
      </c>
      <c r="E548" s="7">
        <f>SUM(E426:E$516)</f>
        <v>45.177406563196136</v>
      </c>
      <c r="F548" s="7">
        <f>SUM(F426:F$516)</f>
        <v>45.177406563196136</v>
      </c>
      <c r="G548" s="7">
        <f>SUM(G426:G$516)</f>
        <v>47.24671642693761</v>
      </c>
      <c r="H548" s="7">
        <f>SUM(H426:H$516)</f>
        <v>48.363734003046133</v>
      </c>
      <c r="I548" s="7">
        <f>SUM(I426:I$516)</f>
        <v>49.542539183162724</v>
      </c>
      <c r="J548" s="7">
        <f>SUM(J426:J$516)</f>
        <v>50.789144598219202</v>
      </c>
      <c r="K548" s="7">
        <f>SUM(K426:K$516)</f>
        <v>52.110380735014417</v>
      </c>
      <c r="L548" s="1">
        <f>SUM(L426:L$516)</f>
        <v>4724671.6426937627</v>
      </c>
      <c r="M548" s="1"/>
      <c r="N548" s="1">
        <f>'SSA avg mort by age'!L34</f>
        <v>4724671.6426937627</v>
      </c>
      <c r="O548" s="7">
        <f>SUM(O426:O$516)</f>
        <v>48.065059950157</v>
      </c>
      <c r="P548" s="7">
        <f>SUM(P426:P$516)</f>
        <v>48.799593632721312</v>
      </c>
      <c r="Q548" s="7">
        <f>SUM(Q426:Q$516)</f>
        <v>50.360243227146356</v>
      </c>
      <c r="R548" s="7">
        <f>SUM(R426:R$516)</f>
        <v>51.191075230138566</v>
      </c>
      <c r="S548" s="7">
        <f>SUM(S426:S$516)</f>
        <v>51.620275050338378</v>
      </c>
      <c r="T548" s="7">
        <f>SUM(T426:T$516)</f>
        <v>52.059152940371511</v>
      </c>
      <c r="U548" s="7">
        <f>SUM(U426:U$516)</f>
        <v>52.059152940371511</v>
      </c>
      <c r="V548" s="7">
        <f>SUM(V426:V$516)</f>
        <v>52.059152940371511</v>
      </c>
      <c r="W548" s="7">
        <f>SUM(W426:W$516)</f>
        <v>53.919619472034725</v>
      </c>
      <c r="X548" s="7">
        <f>SUM(X426:X$516)</f>
        <v>58.248413202730134</v>
      </c>
      <c r="Y548" s="7">
        <f>SUM(Y426:Y$516)</f>
        <v>52.059152940371511</v>
      </c>
    </row>
    <row r="549" spans="1:25" x14ac:dyDescent="0.25">
      <c r="A549">
        <v>30</v>
      </c>
      <c r="B549" s="7">
        <f>SUM(B427:B$516)</f>
        <v>42.340833699823271</v>
      </c>
      <c r="C549" s="7">
        <f>SUM(C427:C$516)</f>
        <v>43.254097972534026</v>
      </c>
      <c r="D549" s="7">
        <f>SUM(D427:D$516)</f>
        <v>44.21120425880391</v>
      </c>
      <c r="E549" s="7">
        <f>SUM(E427:E$516)</f>
        <v>44.21120425880391</v>
      </c>
      <c r="F549" s="7">
        <f>SUM(F427:F$516)</f>
        <v>44.21120425880391</v>
      </c>
      <c r="G549" s="7">
        <f>SUM(G427:G$516)</f>
        <v>46.272317942543758</v>
      </c>
      <c r="H549" s="7">
        <f>SUM(H427:H$516)</f>
        <v>47.385214567828882</v>
      </c>
      <c r="I549" s="7">
        <f>SUM(I427:I$516)</f>
        <v>48.559883488320928</v>
      </c>
      <c r="J549" s="7">
        <f>SUM(J427:J$516)</f>
        <v>49.8023372835654</v>
      </c>
      <c r="K549" s="7">
        <f>SUM(K427:K$516)</f>
        <v>51.119406388816898</v>
      </c>
      <c r="L549" s="1">
        <f>SUM(L427:L$516)</f>
        <v>4627231.7942543766</v>
      </c>
      <c r="M549" s="1"/>
      <c r="N549" s="1">
        <f>'SSA avg mort by age'!L35</f>
        <v>4627231.7942543766</v>
      </c>
      <c r="O549" s="7">
        <f>SUM(O427:O$516)</f>
        <v>47.091059073697927</v>
      </c>
      <c r="P549" s="7">
        <f>SUM(P427:P$516)</f>
        <v>47.823237842596896</v>
      </c>
      <c r="Q549" s="7">
        <f>SUM(Q427:Q$516)</f>
        <v>49.379164147377764</v>
      </c>
      <c r="R549" s="7">
        <f>SUM(R427:R$516)</f>
        <v>50.207627759474931</v>
      </c>
      <c r="S549" s="7">
        <f>SUM(S427:S$516)</f>
        <v>50.635641694440551</v>
      </c>
      <c r="T549" s="7">
        <f>SUM(T427:T$516)</f>
        <v>51.07333257146805</v>
      </c>
      <c r="U549" s="7">
        <f>SUM(U427:U$516)</f>
        <v>51.07333257146805</v>
      </c>
      <c r="V549" s="7">
        <f>SUM(V427:V$516)</f>
        <v>51.07333257146805</v>
      </c>
      <c r="W549" s="7">
        <f>SUM(W427:W$516)</f>
        <v>52.929039754661247</v>
      </c>
      <c r="X549" s="7">
        <f>SUM(X427:X$516)</f>
        <v>57.248260370132286</v>
      </c>
      <c r="Y549" s="7">
        <f>SUM(Y427:Y$516)</f>
        <v>51.07333257146805</v>
      </c>
    </row>
    <row r="550" spans="1:25" x14ac:dyDescent="0.25">
      <c r="A550">
        <v>31</v>
      </c>
      <c r="B550" s="7">
        <f>SUM(B428:B$516)</f>
        <v>41.384867440819164</v>
      </c>
      <c r="C550" s="7">
        <f>SUM(C428:C$516)</f>
        <v>42.293891227177106</v>
      </c>
      <c r="D550" s="7">
        <f>SUM(D428:D$516)</f>
        <v>43.246740352762821</v>
      </c>
      <c r="E550" s="7">
        <f>SUM(E428:E$516)</f>
        <v>43.246740352762821</v>
      </c>
      <c r="F550" s="7">
        <f>SUM(F428:F$516)</f>
        <v>43.246740352762821</v>
      </c>
      <c r="G550" s="7">
        <f>SUM(G428:G$516)</f>
        <v>45.299289453590127</v>
      </c>
      <c r="H550" s="7">
        <f>SUM(H428:H$516)</f>
        <v>46.407878536881555</v>
      </c>
      <c r="I550" s="7">
        <f>SUM(I428:I$516)</f>
        <v>47.578223001516697</v>
      </c>
      <c r="J550" s="7">
        <f>SUM(J428:J$516)</f>
        <v>48.816335366665449</v>
      </c>
      <c r="K550" s="7">
        <f>SUM(K428:K$516)</f>
        <v>50.129046007008512</v>
      </c>
      <c r="L550" s="1">
        <f>SUM(L428:L$516)</f>
        <v>4529928.9453590149</v>
      </c>
      <c r="M550" s="1"/>
      <c r="N550" s="1">
        <f>'SSA avg mort by age'!L36</f>
        <v>4529928.9453590149</v>
      </c>
      <c r="O550" s="7">
        <f>SUM(O428:O$516)</f>
        <v>46.118127279665487</v>
      </c>
      <c r="P550" s="7">
        <f>SUM(P428:P$516)</f>
        <v>46.847865530737039</v>
      </c>
      <c r="Q550" s="7">
        <f>SUM(Q428:Q$516)</f>
        <v>48.398896071985661</v>
      </c>
      <c r="R550" s="7">
        <f>SUM(R428:R$516)</f>
        <v>49.224904421038637</v>
      </c>
      <c r="S550" s="7">
        <f>SUM(S428:S$516)</f>
        <v>49.651688875362829</v>
      </c>
      <c r="T550" s="7">
        <f>SUM(T428:T$516)</f>
        <v>50.088149037552796</v>
      </c>
      <c r="U550" s="7">
        <f>SUM(U428:U$516)</f>
        <v>50.088149037552796</v>
      </c>
      <c r="V550" s="7">
        <f>SUM(V428:V$516)</f>
        <v>50.088149037552796</v>
      </c>
      <c r="W550" s="7">
        <f>SUM(W428:W$516)</f>
        <v>51.938920997651913</v>
      </c>
      <c r="X550" s="7">
        <f>SUM(X428:X$516)</f>
        <v>56.248211593784376</v>
      </c>
      <c r="Y550" s="7">
        <f>SUM(Y428:Y$516)</f>
        <v>50.088149037552796</v>
      </c>
    </row>
    <row r="551" spans="1:25" x14ac:dyDescent="0.25">
      <c r="A551">
        <v>32</v>
      </c>
      <c r="B551" s="7">
        <f>SUM(B429:B$516)</f>
        <v>40.43102726702962</v>
      </c>
      <c r="C551" s="7">
        <f>SUM(C429:C$516)</f>
        <v>41.335629870909308</v>
      </c>
      <c r="D551" s="7">
        <f>SUM(D429:D$516)</f>
        <v>42.284039490749883</v>
      </c>
      <c r="E551" s="7">
        <f>SUM(E429:E$516)</f>
        <v>42.284039490749883</v>
      </c>
      <c r="F551" s="7">
        <f>SUM(F429:F$516)</f>
        <v>42.284039490749883</v>
      </c>
      <c r="G551" s="7">
        <f>SUM(G429:G$516)</f>
        <v>44.32765433245158</v>
      </c>
      <c r="H551" s="7">
        <f>SUM(H429:H$516)</f>
        <v>45.431748522837339</v>
      </c>
      <c r="I551" s="7">
        <f>SUM(I429:I$516)</f>
        <v>46.59757949224808</v>
      </c>
      <c r="J551" s="7">
        <f>SUM(J429:J$516)</f>
        <v>47.831159689479726</v>
      </c>
      <c r="K551" s="7">
        <f>SUM(K429:K$516)</f>
        <v>49.139319418593118</v>
      </c>
      <c r="L551" s="1">
        <f>SUM(L429:L$516)</f>
        <v>4432765.4332451588</v>
      </c>
      <c r="M551" s="1"/>
      <c r="N551" s="1">
        <f>'SSA avg mort by age'!L37</f>
        <v>4432765.4332451588</v>
      </c>
      <c r="O551" s="7">
        <f>SUM(O429:O$516)</f>
        <v>45.146315246077577</v>
      </c>
      <c r="P551" s="7">
        <f>SUM(P429:P$516)</f>
        <v>45.873524021634182</v>
      </c>
      <c r="Q551" s="7">
        <f>SUM(Q429:Q$516)</f>
        <v>47.419479518543611</v>
      </c>
      <c r="R551" s="7">
        <f>SUM(R429:R$516)</f>
        <v>48.242942278672466</v>
      </c>
      <c r="S551" s="7">
        <f>SUM(S429:S$516)</f>
        <v>48.668451917440663</v>
      </c>
      <c r="T551" s="7">
        <f>SUM(T429:T$516)</f>
        <v>49.103635914997611</v>
      </c>
      <c r="U551" s="7">
        <f>SUM(U429:U$516)</f>
        <v>49.103635914997611</v>
      </c>
      <c r="V551" s="7">
        <f>SUM(V429:V$516)</f>
        <v>49.103635914997611</v>
      </c>
      <c r="W551" s="7">
        <f>SUM(W429:W$516)</f>
        <v>50.94928970053509</v>
      </c>
      <c r="X551" s="7">
        <f>SUM(X429:X$516)</f>
        <v>55.248278807121139</v>
      </c>
      <c r="Y551" s="7">
        <f>SUM(Y429:Y$516)</f>
        <v>49.103635914997611</v>
      </c>
    </row>
    <row r="552" spans="1:25" x14ac:dyDescent="0.25">
      <c r="A552">
        <v>33</v>
      </c>
      <c r="B552" s="7">
        <f>SUM(B430:B$516)</f>
        <v>39.479343423272276</v>
      </c>
      <c r="C552" s="7">
        <f>SUM(C430:C$516)</f>
        <v>40.379343380538288</v>
      </c>
      <c r="D552" s="7">
        <f>SUM(D430:D$516)</f>
        <v>41.323130297695748</v>
      </c>
      <c r="E552" s="7">
        <f>SUM(E430:E$516)</f>
        <v>41.323130297695748</v>
      </c>
      <c r="F552" s="7">
        <f>SUM(F430:F$516)</f>
        <v>41.323130297695748</v>
      </c>
      <c r="G552" s="7">
        <f>SUM(G430:G$516)</f>
        <v>43.357439244451086</v>
      </c>
      <c r="H552" s="7">
        <f>SUM(H430:H$516)</f>
        <v>44.456850081141837</v>
      </c>
      <c r="I552" s="7">
        <f>SUM(I430:I$516)</f>
        <v>45.617977317922517</v>
      </c>
      <c r="J552" s="7">
        <f>SUM(J430:J$516)</f>
        <v>46.846833322122677</v>
      </c>
      <c r="K552" s="7">
        <f>SUM(K430:K$516)</f>
        <v>48.150248316034691</v>
      </c>
      <c r="L552" s="1">
        <f>SUM(L430:L$516)</f>
        <v>4335743.9244451085</v>
      </c>
      <c r="M552" s="1"/>
      <c r="N552" s="1">
        <f>'SSA avg mort by age'!L38</f>
        <v>4335743.9244451085</v>
      </c>
      <c r="O552" s="7">
        <f>SUM(O430:O$516)</f>
        <v>44.175679501129721</v>
      </c>
      <c r="P552" s="7">
        <f>SUM(P430:P$516)</f>
        <v>44.900266102154376</v>
      </c>
      <c r="Q552" s="7">
        <f>SUM(Q430:Q$516)</f>
        <v>46.440959679191451</v>
      </c>
      <c r="R552" s="7">
        <f>SUM(R430:R$516)</f>
        <v>47.261782670729936</v>
      </c>
      <c r="S552" s="7">
        <f>SUM(S430:S$516)</f>
        <v>47.685970217943066</v>
      </c>
      <c r="T552" s="7">
        <f>SUM(T430:T$516)</f>
        <v>48.119830650493384</v>
      </c>
      <c r="U552" s="7">
        <f>SUM(U430:U$516)</f>
        <v>48.119830650493384</v>
      </c>
      <c r="V552" s="7">
        <f>SUM(V430:V$516)</f>
        <v>48.119830650493384</v>
      </c>
      <c r="W552" s="7">
        <f>SUM(W430:W$516)</f>
        <v>49.960175412260995</v>
      </c>
      <c r="X552" s="7">
        <f>SUM(X430:X$516)</f>
        <v>54.248475300404522</v>
      </c>
      <c r="Y552" s="7">
        <f>SUM(Y430:Y$516)</f>
        <v>48.119830650493384</v>
      </c>
    </row>
    <row r="553" spans="1:25" x14ac:dyDescent="0.25">
      <c r="A553">
        <v>34</v>
      </c>
      <c r="B553" s="7">
        <f>SUM(B431:B$516)</f>
        <v>38.529856571909519</v>
      </c>
      <c r="C553" s="7">
        <f>SUM(C431:C$516)</f>
        <v>39.425070849144852</v>
      </c>
      <c r="D553" s="7">
        <f>SUM(D431:D$516)</f>
        <v>40.364050203893648</v>
      </c>
      <c r="E553" s="7">
        <f>SUM(E431:E$516)</f>
        <v>40.364050203893648</v>
      </c>
      <c r="F553" s="7">
        <f>SUM(F431:F$516)</f>
        <v>40.364050203893648</v>
      </c>
      <c r="G553" s="7">
        <f>SUM(G431:G$516)</f>
        <v>42.388678009050821</v>
      </c>
      <c r="H553" s="7">
        <f>SUM(H431:H$516)</f>
        <v>43.483215080820948</v>
      </c>
      <c r="I553" s="7">
        <f>SUM(I431:I$516)</f>
        <v>44.639446298838131</v>
      </c>
      <c r="J553" s="7">
        <f>SUM(J431:J$516)</f>
        <v>45.863383936652632</v>
      </c>
      <c r="K553" s="7">
        <f>SUM(K431:K$516)</f>
        <v>47.161858122409697</v>
      </c>
      <c r="L553" s="1">
        <f>SUM(L431:L$516)</f>
        <v>4238867.8009050814</v>
      </c>
      <c r="M553" s="1"/>
      <c r="N553" s="1">
        <f>'SSA avg mort by age'!L39</f>
        <v>4238867.8009050814</v>
      </c>
      <c r="O553" s="7">
        <f>SUM(O431:O$516)</f>
        <v>43.206279041867163</v>
      </c>
      <c r="P553" s="7">
        <f>SUM(P431:P$516)</f>
        <v>43.928146917753779</v>
      </c>
      <c r="Q553" s="7">
        <f>SUM(Q431:Q$516)</f>
        <v>45.463383875295364</v>
      </c>
      <c r="R553" s="7">
        <f>SUM(R431:R$516)</f>
        <v>46.281468945636369</v>
      </c>
      <c r="S553" s="7">
        <f>SUM(S431:S$516)</f>
        <v>46.704285123504341</v>
      </c>
      <c r="T553" s="7">
        <f>SUM(T431:T$516)</f>
        <v>47.136772578632709</v>
      </c>
      <c r="U553" s="7">
        <f>SUM(U431:U$516)</f>
        <v>47.136772578632709</v>
      </c>
      <c r="V553" s="7">
        <f>SUM(V431:V$516)</f>
        <v>47.136772578632709</v>
      </c>
      <c r="W553" s="7">
        <f>SUM(W431:W$516)</f>
        <v>48.971609316192151</v>
      </c>
      <c r="X553" s="7">
        <f>SUM(X431:X$516)</f>
        <v>53.248815454009943</v>
      </c>
      <c r="Y553" s="7">
        <f>SUM(Y431:Y$516)</f>
        <v>47.136772578632709</v>
      </c>
    </row>
    <row r="554" spans="1:25" x14ac:dyDescent="0.25">
      <c r="A554">
        <v>35</v>
      </c>
      <c r="B554" s="7">
        <f>SUM(B432:B$516)</f>
        <v>37.582619014705941</v>
      </c>
      <c r="C554" s="7">
        <f>SUM(C432:C$516)</f>
        <v>38.472862136465253</v>
      </c>
      <c r="D554" s="7">
        <f>SUM(D432:D$516)</f>
        <v>39.406846521722137</v>
      </c>
      <c r="E554" s="7">
        <f>SUM(E432:E$516)</f>
        <v>39.406846521722137</v>
      </c>
      <c r="F554" s="7">
        <f>SUM(F432:F$516)</f>
        <v>39.406846521722137</v>
      </c>
      <c r="G554" s="7">
        <f>SUM(G432:G$516)</f>
        <v>41.421412522589677</v>
      </c>
      <c r="H554" s="7">
        <f>SUM(H432:H$516)</f>
        <v>42.510882546835781</v>
      </c>
      <c r="I554" s="7">
        <f>SUM(I432:I$516)</f>
        <v>43.662022477857043</v>
      </c>
      <c r="J554" s="7">
        <f>SUM(J432:J$516)</f>
        <v>44.880844481735721</v>
      </c>
      <c r="K554" s="7">
        <f>SUM(K432:K$516)</f>
        <v>46.174178578703945</v>
      </c>
      <c r="L554" s="1">
        <f>SUM(L432:L$516)</f>
        <v>4142141.2522589676</v>
      </c>
      <c r="M554" s="1"/>
      <c r="N554" s="1">
        <f>'SSA avg mort by age'!L40</f>
        <v>4142141.2522589676</v>
      </c>
      <c r="O554" s="7">
        <f>SUM(O432:O$516)</f>
        <v>42.23817767380158</v>
      </c>
      <c r="P554" s="7">
        <f>SUM(P432:P$516)</f>
        <v>42.957226139279399</v>
      </c>
      <c r="Q554" s="7">
        <f>SUM(Q432:Q$516)</f>
        <v>44.486803374872466</v>
      </c>
      <c r="R554" s="7">
        <f>SUM(R432:R$516)</f>
        <v>45.302048102739398</v>
      </c>
      <c r="S554" s="7">
        <f>SUM(S432:S$516)</f>
        <v>45.723441482212934</v>
      </c>
      <c r="T554" s="7">
        <f>SUM(T432:T$516)</f>
        <v>46.154504384919541</v>
      </c>
      <c r="U554" s="7">
        <f>SUM(U432:U$516)</f>
        <v>46.154504384919541</v>
      </c>
      <c r="V554" s="7">
        <f>SUM(V432:V$516)</f>
        <v>46.154504384919541</v>
      </c>
      <c r="W554" s="7">
        <f>SUM(W432:W$516)</f>
        <v>47.983625333603094</v>
      </c>
      <c r="X554" s="7">
        <f>SUM(X432:X$516)</f>
        <v>52.249315107392974</v>
      </c>
      <c r="Y554" s="7">
        <f>SUM(Y432:Y$516)</f>
        <v>46.154504384919541</v>
      </c>
    </row>
    <row r="555" spans="1:25" x14ac:dyDescent="0.25">
      <c r="A555">
        <v>36</v>
      </c>
      <c r="B555" s="7">
        <f>SUM(B433:B$516)</f>
        <v>36.637697313293828</v>
      </c>
      <c r="C555" s="7">
        <f>SUM(C433:C$516)</f>
        <v>37.522780309474712</v>
      </c>
      <c r="D555" s="7">
        <f>SUM(D433:D$516)</f>
        <v>38.451578702732625</v>
      </c>
      <c r="E555" s="7">
        <f>SUM(E433:E$516)</f>
        <v>38.451578702732625</v>
      </c>
      <c r="F555" s="7">
        <f>SUM(F433:F$516)</f>
        <v>38.451578702732625</v>
      </c>
      <c r="G555" s="7">
        <f>SUM(G433:G$516)</f>
        <v>40.455694637364992</v>
      </c>
      <c r="H555" s="7">
        <f>SUM(H433:H$516)</f>
        <v>41.539900344567691</v>
      </c>
      <c r="I555" s="7">
        <f>SUM(I433:I$516)</f>
        <v>42.685749606506299</v>
      </c>
      <c r="J555" s="7">
        <f>SUM(J433:J$516)</f>
        <v>43.899254466530301</v>
      </c>
      <c r="K555" s="7">
        <f>SUM(K433:K$516)</f>
        <v>45.1872448216035</v>
      </c>
      <c r="L555" s="1">
        <f>SUM(L433:L$516)</f>
        <v>4045569.4637364997</v>
      </c>
      <c r="M555" s="1"/>
      <c r="N555" s="1">
        <f>'SSA avg mort by age'!L41</f>
        <v>4045569.4637364997</v>
      </c>
      <c r="O555" s="7">
        <f>SUM(O433:O$516)</f>
        <v>41.271447122066114</v>
      </c>
      <c r="P555" s="7">
        <f>SUM(P433:P$516)</f>
        <v>41.987570845249181</v>
      </c>
      <c r="Q555" s="7">
        <f>SUM(Q433:Q$516)</f>
        <v>43.511275811998615</v>
      </c>
      <c r="R555" s="7">
        <f>SUM(R433:R$516)</f>
        <v>44.323572977700252</v>
      </c>
      <c r="S555" s="7">
        <f>SUM(S433:S$516)</f>
        <v>44.743489711345198</v>
      </c>
      <c r="T555" s="7">
        <f>SUM(T433:T$516)</f>
        <v>45.173074055410872</v>
      </c>
      <c r="U555" s="7">
        <f>SUM(U433:U$516)</f>
        <v>45.173074055410872</v>
      </c>
      <c r="V555" s="7">
        <f>SUM(V433:V$516)</f>
        <v>45.173074055410872</v>
      </c>
      <c r="W555" s="7">
        <f>SUM(W433:W$516)</f>
        <v>46.996261596584795</v>
      </c>
      <c r="X555" s="7">
        <f>SUM(X433:X$516)</f>
        <v>51.249992057292673</v>
      </c>
      <c r="Y555" s="7">
        <f>SUM(Y433:Y$516)</f>
        <v>45.173074055410872</v>
      </c>
    </row>
    <row r="556" spans="1:25" x14ac:dyDescent="0.25">
      <c r="A556">
        <v>37</v>
      </c>
      <c r="B556" s="7">
        <f>SUM(B434:B$516)</f>
        <v>35.695176981057635</v>
      </c>
      <c r="C556" s="7">
        <f>SUM(C434:C$516)</f>
        <v>36.574905997359572</v>
      </c>
      <c r="D556" s="7">
        <f>SUM(D434:D$516)</f>
        <v>37.498322349820704</v>
      </c>
      <c r="E556" s="7">
        <f>SUM(E434:E$516)</f>
        <v>37.498322349820704</v>
      </c>
      <c r="F556" s="7">
        <f>SUM(F434:F$516)</f>
        <v>37.498322349820704</v>
      </c>
      <c r="G556" s="7">
        <f>SUM(G434:G$516)</f>
        <v>39.491589470269389</v>
      </c>
      <c r="H556" s="7">
        <f>SUM(H434:H$516)</f>
        <v>40.570328127586087</v>
      </c>
      <c r="I556" s="7">
        <f>SUM(I434:I$516)</f>
        <v>41.710681725717158</v>
      </c>
      <c r="J556" s="7">
        <f>SUM(J434:J$516)</f>
        <v>42.918662168169377</v>
      </c>
      <c r="K556" s="7">
        <f>SUM(K434:K$516)</f>
        <v>44.201099211421592</v>
      </c>
      <c r="L556" s="1">
        <f>SUM(L434:L$516)</f>
        <v>3949158.9470269391</v>
      </c>
      <c r="M556" s="1"/>
      <c r="N556" s="1">
        <f>'SSA avg mort by age'!L42</f>
        <v>3949158.9470269391</v>
      </c>
      <c r="O556" s="7">
        <f>SUM(O434:O$516)</f>
        <v>40.306171619909499</v>
      </c>
      <c r="P556" s="7">
        <f>SUM(P434:P$516)</f>
        <v>41.019259781804735</v>
      </c>
      <c r="Q556" s="7">
        <f>SUM(Q434:Q$516)</f>
        <v>42.536868781495969</v>
      </c>
      <c r="R556" s="7">
        <f>SUM(R434:R$516)</f>
        <v>43.346105500425807</v>
      </c>
      <c r="S556" s="7">
        <f>SUM(S434:S$516)</f>
        <v>43.764488885881967</v>
      </c>
      <c r="T556" s="7">
        <f>SUM(T434:T$516)</f>
        <v>44.192537795123471</v>
      </c>
      <c r="U556" s="7">
        <f>SUM(U434:U$516)</f>
        <v>44.192537795123471</v>
      </c>
      <c r="V556" s="7">
        <f>SUM(V434:V$516)</f>
        <v>44.192537795123471</v>
      </c>
      <c r="W556" s="7">
        <f>SUM(W434:W$516)</f>
        <v>46.009562679027034</v>
      </c>
      <c r="X556" s="7">
        <f>SUM(X434:X$516)</f>
        <v>50.250866879916217</v>
      </c>
      <c r="Y556" s="7">
        <f>SUM(Y434:Y$516)</f>
        <v>44.192537795123471</v>
      </c>
    </row>
    <row r="557" spans="1:25" x14ac:dyDescent="0.25">
      <c r="A557">
        <v>38</v>
      </c>
      <c r="B557" s="7">
        <f>SUM(B435:B$516)</f>
        <v>34.755167736240047</v>
      </c>
      <c r="C557" s="7">
        <f>SUM(C435:C$516)</f>
        <v>35.629342281361659</v>
      </c>
      <c r="D557" s="7">
        <f>SUM(D435:D$516)</f>
        <v>36.54717373666859</v>
      </c>
      <c r="E557" s="7">
        <f>SUM(E435:E$516)</f>
        <v>36.54717373666859</v>
      </c>
      <c r="F557" s="7">
        <f>SUM(F435:F$516)</f>
        <v>36.54717373666859</v>
      </c>
      <c r="G557" s="7">
        <f>SUM(G435:G$516)</f>
        <v>38.529179159655449</v>
      </c>
      <c r="H557" s="7">
        <f>SUM(H435:H$516)</f>
        <v>39.602240702158362</v>
      </c>
      <c r="I557" s="7">
        <f>SUM(I435:I$516)</f>
        <v>40.736886130482539</v>
      </c>
      <c r="J557" s="7">
        <f>SUM(J435:J$516)</f>
        <v>41.939127188975831</v>
      </c>
      <c r="K557" s="7">
        <f>SUM(K435:K$516)</f>
        <v>43.215793474189567</v>
      </c>
      <c r="L557" s="1">
        <f>SUM(L435:L$516)</f>
        <v>3852917.915965545</v>
      </c>
      <c r="M557" s="1"/>
      <c r="N557" s="1">
        <f>'SSA avg mort by age'!L43</f>
        <v>3852917.915965545</v>
      </c>
      <c r="O557" s="7">
        <f>SUM(O435:O$516)</f>
        <v>39.342453986276809</v>
      </c>
      <c r="P557" s="7">
        <f>SUM(P435:P$516)</f>
        <v>40.052389009419883</v>
      </c>
      <c r="Q557" s="7">
        <f>SUM(Q435:Q$516)</f>
        <v>41.563664612577</v>
      </c>
      <c r="R557" s="7">
        <f>SUM(R435:R$516)</f>
        <v>42.369721026474693</v>
      </c>
      <c r="S557" s="7">
        <f>SUM(S435:S$516)</f>
        <v>42.786510847359288</v>
      </c>
      <c r="T557" s="7">
        <f>SUM(T435:T$516)</f>
        <v>43.21296391336773</v>
      </c>
      <c r="U557" s="7">
        <f>SUM(U435:U$516)</f>
        <v>43.21296391336773</v>
      </c>
      <c r="V557" s="7">
        <f>SUM(V435:V$516)</f>
        <v>43.21296391336773</v>
      </c>
      <c r="W557" s="7">
        <f>SUM(W435:W$516)</f>
        <v>45.023582578212029</v>
      </c>
      <c r="X557" s="7">
        <f>SUM(X435:X$516)</f>
        <v>49.25196405801637</v>
      </c>
      <c r="Y557" s="7">
        <f>SUM(Y435:Y$516)</f>
        <v>43.21296391336773</v>
      </c>
    </row>
    <row r="558" spans="1:25" x14ac:dyDescent="0.25">
      <c r="A558">
        <v>39</v>
      </c>
      <c r="B558" s="7">
        <f>SUM(B436:B$516)</f>
        <v>33.817807155172545</v>
      </c>
      <c r="C558" s="7">
        <f>SUM(C436:C$516)</f>
        <v>34.686218132375828</v>
      </c>
      <c r="D558" s="7">
        <f>SUM(D436:D$516)</f>
        <v>35.598253023247615</v>
      </c>
      <c r="E558" s="7">
        <f>SUM(E436:E$516)</f>
        <v>35.598253023247615</v>
      </c>
      <c r="F558" s="7">
        <f>SUM(F436:F$516)</f>
        <v>35.598253023247615</v>
      </c>
      <c r="G558" s="7">
        <f>SUM(G436:G$516)</f>
        <v>37.568565616871979</v>
      </c>
      <c r="H558" s="7">
        <f>SUM(H436:H$516)</f>
        <v>38.635730536717347</v>
      </c>
      <c r="I558" s="7">
        <f>SUM(I436:I$516)</f>
        <v>39.764445630398008</v>
      </c>
      <c r="J558" s="7">
        <f>SUM(J436:J$516)</f>
        <v>40.96072246111779</v>
      </c>
      <c r="K558" s="7">
        <f>SUM(K436:K$516)</f>
        <v>42.231390443364418</v>
      </c>
      <c r="L558" s="1">
        <f>SUM(L436:L$516)</f>
        <v>3756856.561687198</v>
      </c>
      <c r="M558" s="1"/>
      <c r="N558" s="1">
        <f>'SSA avg mort by age'!L44</f>
        <v>3756856.561687198</v>
      </c>
      <c r="O558" s="7">
        <f>SUM(O436:O$516)</f>
        <v>38.380419133140371</v>
      </c>
      <c r="P558" s="7">
        <f>SUM(P436:P$516)</f>
        <v>39.087075192965287</v>
      </c>
      <c r="Q558" s="7">
        <f>SUM(Q436:Q$516)</f>
        <v>40.591763215037588</v>
      </c>
      <c r="R558" s="7">
        <f>SUM(R436:R$516)</f>
        <v>41.394510956595504</v>
      </c>
      <c r="S558" s="7">
        <f>SUM(S436:S$516)</f>
        <v>41.809642708888447</v>
      </c>
      <c r="T558" s="7">
        <f>SUM(T436:T$516)</f>
        <v>42.234435213451448</v>
      </c>
      <c r="U558" s="7">
        <f>SUM(U436:U$516)</f>
        <v>42.234435213451448</v>
      </c>
      <c r="V558" s="7">
        <f>SUM(V436:V$516)</f>
        <v>42.234435213451448</v>
      </c>
      <c r="W558" s="7">
        <f>SUM(W436:W$516)</f>
        <v>44.038386635209861</v>
      </c>
      <c r="X558" s="7">
        <f>SUM(X436:X$516)</f>
        <v>48.253312923394532</v>
      </c>
      <c r="Y558" s="7">
        <f>SUM(Y436:Y$516)</f>
        <v>42.234435213451448</v>
      </c>
    </row>
    <row r="559" spans="1:25" x14ac:dyDescent="0.25">
      <c r="A559">
        <v>40</v>
      </c>
      <c r="B559" s="7">
        <f>SUM(B437:B$516)</f>
        <v>32.883262053547845</v>
      </c>
      <c r="C559" s="7">
        <f>SUM(C437:C$516)</f>
        <v>33.745689771387177</v>
      </c>
      <c r="D559" s="7">
        <f>SUM(D437:D$516)</f>
        <v>34.651705590456707</v>
      </c>
      <c r="E559" s="7">
        <f>SUM(E437:E$516)</f>
        <v>34.651705590456707</v>
      </c>
      <c r="F559" s="7">
        <f>SUM(F437:F$516)</f>
        <v>34.651705590456707</v>
      </c>
      <c r="G559" s="7">
        <f>SUM(G437:G$516)</f>
        <v>36.609871794013031</v>
      </c>
      <c r="H559" s="7">
        <f>SUM(H437:H$516)</f>
        <v>37.670908988315325</v>
      </c>
      <c r="I559" s="7">
        <f>SUM(I437:I$516)</f>
        <v>38.793459729449147</v>
      </c>
      <c r="J559" s="7">
        <f>SUM(J437:J$516)</f>
        <v>39.983535374252014</v>
      </c>
      <c r="K559" s="7">
        <f>SUM(K437:K$516)</f>
        <v>41.247965129744401</v>
      </c>
      <c r="L559" s="1">
        <f>SUM(L437:L$516)</f>
        <v>3660987.1794013036</v>
      </c>
      <c r="M559" s="1"/>
      <c r="N559" s="1">
        <f>'SSA avg mort by age'!L45</f>
        <v>3660987.1794013036</v>
      </c>
      <c r="O559" s="7">
        <f>SUM(O437:O$516)</f>
        <v>37.420215897357807</v>
      </c>
      <c r="P559" s="7">
        <f>SUM(P437:P$516)</f>
        <v>38.123457350737098</v>
      </c>
      <c r="Q559" s="7">
        <f>SUM(Q437:Q$516)</f>
        <v>39.621283654641758</v>
      </c>
      <c r="R559" s="7">
        <f>SUM(R437:R$516)</f>
        <v>40.420584221242343</v>
      </c>
      <c r="S559" s="7">
        <f>SUM(S437:S$516)</f>
        <v>40.833988293213118</v>
      </c>
      <c r="T559" s="7">
        <f>SUM(T437:T$516)</f>
        <v>41.257050383591434</v>
      </c>
      <c r="U559" s="7">
        <f>SUM(U437:U$516)</f>
        <v>41.257050383591434</v>
      </c>
      <c r="V559" s="7">
        <f>SUM(V437:V$516)</f>
        <v>41.257050383591434</v>
      </c>
      <c r="W559" s="7">
        <f>SUM(W437:W$516)</f>
        <v>43.054052730266982</v>
      </c>
      <c r="X559" s="7">
        <f>SUM(X437:X$516)</f>
        <v>47.254948427195714</v>
      </c>
      <c r="Y559" s="7">
        <f>SUM(Y437:Y$516)</f>
        <v>41.257050383591434</v>
      </c>
    </row>
    <row r="560" spans="1:25" x14ac:dyDescent="0.25">
      <c r="A560">
        <v>41</v>
      </c>
      <c r="B560" s="7">
        <f>SUM(B438:B$516)</f>
        <v>31.951726970627043</v>
      </c>
      <c r="C560" s="7">
        <f>SUM(C438:C$516)</f>
        <v>32.807939365159449</v>
      </c>
      <c r="D560" s="7">
        <f>SUM(D438:D$516)</f>
        <v>33.70770094481437</v>
      </c>
      <c r="E560" s="7">
        <f>SUM(E438:E$516)</f>
        <v>33.70770094481437</v>
      </c>
      <c r="F560" s="7">
        <f>SUM(F438:F$516)</f>
        <v>33.70770094481437</v>
      </c>
      <c r="G560" s="7">
        <f>SUM(G438:G$516)</f>
        <v>35.653240998812237</v>
      </c>
      <c r="H560" s="7">
        <f>SUM(H438:H$516)</f>
        <v>36.707905818528104</v>
      </c>
      <c r="I560" s="7">
        <f>SUM(I438:I$516)</f>
        <v>37.824044340068774</v>
      </c>
      <c r="J560" s="7">
        <f>SUM(J438:J$516)</f>
        <v>39.007667684779697</v>
      </c>
      <c r="K560" s="7">
        <f>SUM(K438:K$516)</f>
        <v>40.265604822868411</v>
      </c>
      <c r="L560" s="1">
        <f>SUM(L438:L$516)</f>
        <v>3565324.0998812243</v>
      </c>
      <c r="M560" s="1"/>
      <c r="N560" s="1">
        <f>'SSA avg mort by age'!L46</f>
        <v>3565324.0998812243</v>
      </c>
      <c r="O560" s="7">
        <f>SUM(O438:O$516)</f>
        <v>36.462011772021867</v>
      </c>
      <c r="P560" s="7">
        <f>SUM(P438:P$516)</f>
        <v>37.161692032350373</v>
      </c>
      <c r="Q560" s="7">
        <f>SUM(Q438:Q$516)</f>
        <v>38.652360226339809</v>
      </c>
      <c r="R560" s="7">
        <f>SUM(R438:R$516)</f>
        <v>39.44806380254267</v>
      </c>
      <c r="S560" s="7">
        <f>SUM(S438:S$516)</f>
        <v>39.859664879316824</v>
      </c>
      <c r="T560" s="7">
        <f>SUM(T438:T$516)</f>
        <v>40.28092096833457</v>
      </c>
      <c r="U560" s="7">
        <f>SUM(U438:U$516)</f>
        <v>40.28092096833457</v>
      </c>
      <c r="V560" s="7">
        <f>SUM(V438:V$516)</f>
        <v>40.28092096833457</v>
      </c>
      <c r="W560" s="7">
        <f>SUM(W438:W$516)</f>
        <v>42.070669155178784</v>
      </c>
      <c r="X560" s="7">
        <f>SUM(X438:X$516)</f>
        <v>46.256910821898018</v>
      </c>
      <c r="Y560" s="7">
        <f>SUM(Y438:Y$516)</f>
        <v>40.28092096833457</v>
      </c>
    </row>
    <row r="561" spans="1:25" x14ac:dyDescent="0.25">
      <c r="A561">
        <v>42</v>
      </c>
      <c r="B561" s="7">
        <f>SUM(B439:B$516)</f>
        <v>31.023422613659619</v>
      </c>
      <c r="C561" s="7">
        <f>SUM(C439:C$516)</f>
        <v>31.873173685919205</v>
      </c>
      <c r="D561" s="7">
        <f>SUM(D439:D$516)</f>
        <v>32.766431590789416</v>
      </c>
      <c r="E561" s="7">
        <f>SUM(E439:E$516)</f>
        <v>32.766431590789416</v>
      </c>
      <c r="F561" s="7">
        <f>SUM(F439:F$516)</f>
        <v>32.766431590789416</v>
      </c>
      <c r="G561" s="7">
        <f>SUM(G439:G$516)</f>
        <v>34.698836183984987</v>
      </c>
      <c r="H561" s="7">
        <f>SUM(H439:H$516)</f>
        <v>35.746868686942257</v>
      </c>
      <c r="I561" s="7">
        <f>SUM(I439:I$516)</f>
        <v>36.856331477712907</v>
      </c>
      <c r="J561" s="7">
        <f>SUM(J439:J$516)</f>
        <v>38.033235408339984</v>
      </c>
      <c r="K561" s="7">
        <f>SUM(K439:K$516)</f>
        <v>39.284409178139896</v>
      </c>
      <c r="L561" s="1">
        <f>SUM(L439:L$516)</f>
        <v>3469883.6183984992</v>
      </c>
      <c r="M561" s="1"/>
      <c r="N561" s="1">
        <f>'SSA avg mort by age'!L47</f>
        <v>3469883.6183984992</v>
      </c>
      <c r="O561" s="7">
        <f>SUM(O439:O$516)</f>
        <v>35.505988492547544</v>
      </c>
      <c r="P561" s="7">
        <f>SUM(P439:P$516)</f>
        <v>36.201949278662937</v>
      </c>
      <c r="Q561" s="7">
        <f>SUM(Q439:Q$516)</f>
        <v>37.685139163253865</v>
      </c>
      <c r="R561" s="7">
        <f>SUM(R439:R$516)</f>
        <v>38.477083818469445</v>
      </c>
      <c r="S561" s="7">
        <f>SUM(S439:S$516)</f>
        <v>38.886800474344</v>
      </c>
      <c r="T561" s="7">
        <f>SUM(T439:T$516)</f>
        <v>39.306168828327962</v>
      </c>
      <c r="U561" s="7">
        <f>SUM(U439:U$516)</f>
        <v>39.306168828327962</v>
      </c>
      <c r="V561" s="7">
        <f>SUM(V439:V$516)</f>
        <v>39.306168828327962</v>
      </c>
      <c r="W561" s="7">
        <f>SUM(W439:W$516)</f>
        <v>41.088332825411506</v>
      </c>
      <c r="X561" s="7">
        <f>SUM(X439:X$516)</f>
        <v>45.25924538219661</v>
      </c>
      <c r="Y561" s="7">
        <f>SUM(Y439:Y$516)</f>
        <v>39.306168828327962</v>
      </c>
    </row>
    <row r="562" spans="1:25" x14ac:dyDescent="0.25">
      <c r="A562">
        <v>43</v>
      </c>
      <c r="B562" s="7">
        <f>SUM(B440:B$516)</f>
        <v>30.098595660088385</v>
      </c>
      <c r="C562" s="7">
        <f>SUM(C440:C$516)</f>
        <v>30.941624024296399</v>
      </c>
      <c r="D562" s="7">
        <f>SUM(D440:D$516)</f>
        <v>31.828113050283442</v>
      </c>
      <c r="E562" s="7">
        <f>SUM(E440:E$516)</f>
        <v>31.828113050283442</v>
      </c>
      <c r="F562" s="7">
        <f>SUM(F440:F$516)</f>
        <v>31.828113050283442</v>
      </c>
      <c r="G562" s="7">
        <f>SUM(G440:G$516)</f>
        <v>33.746840166662558</v>
      </c>
      <c r="H562" s="7">
        <f>SUM(H440:H$516)</f>
        <v>34.787963463718448</v>
      </c>
      <c r="I562" s="7">
        <f>SUM(I440:I$516)</f>
        <v>35.890469661797574</v>
      </c>
      <c r="J562" s="7">
        <f>SUM(J440:J$516)</f>
        <v>37.060369304218234</v>
      </c>
      <c r="K562" s="7">
        <f>SUM(K440:K$516)</f>
        <v>38.304490779655481</v>
      </c>
      <c r="L562" s="1">
        <f>SUM(L440:L$516)</f>
        <v>3374684.0166662564</v>
      </c>
      <c r="M562" s="1"/>
      <c r="N562" s="1">
        <f>'SSA avg mort by age'!L48</f>
        <v>3374684.0166662564</v>
      </c>
      <c r="O562" s="7">
        <f>SUM(O440:O$516)</f>
        <v>34.552344620196997</v>
      </c>
      <c r="P562" s="7">
        <f>SUM(P440:P$516)</f>
        <v>35.244415064938394</v>
      </c>
      <c r="Q562" s="7">
        <f>SUM(Q440:Q$516)</f>
        <v>36.71978078915869</v>
      </c>
      <c r="R562" s="7">
        <f>SUM(R440:R$516)</f>
        <v>37.50779152491976</v>
      </c>
      <c r="S562" s="7">
        <f>SUM(S440:S$516)</f>
        <v>37.915535739193999</v>
      </c>
      <c r="T562" s="7">
        <f>SUM(T440:T$516)</f>
        <v>38.332927988566041</v>
      </c>
      <c r="U562" s="7">
        <f>SUM(U440:U$516)</f>
        <v>38.332927988566041</v>
      </c>
      <c r="V562" s="7">
        <f>SUM(V440:V$516)</f>
        <v>38.332927988566041</v>
      </c>
      <c r="W562" s="7">
        <f>SUM(W440:W$516)</f>
        <v>40.107150810230152</v>
      </c>
      <c r="X562" s="7">
        <f>SUM(X440:X$516)</f>
        <v>44.26200325587466</v>
      </c>
      <c r="Y562" s="7">
        <f>SUM(Y440:Y$516)</f>
        <v>38.332927988566041</v>
      </c>
    </row>
    <row r="563" spans="1:25" x14ac:dyDescent="0.25">
      <c r="A563">
        <v>44</v>
      </c>
      <c r="B563" s="7">
        <f>SUM(B441:B$516)</f>
        <v>29.177519152493197</v>
      </c>
      <c r="C563" s="7">
        <f>SUM(C441:C$516)</f>
        <v>30.013546656807993</v>
      </c>
      <c r="D563" s="7">
        <f>SUM(D441:D$516)</f>
        <v>30.892984397370437</v>
      </c>
      <c r="E563" s="7">
        <f>SUM(E441:E$516)</f>
        <v>30.892984397370437</v>
      </c>
      <c r="F563" s="7">
        <f>SUM(F441:F$516)</f>
        <v>30.892984397370437</v>
      </c>
      <c r="G563" s="7">
        <f>SUM(G441:G$516)</f>
        <v>32.797456281113703</v>
      </c>
      <c r="H563" s="7">
        <f>SUM(H441:H$516)</f>
        <v>33.831374932691467</v>
      </c>
      <c r="I563" s="7">
        <f>SUM(I441:I$516)</f>
        <v>34.926624663198972</v>
      </c>
      <c r="J563" s="7">
        <f>SUM(J441:J$516)</f>
        <v>36.089215661086371</v>
      </c>
      <c r="K563" s="7">
        <f>SUM(K441:K$516)</f>
        <v>37.325975957840939</v>
      </c>
      <c r="L563" s="1">
        <f>SUM(L441:L$516)</f>
        <v>3279745.6281113704</v>
      </c>
      <c r="M563" s="1"/>
      <c r="N563" s="1">
        <f>'SSA avg mort by age'!L49</f>
        <v>3279745.6281113704</v>
      </c>
      <c r="O563" s="7">
        <f>SUM(O441:O$516)</f>
        <v>33.601300300146413</v>
      </c>
      <c r="P563" s="7">
        <f>SUM(P441:P$516)</f>
        <v>34.289295773636056</v>
      </c>
      <c r="Q563" s="7">
        <f>SUM(Q441:Q$516)</f>
        <v>35.75646340552624</v>
      </c>
      <c r="R563" s="7">
        <f>SUM(R441:R$516)</f>
        <v>36.540350902174893</v>
      </c>
      <c r="S563" s="7">
        <f>SUM(S441:S$516)</f>
        <v>36.946027422735462</v>
      </c>
      <c r="T563" s="7">
        <f>SUM(T441:T$516)</f>
        <v>37.361347919046786</v>
      </c>
      <c r="U563" s="7">
        <f>SUM(U441:U$516)</f>
        <v>37.361347919046786</v>
      </c>
      <c r="V563" s="7">
        <f>SUM(V441:V$516)</f>
        <v>37.361347919046786</v>
      </c>
      <c r="W563" s="7">
        <f>SUM(W441:W$516)</f>
        <v>39.127242985851495</v>
      </c>
      <c r="X563" s="7">
        <f>SUM(X441:X$516)</f>
        <v>43.265242796674642</v>
      </c>
      <c r="Y563" s="7">
        <f>SUM(Y441:Y$516)</f>
        <v>37.361347919046786</v>
      </c>
    </row>
    <row r="564" spans="1:25" x14ac:dyDescent="0.25">
      <c r="A564">
        <v>45</v>
      </c>
      <c r="B564" s="7">
        <f>SUM(B442:B$516)</f>
        <v>28.260493462778783</v>
      </c>
      <c r="C564" s="7">
        <f>SUM(C442:C$516)</f>
        <v>29.089223847835534</v>
      </c>
      <c r="D564" s="7">
        <f>SUM(D442:D$516)</f>
        <v>29.961309291621742</v>
      </c>
      <c r="E564" s="7">
        <f>SUM(E442:E$516)</f>
        <v>29.961309291621742</v>
      </c>
      <c r="F564" s="7">
        <f>SUM(F442:F$516)</f>
        <v>29.961309291621742</v>
      </c>
      <c r="G564" s="7">
        <f>SUM(G442:G$516)</f>
        <v>31.850909454602967</v>
      </c>
      <c r="H564" s="7">
        <f>SUM(H442:H$516)</f>
        <v>32.877307877988144</v>
      </c>
      <c r="I564" s="7">
        <f>SUM(I442:I$516)</f>
        <v>33.964980594335067</v>
      </c>
      <c r="J564" s="7">
        <f>SUM(J442:J$516)</f>
        <v>35.119937383029296</v>
      </c>
      <c r="K564" s="7">
        <f>SUM(K442:K$516)</f>
        <v>36.349005863675899</v>
      </c>
      <c r="L564" s="1">
        <f>SUM(L442:L$516)</f>
        <v>3185090.9454602948</v>
      </c>
      <c r="M564" s="1"/>
      <c r="N564" s="1">
        <f>'SSA avg mort by age'!L50</f>
        <v>3185090.9454602948</v>
      </c>
      <c r="O564" s="7">
        <f>SUM(O442:O$516)</f>
        <v>32.653095778663179</v>
      </c>
      <c r="P564" s="7">
        <f>SUM(P442:P$516)</f>
        <v>33.336816882125405</v>
      </c>
      <c r="Q564" s="7">
        <f>SUM(Q442:Q$516)</f>
        <v>34.795382314476086</v>
      </c>
      <c r="R564" s="7">
        <f>SUM(R442:R$516)</f>
        <v>35.574941842448531</v>
      </c>
      <c r="S564" s="7">
        <f>SUM(S442:S$516)</f>
        <v>35.978447630875912</v>
      </c>
      <c r="T564" s="7">
        <f>SUM(T442:T$516)</f>
        <v>36.391592884835958</v>
      </c>
      <c r="U564" s="7">
        <f>SUM(U442:U$516)</f>
        <v>36.391592884835958</v>
      </c>
      <c r="V564" s="7">
        <f>SUM(V442:V$516)</f>
        <v>36.391592884835958</v>
      </c>
      <c r="W564" s="7">
        <f>SUM(W442:W$516)</f>
        <v>38.148741704087477</v>
      </c>
      <c r="X564" s="7">
        <f>SUM(X442:X$516)</f>
        <v>42.269029842802269</v>
      </c>
      <c r="Y564" s="7">
        <f>SUM(Y442:Y$516)</f>
        <v>36.391592884835958</v>
      </c>
    </row>
    <row r="565" spans="1:25" x14ac:dyDescent="0.25">
      <c r="A565">
        <v>46</v>
      </c>
      <c r="B565" s="7">
        <f>SUM(B443:B$516)</f>
        <v>27.347843751926881</v>
      </c>
      <c r="C565" s="7">
        <f>SUM(C443:C$516)</f>
        <v>28.168961609963691</v>
      </c>
      <c r="D565" s="7">
        <f>SUM(D443:D$516)</f>
        <v>29.033374036202517</v>
      </c>
      <c r="E565" s="7">
        <f>SUM(E443:E$516)</f>
        <v>29.033374036202517</v>
      </c>
      <c r="F565" s="7">
        <f>SUM(F443:F$516)</f>
        <v>29.033374036202517</v>
      </c>
      <c r="G565" s="7">
        <f>SUM(G443:G$516)</f>
        <v>30.907444851722062</v>
      </c>
      <c r="H565" s="7">
        <f>SUM(H443:H$516)</f>
        <v>31.925986016426609</v>
      </c>
      <c r="I565" s="7">
        <f>SUM(I443:I$516)</f>
        <v>33.005739125986132</v>
      </c>
      <c r="J565" s="7">
        <f>SUM(J443:J$516)</f>
        <v>34.152713486923545</v>
      </c>
      <c r="K565" s="7">
        <f>SUM(K443:K$516)</f>
        <v>35.373736242546968</v>
      </c>
      <c r="L565" s="1">
        <f>SUM(L443:L$516)</f>
        <v>3090744.4851722037</v>
      </c>
      <c r="M565" s="1"/>
      <c r="N565" s="1">
        <f>'SSA avg mort by age'!L51</f>
        <v>3090744.4851722037</v>
      </c>
      <c r="O565" s="7">
        <f>SUM(O443:O$516)</f>
        <v>31.707987619566389</v>
      </c>
      <c r="P565" s="7">
        <f>SUM(P443:P$516)</f>
        <v>32.387219511561966</v>
      </c>
      <c r="Q565" s="7">
        <f>SUM(Q443:Q$516)</f>
        <v>33.836747030518026</v>
      </c>
      <c r="R565" s="7">
        <f>SUM(R443:R$516)</f>
        <v>34.611757691979236</v>
      </c>
      <c r="S565" s="7">
        <f>SUM(S443:S$516)</f>
        <v>35.012981533535878</v>
      </c>
      <c r="T565" s="7">
        <f>SUM(T443:T$516)</f>
        <v>35.423839817718502</v>
      </c>
      <c r="U565" s="7">
        <f>SUM(U443:U$516)</f>
        <v>35.423839817718502</v>
      </c>
      <c r="V565" s="7">
        <f>SUM(V443:V$516)</f>
        <v>35.423839817718502</v>
      </c>
      <c r="W565" s="7">
        <f>SUM(W443:W$516)</f>
        <v>37.171790320530349</v>
      </c>
      <c r="X565" s="7">
        <f>SUM(X443:X$516)</f>
        <v>41.2734375463302</v>
      </c>
      <c r="Y565" s="7">
        <f>SUM(Y443:Y$516)</f>
        <v>35.423839817718502</v>
      </c>
    </row>
    <row r="566" spans="1:25" x14ac:dyDescent="0.25">
      <c r="A566">
        <v>47</v>
      </c>
      <c r="B566" s="7">
        <f>SUM(B444:B$516)</f>
        <v>26.4399206920803</v>
      </c>
      <c r="C566" s="7">
        <f>SUM(C444:C$516)</f>
        <v>27.253090495286038</v>
      </c>
      <c r="D566" s="7">
        <f>SUM(D444:D$516)</f>
        <v>28.109488431379486</v>
      </c>
      <c r="E566" s="7">
        <f>SUM(E444:E$516)</f>
        <v>28.109488431379486</v>
      </c>
      <c r="F566" s="7">
        <f>SUM(F444:F$516)</f>
        <v>28.109488431379486</v>
      </c>
      <c r="G566" s="7">
        <f>SUM(G444:G$516)</f>
        <v>29.967328830123375</v>
      </c>
      <c r="H566" s="7">
        <f>SUM(H444:H$516)</f>
        <v>30.977652992698719</v>
      </c>
      <c r="I566" s="7">
        <f>SUM(I444:I$516)</f>
        <v>32.04912051375657</v>
      </c>
      <c r="J566" s="7">
        <f>SUM(J444:J$516)</f>
        <v>33.187740151706464</v>
      </c>
      <c r="K566" s="7">
        <f>SUM(K444:K$516)</f>
        <v>34.400338497542464</v>
      </c>
      <c r="L566" s="1">
        <f>SUM(L444:L$516)</f>
        <v>2996732.8830123353</v>
      </c>
      <c r="M566" s="1"/>
      <c r="N566" s="1">
        <f>'SSA avg mort by age'!L52</f>
        <v>2996732.8830123353</v>
      </c>
      <c r="O566" s="7">
        <f>SUM(O444:O$516)</f>
        <v>30.766245005378536</v>
      </c>
      <c r="P566" s="7">
        <f>SUM(P444:P$516)</f>
        <v>31.440757042520719</v>
      </c>
      <c r="Q566" s="7">
        <f>SUM(Q444:Q$516)</f>
        <v>32.880778524030831</v>
      </c>
      <c r="R566" s="7">
        <f>SUM(R444:R$516)</f>
        <v>33.651002807763604</v>
      </c>
      <c r="S566" s="7">
        <f>SUM(S444:S$516)</f>
        <v>34.049825077817815</v>
      </c>
      <c r="T566" s="7">
        <f>SUM(T444:T$516)</f>
        <v>34.458276185666399</v>
      </c>
      <c r="U566" s="7">
        <f>SUM(U444:U$516)</f>
        <v>34.458276185666399</v>
      </c>
      <c r="V566" s="7">
        <f>SUM(V444:V$516)</f>
        <v>34.458276185666399</v>
      </c>
      <c r="W566" s="7">
        <f>SUM(W444:W$516)</f>
        <v>36.196541687704283</v>
      </c>
      <c r="X566" s="7">
        <f>SUM(X444:X$516)</f>
        <v>40.278546104937973</v>
      </c>
      <c r="Y566" s="7">
        <f>SUM(Y444:Y$516)</f>
        <v>34.458276185666399</v>
      </c>
    </row>
    <row r="567" spans="1:25" x14ac:dyDescent="0.25">
      <c r="A567">
        <v>48</v>
      </c>
      <c r="B567" s="7">
        <f>SUM(B445:B$516)</f>
        <v>25.537111573383307</v>
      </c>
      <c r="C567" s="7">
        <f>SUM(C445:C$516)</f>
        <v>26.341976056386585</v>
      </c>
      <c r="D567" s="7">
        <f>SUM(D445:D$516)</f>
        <v>27.189995568477922</v>
      </c>
      <c r="E567" s="7">
        <f>SUM(E445:E$516)</f>
        <v>27.189995568477922</v>
      </c>
      <c r="F567" s="7">
        <f>SUM(F445:F$516)</f>
        <v>27.189995568477922</v>
      </c>
      <c r="G567" s="7">
        <f>SUM(G445:G$516)</f>
        <v>29.030857334909903</v>
      </c>
      <c r="H567" s="7">
        <f>SUM(H445:H$516)</f>
        <v>30.032580040183429</v>
      </c>
      <c r="I567" s="7">
        <f>SUM(I445:I$516)</f>
        <v>31.095370502077564</v>
      </c>
      <c r="J567" s="7">
        <f>SUM(J445:J$516)</f>
        <v>32.225236841791812</v>
      </c>
      <c r="K567" s="7">
        <f>SUM(K445:K$516)</f>
        <v>33.429005007953194</v>
      </c>
      <c r="L567" s="1">
        <f>SUM(L445:L$516)</f>
        <v>2903085.7334909886</v>
      </c>
      <c r="M567" s="1"/>
      <c r="N567" s="1">
        <f>'SSA avg mort by age'!L53</f>
        <v>2903085.7334909886</v>
      </c>
      <c r="O567" s="7">
        <f>SUM(O445:O$516)</f>
        <v>29.828146820357706</v>
      </c>
      <c r="P567" s="7">
        <f>SUM(P445:P$516)</f>
        <v>30.497692452034414</v>
      </c>
      <c r="Q567" s="7">
        <f>SUM(Q445:Q$516)</f>
        <v>31.927707064395015</v>
      </c>
      <c r="R567" s="7">
        <f>SUM(R445:R$516)</f>
        <v>32.692890652651037</v>
      </c>
      <c r="S567" s="7">
        <f>SUM(S445:S$516)</f>
        <v>33.089183208782444</v>
      </c>
      <c r="T567" s="7">
        <f>SUM(T445:T$516)</f>
        <v>33.495098339085878</v>
      </c>
      <c r="U567" s="7">
        <f>SUM(U445:U$516)</f>
        <v>33.495098339085878</v>
      </c>
      <c r="V567" s="7">
        <f>SUM(V445:V$516)</f>
        <v>33.495098339085878</v>
      </c>
      <c r="W567" s="7">
        <f>SUM(W445:W$516)</f>
        <v>35.223157000925134</v>
      </c>
      <c r="X567" s="7">
        <f>SUM(X445:X$516)</f>
        <v>39.284442594322769</v>
      </c>
      <c r="Y567" s="7">
        <f>SUM(Y445:Y$516)</f>
        <v>33.495098339085878</v>
      </c>
    </row>
    <row r="568" spans="1:25" x14ac:dyDescent="0.25">
      <c r="A568">
        <v>49</v>
      </c>
      <c r="B568" s="7">
        <f>SUM(B446:B$516)</f>
        <v>24.639849484655208</v>
      </c>
      <c r="C568" s="7">
        <f>SUM(C446:C$516)</f>
        <v>25.436027572560043</v>
      </c>
      <c r="D568" s="7">
        <f>SUM(D446:D$516)</f>
        <v>26.275280079952974</v>
      </c>
      <c r="E568" s="7">
        <f>SUM(E446:E$516)</f>
        <v>26.275280079952974</v>
      </c>
      <c r="F568" s="7">
        <f>SUM(F446:F$516)</f>
        <v>26.275280079952974</v>
      </c>
      <c r="G568" s="7">
        <f>SUM(G446:G$516)</f>
        <v>28.098363128890142</v>
      </c>
      <c r="H568" s="7">
        <f>SUM(H446:H$516)</f>
        <v>29.091072666286667</v>
      </c>
      <c r="I568" s="7">
        <f>SUM(I446:I$516)</f>
        <v>30.1447664404409</v>
      </c>
      <c r="J568" s="7">
        <f>SUM(J446:J$516)</f>
        <v>31.265451829350866</v>
      </c>
      <c r="K568" s="7">
        <f>SUM(K446:K$516)</f>
        <v>32.459954032084553</v>
      </c>
      <c r="L568" s="1">
        <f>SUM(L446:L$516)</f>
        <v>2809836.312889013</v>
      </c>
      <c r="M568" s="1"/>
      <c r="N568" s="1">
        <f>'SSA avg mort by age'!L54</f>
        <v>2809836.312889013</v>
      </c>
      <c r="O568" s="7">
        <f>SUM(O446:O$516)</f>
        <v>28.893979545398253</v>
      </c>
      <c r="P568" s="7">
        <f>SUM(P446:P$516)</f>
        <v>29.558296396949096</v>
      </c>
      <c r="Q568" s="7">
        <f>SUM(Q446:Q$516)</f>
        <v>30.977770677925207</v>
      </c>
      <c r="R568" s="7">
        <f>SUM(R446:R$516)</f>
        <v>31.737642439257701</v>
      </c>
      <c r="S568" s="7">
        <f>SUM(S446:S$516)</f>
        <v>32.131268605995551</v>
      </c>
      <c r="T568" s="7">
        <f>SUM(T446:T$516)</f>
        <v>32.534510339746433</v>
      </c>
      <c r="U568" s="7">
        <f>SUM(U446:U$516)</f>
        <v>32.534510339746433</v>
      </c>
      <c r="V568" s="7">
        <f>SUM(V446:V$516)</f>
        <v>32.534510339746433</v>
      </c>
      <c r="W568" s="7">
        <f>SUM(W446:W$516)</f>
        <v>34.251804994064948</v>
      </c>
      <c r="X568" s="7">
        <f>SUM(X446:X$516)</f>
        <v>38.291220882728481</v>
      </c>
      <c r="Y568" s="7">
        <f>SUM(Y446:Y$516)</f>
        <v>32.534510339746433</v>
      </c>
    </row>
    <row r="569" spans="1:25" x14ac:dyDescent="0.25">
      <c r="A569">
        <v>50</v>
      </c>
      <c r="B569" s="7">
        <f>SUM(B447:B$516)</f>
        <v>23.748610820208963</v>
      </c>
      <c r="C569" s="7">
        <f>SUM(C447:C$516)</f>
        <v>24.535695952243529</v>
      </c>
      <c r="D569" s="7">
        <f>SUM(D447:D$516)</f>
        <v>25.365766428777139</v>
      </c>
      <c r="E569" s="7">
        <f>SUM(E447:E$516)</f>
        <v>25.365766428777139</v>
      </c>
      <c r="F569" s="7">
        <f>SUM(F447:F$516)</f>
        <v>25.365766428777139</v>
      </c>
      <c r="G569" s="7">
        <f>SUM(G447:G$516)</f>
        <v>27.170214827738892</v>
      </c>
      <c r="H569" s="7">
        <f>SUM(H447:H$516)</f>
        <v>28.153470045301507</v>
      </c>
      <c r="I569" s="7">
        <f>SUM(I447:I$516)</f>
        <v>29.197617023063962</v>
      </c>
      <c r="J569" s="7">
        <f>SUM(J447:J$516)</f>
        <v>30.308662269291645</v>
      </c>
      <c r="K569" s="7">
        <f>SUM(K447:K$516)</f>
        <v>31.49343010544861</v>
      </c>
      <c r="L569" s="1">
        <f>SUM(L447:L$516)</f>
        <v>2717021.4827738875</v>
      </c>
      <c r="M569" s="1"/>
      <c r="N569" s="1">
        <f>'SSA avg mort by age'!L55</f>
        <v>2717021.4827738875</v>
      </c>
      <c r="O569" s="7">
        <f>SUM(O447:O$516)</f>
        <v>27.964035881189531</v>
      </c>
      <c r="P569" s="7">
        <f>SUM(P447:P$516)</f>
        <v>28.622845974382376</v>
      </c>
      <c r="Q569" s="7">
        <f>SUM(Q447:Q$516)</f>
        <v>30.031214179598145</v>
      </c>
      <c r="R569" s="7">
        <f>SUM(R447:R$516)</f>
        <v>30.785486295502139</v>
      </c>
      <c r="S569" s="7">
        <f>SUM(S447:S$516)</f>
        <v>31.176300915474268</v>
      </c>
      <c r="T569" s="7">
        <f>SUM(T447:T$516)</f>
        <v>31.576723258794861</v>
      </c>
      <c r="U569" s="7">
        <f>SUM(U447:U$516)</f>
        <v>31.576723258794861</v>
      </c>
      <c r="V569" s="7">
        <f>SUM(V447:V$516)</f>
        <v>31.576723258794861</v>
      </c>
      <c r="W569" s="7">
        <f>SUM(W447:W$516)</f>
        <v>33.282661498194891</v>
      </c>
      <c r="X569" s="7">
        <f>SUM(X447:X$516)</f>
        <v>37.298981691058401</v>
      </c>
      <c r="Y569" s="7">
        <f>SUM(Y447:Y$516)</f>
        <v>31.576723258794861</v>
      </c>
    </row>
    <row r="570" spans="1:25" x14ac:dyDescent="0.25">
      <c r="A570">
        <v>51</v>
      </c>
      <c r="B570" s="7">
        <f>SUM(B448:B$516)</f>
        <v>22.863906166985423</v>
      </c>
      <c r="C570" s="7">
        <f>SUM(C448:C$516)</f>
        <v>23.641465461218022</v>
      </c>
      <c r="D570" s="7">
        <f>SUM(D448:D$516)</f>
        <v>24.461911478241827</v>
      </c>
      <c r="E570" s="7">
        <f>SUM(E448:E$516)</f>
        <v>24.461911478241827</v>
      </c>
      <c r="F570" s="7">
        <f>SUM(F448:F$516)</f>
        <v>24.461911478241827</v>
      </c>
      <c r="G570" s="7">
        <f>SUM(G448:G$516)</f>
        <v>26.246811152629117</v>
      </c>
      <c r="H570" s="7">
        <f>SUM(H448:H$516)</f>
        <v>27.220140111245055</v>
      </c>
      <c r="I570" s="7">
        <f>SUM(I448:I$516)</f>
        <v>28.254258220413732</v>
      </c>
      <c r="J570" s="7">
        <f>SUM(J448:J$516)</f>
        <v>29.355170967397626</v>
      </c>
      <c r="K570" s="7">
        <f>SUM(K448:K$516)</f>
        <v>30.529701642872688</v>
      </c>
      <c r="L570" s="1">
        <f>SUM(L448:L$516)</f>
        <v>2624681.1152629107</v>
      </c>
      <c r="M570" s="1"/>
      <c r="N570" s="1">
        <f>'SSA avg mort by age'!L56</f>
        <v>2624681.1152629107</v>
      </c>
      <c r="O570" s="7">
        <f>SUM(O448:O$516)</f>
        <v>27.038626263095637</v>
      </c>
      <c r="P570" s="7">
        <f>SUM(P448:P$516)</f>
        <v>27.691635536650899</v>
      </c>
      <c r="Q570" s="7">
        <f>SUM(Q448:Q$516)</f>
        <v>29.088298553986156</v>
      </c>
      <c r="R570" s="7">
        <f>SUM(R448:R$516)</f>
        <v>29.836665911139569</v>
      </c>
      <c r="S570" s="7">
        <f>SUM(S448:S$516)</f>
        <v>30.224515024591863</v>
      </c>
      <c r="T570" s="7">
        <f>SUM(T448:T$516)</f>
        <v>30.621963077046676</v>
      </c>
      <c r="U570" s="7">
        <f>SUM(U448:U$516)</f>
        <v>30.621963077046676</v>
      </c>
      <c r="V570" s="7">
        <f>SUM(V448:V$516)</f>
        <v>30.621963077046676</v>
      </c>
      <c r="W570" s="7">
        <f>SUM(W448:W$516)</f>
        <v>32.315915813117243</v>
      </c>
      <c r="X570" s="7">
        <f>SUM(X448:X$516)</f>
        <v>36.307835756460634</v>
      </c>
      <c r="Y570" s="7">
        <f>SUM(Y448:Y$516)</f>
        <v>30.621963077046676</v>
      </c>
    </row>
    <row r="571" spans="1:25" x14ac:dyDescent="0.25">
      <c r="A571">
        <v>52</v>
      </c>
      <c r="B571" s="7">
        <f>SUM(B449:B$516)</f>
        <v>21.986265652413234</v>
      </c>
      <c r="C571" s="7">
        <f>SUM(C449:C$516)</f>
        <v>22.753840236202429</v>
      </c>
      <c r="D571" s="7">
        <f>SUM(D449:D$516)</f>
        <v>23.564192182182936</v>
      </c>
      <c r="E571" s="7">
        <f>SUM(E449:E$516)</f>
        <v>23.564192182182936</v>
      </c>
      <c r="F571" s="7">
        <f>SUM(F449:F$516)</f>
        <v>23.564192182182936</v>
      </c>
      <c r="G571" s="7">
        <f>SUM(G449:G$516)</f>
        <v>25.328571004877034</v>
      </c>
      <c r="H571" s="7">
        <f>SUM(H449:H$516)</f>
        <v>26.291470839480137</v>
      </c>
      <c r="I571" s="7">
        <f>SUM(I449:I$516)</f>
        <v>27.315045777078929</v>
      </c>
      <c r="J571" s="7">
        <f>SUM(J449:J$516)</f>
        <v>28.405300103272616</v>
      </c>
      <c r="K571" s="7">
        <f>SUM(K449:K$516)</f>
        <v>29.56905589486918</v>
      </c>
      <c r="L571" s="1">
        <f>SUM(L449:L$516)</f>
        <v>2532857.1004877021</v>
      </c>
      <c r="M571" s="1"/>
      <c r="N571" s="1">
        <f>'SSA avg mort by age'!L57</f>
        <v>2532857.1004877021</v>
      </c>
      <c r="O571" s="7">
        <f>SUM(O449:O$516)</f>
        <v>26.118080001736821</v>
      </c>
      <c r="P571" s="7">
        <f>SUM(P449:P$516)</f>
        <v>26.764977831926348</v>
      </c>
      <c r="Q571" s="7">
        <f>SUM(Q449:Q$516)</f>
        <v>28.149302083128802</v>
      </c>
      <c r="R571" s="7">
        <f>SUM(R449:R$516)</f>
        <v>28.89144165248161</v>
      </c>
      <c r="S571" s="7">
        <f>SUM(S449:S$516)</f>
        <v>29.276162168466211</v>
      </c>
      <c r="T571" s="7">
        <f>SUM(T449:T$516)</f>
        <v>29.670471781847731</v>
      </c>
      <c r="U571" s="7">
        <f>SUM(U449:U$516)</f>
        <v>29.670471781847731</v>
      </c>
      <c r="V571" s="7">
        <f>SUM(V449:V$516)</f>
        <v>29.670471781847731</v>
      </c>
      <c r="W571" s="7">
        <f>SUM(W449:W$516)</f>
        <v>31.351771753777644</v>
      </c>
      <c r="X571" s="7">
        <f>SUM(X449:X$516)</f>
        <v>35.317904714451863</v>
      </c>
      <c r="Y571" s="7">
        <f>SUM(Y449:Y$516)</f>
        <v>29.670471781847731</v>
      </c>
    </row>
    <row r="572" spans="1:25" x14ac:dyDescent="0.25">
      <c r="A572">
        <v>53</v>
      </c>
      <c r="B572" s="7">
        <f>SUM(B450:B$516)</f>
        <v>21.116219784262277</v>
      </c>
      <c r="C572" s="7">
        <f>SUM(C450:C$516)</f>
        <v>21.873326508453747</v>
      </c>
      <c r="D572" s="7">
        <f>SUM(D450:D$516)</f>
        <v>22.673089214554764</v>
      </c>
      <c r="E572" s="7">
        <f>SUM(E450:E$516)</f>
        <v>22.673089214554764</v>
      </c>
      <c r="F572" s="7">
        <f>SUM(F450:F$516)</f>
        <v>22.673089214554764</v>
      </c>
      <c r="G572" s="7">
        <f>SUM(G450:G$516)</f>
        <v>24.415919973321031</v>
      </c>
      <c r="H572" s="7">
        <f>SUM(H450:H$516)</f>
        <v>25.367858225469735</v>
      </c>
      <c r="I572" s="7">
        <f>SUM(I450:I$516)</f>
        <v>26.380344683214162</v>
      </c>
      <c r="J572" s="7">
        <f>SUM(J450:J$516)</f>
        <v>27.459382215514822</v>
      </c>
      <c r="K572" s="7">
        <f>SUM(K450:K$516)</f>
        <v>28.61179146728583</v>
      </c>
      <c r="L572" s="1">
        <f>SUM(L450:L$516)</f>
        <v>2441591.9973321017</v>
      </c>
      <c r="M572" s="1"/>
      <c r="N572" s="1">
        <f>'SSA avg mort by age'!L58</f>
        <v>2441591.9973321017</v>
      </c>
      <c r="O572" s="7">
        <f>SUM(O450:O$516)</f>
        <v>25.202719508995902</v>
      </c>
      <c r="P572" s="7">
        <f>SUM(P450:P$516)</f>
        <v>25.843179937216274</v>
      </c>
      <c r="Q572" s="7">
        <f>SUM(Q450:Q$516)</f>
        <v>27.214499750229251</v>
      </c>
      <c r="R572" s="7">
        <f>SUM(R450:R$516)</f>
        <v>27.95007172994136</v>
      </c>
      <c r="S572" s="7">
        <f>SUM(S450:S$516)</f>
        <v>28.331491986574722</v>
      </c>
      <c r="T572" s="7">
        <f>SUM(T450:T$516)</f>
        <v>28.72249031753114</v>
      </c>
      <c r="U572" s="7">
        <f>SUM(U450:U$516)</f>
        <v>28.72249031753114</v>
      </c>
      <c r="V572" s="7">
        <f>SUM(V450:V$516)</f>
        <v>28.72249031753114</v>
      </c>
      <c r="W572" s="7">
        <f>SUM(W450:W$516)</f>
        <v>30.390434223933855</v>
      </c>
      <c r="X572" s="7">
        <f>SUM(X450:X$516)</f>
        <v>34.329315149864534</v>
      </c>
      <c r="Y572" s="7">
        <f>SUM(Y450:Y$516)</f>
        <v>28.72249031753114</v>
      </c>
    </row>
    <row r="573" spans="1:25" x14ac:dyDescent="0.25">
      <c r="A573">
        <v>54</v>
      </c>
      <c r="B573" s="7">
        <f>SUM(B451:B$516)</f>
        <v>20.254284862576519</v>
      </c>
      <c r="C573" s="7">
        <f>SUM(C451:C$516)</f>
        <v>21.000419009555262</v>
      </c>
      <c r="D573" s="7">
        <f>SUM(D451:D$516)</f>
        <v>21.789074390388276</v>
      </c>
      <c r="E573" s="7">
        <f>SUM(E451:E$516)</f>
        <v>21.789074390388276</v>
      </c>
      <c r="F573" s="7">
        <f>SUM(F451:F$516)</f>
        <v>21.789074390388276</v>
      </c>
      <c r="G573" s="7">
        <f>SUM(G451:G$516)</f>
        <v>23.509279848878293</v>
      </c>
      <c r="H573" s="7">
        <f>SUM(H451:H$516)</f>
        <v>24.449696877370794</v>
      </c>
      <c r="I573" s="7">
        <f>SUM(I451:I$516)</f>
        <v>25.45052086570243</v>
      </c>
      <c r="J573" s="7">
        <f>SUM(J451:J$516)</f>
        <v>26.517753011733063</v>
      </c>
      <c r="K573" s="7">
        <f>SUM(K451:K$516)</f>
        <v>27.658212270193054</v>
      </c>
      <c r="L573" s="1">
        <f>SUM(L451:L$516)</f>
        <v>2350927.9848878281</v>
      </c>
      <c r="M573" s="1"/>
      <c r="N573" s="1">
        <f>'SSA avg mort by age'!L59</f>
        <v>2350927.9848878281</v>
      </c>
      <c r="O573" s="7">
        <f>SUM(O451:O$516)</f>
        <v>24.29283697075531</v>
      </c>
      <c r="P573" s="7">
        <f>SUM(P451:P$516)</f>
        <v>24.926521382733025</v>
      </c>
      <c r="Q573" s="7">
        <f>SUM(Q451:Q$516)</f>
        <v>26.284144332513051</v>
      </c>
      <c r="R573" s="7">
        <f>SUM(R451:R$516)</f>
        <v>27.012794808000226</v>
      </c>
      <c r="S573" s="7">
        <f>SUM(S451:S$516)</f>
        <v>27.390735899545358</v>
      </c>
      <c r="T573" s="7">
        <f>SUM(T451:T$516)</f>
        <v>27.778242734566451</v>
      </c>
      <c r="U573" s="7">
        <f>SUM(U451:U$516)</f>
        <v>27.778242734566451</v>
      </c>
      <c r="V573" s="7">
        <f>SUM(V451:V$516)</f>
        <v>27.778242734566451</v>
      </c>
      <c r="W573" s="7">
        <f>SUM(W451:W$516)</f>
        <v>29.43209651038288</v>
      </c>
      <c r="X573" s="7">
        <f>SUM(X451:X$516)</f>
        <v>33.342192451464577</v>
      </c>
      <c r="Y573" s="7">
        <f>SUM(Y451:Y$516)</f>
        <v>27.778242734566451</v>
      </c>
    </row>
    <row r="574" spans="1:25" x14ac:dyDescent="0.25">
      <c r="A574">
        <v>55</v>
      </c>
      <c r="B574" s="7">
        <f>SUM(B452:B$516)</f>
        <v>19.400963131042928</v>
      </c>
      <c r="C574" s="7">
        <f>SUM(C452:C$516)</f>
        <v>20.13560113214621</v>
      </c>
      <c r="D574" s="7">
        <f>SUM(D452:D$516)</f>
        <v>20.91261083783246</v>
      </c>
      <c r="E574" s="7">
        <f>SUM(E452:E$516)</f>
        <v>20.91261083783246</v>
      </c>
      <c r="F574" s="7">
        <f>SUM(F452:F$516)</f>
        <v>20.91261083783246</v>
      </c>
      <c r="G574" s="7">
        <f>SUM(G452:G$516)</f>
        <v>22.609068823153017</v>
      </c>
      <c r="H574" s="7">
        <f>SUM(H452:H$516)</f>
        <v>23.53738022887735</v>
      </c>
      <c r="I574" s="7">
        <f>SUM(I452:I$516)</f>
        <v>24.525941415142</v>
      </c>
      <c r="J574" s="7">
        <f>SUM(J452:J$516)</f>
        <v>25.580751609006981</v>
      </c>
      <c r="K574" s="7">
        <f>SUM(K452:K$516)</f>
        <v>26.708627770538335</v>
      </c>
      <c r="L574" s="1">
        <f>SUM(L452:L$516)</f>
        <v>2260906.8823153004</v>
      </c>
      <c r="M574" s="1"/>
      <c r="N574" s="1">
        <f>'SSA avg mort by age'!L60</f>
        <v>2260906.8823153004</v>
      </c>
      <c r="O574" s="7">
        <f>SUM(O452:O$516)</f>
        <v>23.388699649063099</v>
      </c>
      <c r="P574" s="7">
        <f>SUM(P452:P$516)</f>
        <v>24.015259060705866</v>
      </c>
      <c r="Q574" s="7">
        <f>SUM(Q452:Q$516)</f>
        <v>25.358470521460546</v>
      </c>
      <c r="R574" s="7">
        <f>SUM(R452:R$516)</f>
        <v>26.079833730099914</v>
      </c>
      <c r="S574" s="7">
        <f>SUM(S452:S$516)</f>
        <v>26.45411063608945</v>
      </c>
      <c r="T574" s="7">
        <f>SUM(T452:T$516)</f>
        <v>26.837939518330256</v>
      </c>
      <c r="U574" s="7">
        <f>SUM(U452:U$516)</f>
        <v>26.837939518330256</v>
      </c>
      <c r="V574" s="7">
        <f>SUM(V452:V$516)</f>
        <v>26.837939518330256</v>
      </c>
      <c r="W574" s="7">
        <f>SUM(W452:W$516)</f>
        <v>28.476942816891</v>
      </c>
      <c r="X574" s="7">
        <f>SUM(X452:X$516)</f>
        <v>32.356661743881268</v>
      </c>
      <c r="Y574" s="7">
        <f>SUM(Y452:Y$516)</f>
        <v>26.837939518330256</v>
      </c>
    </row>
    <row r="575" spans="1:25" x14ac:dyDescent="0.25">
      <c r="A575">
        <v>56</v>
      </c>
      <c r="B575" s="7">
        <f>SUM(B453:B$516)</f>
        <v>18.556769766350826</v>
      </c>
      <c r="C575" s="7">
        <f>SUM(C453:C$516)</f>
        <v>19.279370339099927</v>
      </c>
      <c r="D575" s="7">
        <f>SUM(D453:D$516)</f>
        <v>20.044176782064454</v>
      </c>
      <c r="E575" s="7">
        <f>SUM(E453:E$516)</f>
        <v>20.044176782064454</v>
      </c>
      <c r="F575" s="7">
        <f>SUM(F453:F$516)</f>
        <v>20.044176782064454</v>
      </c>
      <c r="G575" s="7">
        <f>SUM(G453:G$516)</f>
        <v>21.715721880676004</v>
      </c>
      <c r="H575" s="7">
        <f>SUM(H453:H$516)</f>
        <v>22.631319162003663</v>
      </c>
      <c r="I575" s="7">
        <f>SUM(I453:I$516)</f>
        <v>23.606991387975576</v>
      </c>
      <c r="J575" s="7">
        <f>SUM(J453:J$516)</f>
        <v>24.6487354625148</v>
      </c>
      <c r="K575" s="7">
        <f>SUM(K453:K$516)</f>
        <v>25.763365992723756</v>
      </c>
      <c r="L575" s="1">
        <f>SUM(L453:L$516)</f>
        <v>2171572.1880675992</v>
      </c>
      <c r="M575" s="1"/>
      <c r="N575" s="1">
        <f>'SSA avg mort by age'!L61</f>
        <v>2171572.1880675992</v>
      </c>
      <c r="O575" s="7">
        <f>SUM(O453:O$516)</f>
        <v>22.490579544029789</v>
      </c>
      <c r="P575" s="7">
        <f>SUM(P453:P$516)</f>
        <v>23.109655052805259</v>
      </c>
      <c r="Q575" s="7">
        <f>SUM(Q453:Q$516)</f>
        <v>24.437719004683338</v>
      </c>
      <c r="R575" s="7">
        <f>SUM(R453:R$516)</f>
        <v>25.15141768875494</v>
      </c>
      <c r="S575" s="7">
        <f>SUM(S453:S$516)</f>
        <v>25.521839437331554</v>
      </c>
      <c r="T575" s="7">
        <f>SUM(T453:T$516)</f>
        <v>25.901797820993632</v>
      </c>
      <c r="U575" s="7">
        <f>SUM(U453:U$516)</f>
        <v>25.901797820993632</v>
      </c>
      <c r="V575" s="7">
        <f>SUM(V453:V$516)</f>
        <v>25.901797820993632</v>
      </c>
      <c r="W575" s="7">
        <f>SUM(W453:W$516)</f>
        <v>27.525164538810909</v>
      </c>
      <c r="X575" s="7">
        <f>SUM(X453:X$516)</f>
        <v>31.372855914035899</v>
      </c>
      <c r="Y575" s="7">
        <f>SUM(Y453:Y$516)</f>
        <v>25.901797820993632</v>
      </c>
    </row>
    <row r="576" spans="1:25" x14ac:dyDescent="0.25">
      <c r="A576">
        <v>57</v>
      </c>
      <c r="B576" s="7">
        <f>SUM(B454:B$516)</f>
        <v>17.722251120798539</v>
      </c>
      <c r="C576" s="7">
        <f>SUM(C454:C$516)</f>
        <v>18.43225548256191</v>
      </c>
      <c r="D576" s="7">
        <f>SUM(D454:D$516)</f>
        <v>19.184281904113409</v>
      </c>
      <c r="E576" s="7">
        <f>SUM(E454:E$516)</f>
        <v>19.184281904113409</v>
      </c>
      <c r="F576" s="7">
        <f>SUM(F454:F$516)</f>
        <v>19.184281904113409</v>
      </c>
      <c r="G576" s="7">
        <f>SUM(G454:G$516)</f>
        <v>20.829705121075399</v>
      </c>
      <c r="H576" s="7">
        <f>SUM(H454:H$516)</f>
        <v>21.73195524952893</v>
      </c>
      <c r="I576" s="7">
        <f>SUM(I454:I$516)</f>
        <v>22.694085925986169</v>
      </c>
      <c r="J576" s="7">
        <f>SUM(J454:J$516)</f>
        <v>23.722091317063558</v>
      </c>
      <c r="K576" s="7">
        <f>SUM(K454:K$516)</f>
        <v>24.82278325529651</v>
      </c>
      <c r="L576" s="1">
        <f>SUM(L454:L$516)</f>
        <v>2082970.5121075402</v>
      </c>
      <c r="M576" s="1"/>
      <c r="N576" s="1">
        <f>'SSA avg mort by age'!L62</f>
        <v>2082970.5121075402</v>
      </c>
      <c r="O576" s="7">
        <f>SUM(O454:O$516)</f>
        <v>21.598785604855461</v>
      </c>
      <c r="P576" s="7">
        <f>SUM(P454:P$516)</f>
        <v>22.210006993766989</v>
      </c>
      <c r="Q576" s="7">
        <f>SUM(Q454:Q$516)</f>
        <v>23.522163031534724</v>
      </c>
      <c r="R576" s="7">
        <f>SUM(R454:R$516)</f>
        <v>24.227806839470308</v>
      </c>
      <c r="S576" s="7">
        <f>SUM(S454:S$516)</f>
        <v>24.594175681468382</v>
      </c>
      <c r="T576" s="7">
        <f>SUM(T454:T$516)</f>
        <v>24.9700640878876</v>
      </c>
      <c r="U576" s="7">
        <f>SUM(U454:U$516)</f>
        <v>24.9700640878876</v>
      </c>
      <c r="V576" s="7">
        <f>SUM(V454:V$516)</f>
        <v>24.9700640878876</v>
      </c>
      <c r="W576" s="7">
        <f>SUM(W454:W$516)</f>
        <v>26.57697880450667</v>
      </c>
      <c r="X576" s="7">
        <f>SUM(X454:X$516)</f>
        <v>30.390925527039787</v>
      </c>
      <c r="Y576" s="7">
        <f>SUM(Y454:Y$516)</f>
        <v>24.9700640878876</v>
      </c>
    </row>
    <row r="577" spans="1:25" x14ac:dyDescent="0.25">
      <c r="A577">
        <v>58</v>
      </c>
      <c r="B577" s="7">
        <f>SUM(B455:B$516)</f>
        <v>16.897956063284624</v>
      </c>
      <c r="C577" s="7">
        <f>SUM(C455:C$516)</f>
        <v>17.594789996725385</v>
      </c>
      <c r="D577" s="7">
        <f>SUM(D455:D$516)</f>
        <v>18.333442432611641</v>
      </c>
      <c r="E577" s="7">
        <f>SUM(E455:E$516)</f>
        <v>18.333442432611641</v>
      </c>
      <c r="F577" s="7">
        <f>SUM(F455:F$516)</f>
        <v>18.333442432611641</v>
      </c>
      <c r="G577" s="7">
        <f>SUM(G455:G$516)</f>
        <v>19.951494790454245</v>
      </c>
      <c r="H577" s="7">
        <f>SUM(H455:H$516)</f>
        <v>20.839741826983754</v>
      </c>
      <c r="I577" s="7">
        <f>SUM(I455:I$516)</f>
        <v>21.787653415996584</v>
      </c>
      <c r="J577" s="7">
        <f>SUM(J455:J$516)</f>
        <v>22.801220501484678</v>
      </c>
      <c r="K577" s="7">
        <f>SUM(K455:K$516)</f>
        <v>23.887251646859436</v>
      </c>
      <c r="L577" s="1">
        <f>SUM(L455:L$516)</f>
        <v>1995149.4790454244</v>
      </c>
      <c r="M577" s="1"/>
      <c r="N577" s="1">
        <f>'SSA avg mort by age'!L63</f>
        <v>1995149.4790454244</v>
      </c>
      <c r="O577" s="7">
        <f>SUM(O455:O$516)</f>
        <v>20.713682177887158</v>
      </c>
      <c r="P577" s="7">
        <f>SUM(P455:P$516)</f>
        <v>21.316665621753167</v>
      </c>
      <c r="Q577" s="7">
        <f>SUM(Q455:Q$516)</f>
        <v>22.612124088372312</v>
      </c>
      <c r="R577" s="7">
        <f>SUM(R455:R$516)</f>
        <v>23.309306997458137</v>
      </c>
      <c r="S577" s="7">
        <f>SUM(S455:S$516)</f>
        <v>23.671417080707773</v>
      </c>
      <c r="T577" s="7">
        <f>SUM(T455:T$516)</f>
        <v>24.043027747562288</v>
      </c>
      <c r="U577" s="7">
        <f>SUM(U455:U$516)</f>
        <v>24.043027747562288</v>
      </c>
      <c r="V577" s="7">
        <f>SUM(V455:V$516)</f>
        <v>24.043027747562288</v>
      </c>
      <c r="W577" s="7">
        <f>SUM(W455:W$516)</f>
        <v>25.632640065357638</v>
      </c>
      <c r="X577" s="7">
        <f>SUM(X455:X$516)</f>
        <v>29.411045851661118</v>
      </c>
      <c r="Y577" s="7">
        <f>SUM(Y455:Y$516)</f>
        <v>24.043027747562288</v>
      </c>
    </row>
    <row r="578" spans="1:25" x14ac:dyDescent="0.25">
      <c r="A578">
        <v>59</v>
      </c>
      <c r="B578" s="7">
        <f>SUM(B456:B$516)</f>
        <v>16.084407080894056</v>
      </c>
      <c r="C578" s="7">
        <f>SUM(C456:C$516)</f>
        <v>16.767484701498333</v>
      </c>
      <c r="D578" s="7">
        <f>SUM(D456:D$516)</f>
        <v>17.4921557076181</v>
      </c>
      <c r="E578" s="7">
        <f>SUM(E456:E$516)</f>
        <v>17.4921557076181</v>
      </c>
      <c r="F578" s="7">
        <f>SUM(F456:F$516)</f>
        <v>17.4921557076181</v>
      </c>
      <c r="G578" s="7">
        <f>SUM(G456:G$516)</f>
        <v>19.081555541604722</v>
      </c>
      <c r="H578" s="7">
        <f>SUM(H456:H$516)</f>
        <v>19.955124189945209</v>
      </c>
      <c r="I578" s="7">
        <f>SUM(I456:I$516)</f>
        <v>20.888117684010048</v>
      </c>
      <c r="J578" s="7">
        <f>SUM(J456:J$516)</f>
        <v>21.886523179720655</v>
      </c>
      <c r="K578" s="7">
        <f>SUM(K456:K$516)</f>
        <v>22.957145394501531</v>
      </c>
      <c r="L578" s="1">
        <f>SUM(L456:L$516)</f>
        <v>1908155.5541604722</v>
      </c>
      <c r="M578" s="1"/>
      <c r="N578" s="1">
        <f>'SSA avg mort by age'!L64</f>
        <v>1908155.5541604722</v>
      </c>
      <c r="O578" s="7">
        <f>SUM(O456:O$516)</f>
        <v>19.835697549706936</v>
      </c>
      <c r="P578" s="7">
        <f>SUM(P456:P$516)</f>
        <v>20.430043093328077</v>
      </c>
      <c r="Q578" s="7">
        <f>SUM(Q456:Q$516)</f>
        <v>21.707979696716961</v>
      </c>
      <c r="R578" s="7">
        <f>SUM(R456:R$516)</f>
        <v>22.396277145863664</v>
      </c>
      <c r="S578" s="7">
        <f>SUM(S456:S$516)</f>
        <v>22.75391303637193</v>
      </c>
      <c r="T578" s="7">
        <f>SUM(T456:T$516)</f>
        <v>23.121028408222699</v>
      </c>
      <c r="U578" s="7">
        <f>SUM(U456:U$516)</f>
        <v>23.121028408222699</v>
      </c>
      <c r="V578" s="7">
        <f>SUM(V456:V$516)</f>
        <v>23.121028408222699</v>
      </c>
      <c r="W578" s="7">
        <f>SUM(W456:W$516)</f>
        <v>24.692446600437439</v>
      </c>
      <c r="X578" s="7">
        <f>SUM(X456:X$516)</f>
        <v>28.433421689764263</v>
      </c>
      <c r="Y578" s="7">
        <f>SUM(Y456:Y$516)</f>
        <v>23.121028408222699</v>
      </c>
    </row>
    <row r="579" spans="1:25" x14ac:dyDescent="0.25">
      <c r="A579">
        <v>60</v>
      </c>
      <c r="B579" s="7">
        <f>SUM(B457:B$516)</f>
        <v>15.282109964635929</v>
      </c>
      <c r="C579" s="7">
        <f>SUM(C457:C$516)</f>
        <v>15.950836932412683</v>
      </c>
      <c r="D579" s="7">
        <f>SUM(D457:D$516)</f>
        <v>16.660908745425893</v>
      </c>
      <c r="E579" s="7">
        <f>SUM(E457:E$516)</f>
        <v>16.660908745425893</v>
      </c>
      <c r="F579" s="7">
        <f>SUM(F457:F$516)</f>
        <v>16.660908745425893</v>
      </c>
      <c r="G579" s="7">
        <f>SUM(G457:G$516)</f>
        <v>18.220347837070666</v>
      </c>
      <c r="H579" s="7">
        <f>SUM(H457:H$516)</f>
        <v>19.078546398439524</v>
      </c>
      <c r="I579" s="7">
        <f>SUM(I457:I$516)</f>
        <v>19.995904187642012</v>
      </c>
      <c r="J579" s="7">
        <f>SUM(J457:J$516)</f>
        <v>20.978403916799593</v>
      </c>
      <c r="K579" s="7">
        <f>SUM(K457:K$516)</f>
        <v>22.032845787581739</v>
      </c>
      <c r="L579" s="1">
        <f>SUM(L457:L$516)</f>
        <v>1822034.7837070662</v>
      </c>
      <c r="M579" s="1"/>
      <c r="N579" s="1">
        <f>'SSA avg mort by age'!L65</f>
        <v>1822034.7837070662</v>
      </c>
      <c r="O579" s="7">
        <f>SUM(O457:O$516)</f>
        <v>18.965327723494635</v>
      </c>
      <c r="P579" s="7">
        <f>SUM(P457:P$516)</f>
        <v>19.550616853597305</v>
      </c>
      <c r="Q579" s="7">
        <f>SUM(Q457:Q$516)</f>
        <v>20.810167419684426</v>
      </c>
      <c r="R579" s="7">
        <f>SUM(R457:R$516)</f>
        <v>21.489133483339298</v>
      </c>
      <c r="S579" s="7">
        <f>SUM(S457:S$516)</f>
        <v>21.842068699982992</v>
      </c>
      <c r="T579" s="7">
        <f>SUM(T457:T$516)</f>
        <v>22.204459927498856</v>
      </c>
      <c r="U579" s="7">
        <f>SUM(U457:U$516)</f>
        <v>22.204459927498856</v>
      </c>
      <c r="V579" s="7">
        <f>SUM(V457:V$516)</f>
        <v>22.204459927498856</v>
      </c>
      <c r="W579" s="7">
        <f>SUM(W457:W$516)</f>
        <v>23.756744570902573</v>
      </c>
      <c r="X579" s="7">
        <f>SUM(X457:X$516)</f>
        <v>27.458291139296289</v>
      </c>
      <c r="Y579" s="7">
        <f>SUM(Y457:Y$516)</f>
        <v>22.204459927498856</v>
      </c>
    </row>
    <row r="580" spans="1:25" x14ac:dyDescent="0.25">
      <c r="A580">
        <v>61</v>
      </c>
      <c r="B580" s="7">
        <f>SUM(B458:B$516)</f>
        <v>14.491586412446516</v>
      </c>
      <c r="C580" s="7">
        <f>SUM(C458:C$516)</f>
        <v>15.145361475372765</v>
      </c>
      <c r="D580" s="7">
        <f>SUM(D458:D$516)</f>
        <v>15.840207444228701</v>
      </c>
      <c r="E580" s="7">
        <f>SUM(E458:E$516)</f>
        <v>15.840207444228701</v>
      </c>
      <c r="F580" s="7">
        <f>SUM(F458:F$516)</f>
        <v>15.840207444228701</v>
      </c>
      <c r="G580" s="7">
        <f>SUM(G458:G$516)</f>
        <v>17.368353504315952</v>
      </c>
      <c r="H580" s="7">
        <f>SUM(H458:H$516)</f>
        <v>18.210474905504149</v>
      </c>
      <c r="I580" s="7">
        <f>SUM(I458:I$516)</f>
        <v>19.111461646859834</v>
      </c>
      <c r="J580" s="7">
        <f>SUM(J458:J$516)</f>
        <v>20.077291237658912</v>
      </c>
      <c r="K580" s="7">
        <f>SUM(K458:K$516)</f>
        <v>21.114758587544959</v>
      </c>
      <c r="L580" s="1">
        <f>SUM(L458:L$516)</f>
        <v>1736835.3504315943</v>
      </c>
      <c r="M580" s="1"/>
      <c r="N580" s="1">
        <f>'SSA avg mort by age'!L66</f>
        <v>1736835.3504315943</v>
      </c>
      <c r="O580" s="7">
        <f>SUM(O458:O$516)</f>
        <v>18.103135544556451</v>
      </c>
      <c r="P580" s="7">
        <f>SUM(P458:P$516)</f>
        <v>18.678929153770316</v>
      </c>
      <c r="Q580" s="7">
        <f>SUM(Q458:Q$516)</f>
        <v>19.919185123807893</v>
      </c>
      <c r="R580" s="7">
        <f>SUM(R458:R$516)</f>
        <v>20.588350036574965</v>
      </c>
      <c r="S580" s="7">
        <f>SUM(S458:S$516)</f>
        <v>20.936345755449235</v>
      </c>
      <c r="T580" s="7">
        <f>SUM(T458:T$516)</f>
        <v>21.293771360355272</v>
      </c>
      <c r="U580" s="7">
        <f>SUM(U458:U$516)</f>
        <v>21.293771360355272</v>
      </c>
      <c r="V580" s="7">
        <f>SUM(V458:V$516)</f>
        <v>21.293771360355272</v>
      </c>
      <c r="W580" s="7">
        <f>SUM(W458:W$516)</f>
        <v>22.825929589402438</v>
      </c>
      <c r="X580" s="7">
        <f>SUM(X458:X$516)</f>
        <v>26.485928185504346</v>
      </c>
      <c r="Y580" s="7">
        <f>SUM(Y458:Y$516)</f>
        <v>21.293771360355272</v>
      </c>
    </row>
    <row r="581" spans="1:25" x14ac:dyDescent="0.25">
      <c r="A581">
        <v>62</v>
      </c>
      <c r="B581" s="7">
        <f>SUM(B459:B$516)</f>
        <v>13.713409548520952</v>
      </c>
      <c r="C581" s="7">
        <f>SUM(C459:C$516)</f>
        <v>14.351624531223761</v>
      </c>
      <c r="D581" s="7">
        <f>SUM(D459:D$516)</f>
        <v>15.030608914660245</v>
      </c>
      <c r="E581" s="7">
        <f>SUM(E459:E$516)</f>
        <v>15.030608914660245</v>
      </c>
      <c r="F581" s="7">
        <f>SUM(F459:F$516)</f>
        <v>15.030608914660245</v>
      </c>
      <c r="G581" s="7">
        <f>SUM(G459:G$516)</f>
        <v>16.526104546070304</v>
      </c>
      <c r="H581" s="7">
        <f>SUM(H459:H$516)</f>
        <v>17.35142547381702</v>
      </c>
      <c r="I581" s="7">
        <f>SUM(I459:I$516)</f>
        <v>18.23528697251432</v>
      </c>
      <c r="J581" s="7">
        <f>SUM(J459:J$516)</f>
        <v>19.183660469012992</v>
      </c>
      <c r="K581" s="7">
        <f>SUM(K459:K$516)</f>
        <v>20.203334680200278</v>
      </c>
      <c r="L581" s="1">
        <f>SUM(L459:L$516)</f>
        <v>1652610.4546070297</v>
      </c>
      <c r="M581" s="1"/>
      <c r="N581" s="1">
        <f>'SSA avg mort by age'!L67</f>
        <v>1652610.4546070297</v>
      </c>
      <c r="O581" s="7">
        <f>SUM(O459:O$516)</f>
        <v>17.249741124089709</v>
      </c>
      <c r="P581" s="7">
        <f>SUM(P459:P$516)</f>
        <v>17.815578339384693</v>
      </c>
      <c r="Q581" s="7">
        <f>SUM(Q459:Q$516)</f>
        <v>19.035583988608167</v>
      </c>
      <c r="R581" s="7">
        <f>SUM(R459:R$516)</f>
        <v>19.694452525335354</v>
      </c>
      <c r="S581" s="7">
        <f>SUM(S459:S$516)</f>
        <v>20.037256710211995</v>
      </c>
      <c r="T581" s="7">
        <f>SUM(T459:T$516)</f>
        <v>20.389461675137866</v>
      </c>
      <c r="U581" s="7">
        <f>SUM(U459:U$516)</f>
        <v>20.389461675137866</v>
      </c>
      <c r="V581" s="7">
        <f>SUM(V459:V$516)</f>
        <v>20.389461675137866</v>
      </c>
      <c r="W581" s="7">
        <f>SUM(W459:W$516)</f>
        <v>21.900443121662502</v>
      </c>
      <c r="X581" s="7">
        <f>SUM(X459:X$516)</f>
        <v>25.516642384408936</v>
      </c>
      <c r="Y581" s="7">
        <f>SUM(Y459:Y$516)</f>
        <v>20.389461675137866</v>
      </c>
    </row>
    <row r="582" spans="1:25" x14ac:dyDescent="0.25">
      <c r="A582">
        <v>63</v>
      </c>
      <c r="B582" s="7">
        <f>SUM(B460:B$516)</f>
        <v>12.94821979286327</v>
      </c>
      <c r="C582" s="7">
        <f>SUM(C460:C$516)</f>
        <v>13.570259264182384</v>
      </c>
      <c r="D582" s="7">
        <f>SUM(D460:D$516)</f>
        <v>14.232736660121075</v>
      </c>
      <c r="E582" s="7">
        <f>SUM(E460:E$516)</f>
        <v>14.232736660121075</v>
      </c>
      <c r="F582" s="7">
        <f>SUM(F460:F$516)</f>
        <v>14.232736660121075</v>
      </c>
      <c r="G582" s="7">
        <f>SUM(G460:G$516)</f>
        <v>15.69419742979872</v>
      </c>
      <c r="H582" s="7">
        <f>SUM(H460:H$516)</f>
        <v>16.501976935114939</v>
      </c>
      <c r="I582" s="7">
        <f>SUM(I460:I$516)</f>
        <v>17.367938434113118</v>
      </c>
      <c r="J582" s="7">
        <f>SUM(J460:J$516)</f>
        <v>18.298046249756105</v>
      </c>
      <c r="K582" s="7">
        <f>SUM(K460:K$516)</f>
        <v>19.299081858689036</v>
      </c>
      <c r="L582" s="1">
        <f>SUM(L460:L$516)</f>
        <v>1569419.7429798723</v>
      </c>
      <c r="M582" s="1"/>
      <c r="N582" s="1">
        <f>'SSA avg mort by age'!L68</f>
        <v>1569419.7429798723</v>
      </c>
      <c r="O582" s="7">
        <f>SUM(O460:O$516)</f>
        <v>16.405799165883</v>
      </c>
      <c r="P582" s="7">
        <f>SUM(P460:P$516)</f>
        <v>16.961197686702409</v>
      </c>
      <c r="Q582" s="7">
        <f>SUM(Q460:Q$516)</f>
        <v>18.159950412460205</v>
      </c>
      <c r="R582" s="7">
        <f>SUM(R460:R$516)</f>
        <v>18.808001827150751</v>
      </c>
      <c r="S582" s="7">
        <f>SUM(S460:S$516)</f>
        <v>19.145349145150686</v>
      </c>
      <c r="T582" s="7">
        <f>SUM(T460:T$516)</f>
        <v>19.492064792473034</v>
      </c>
      <c r="U582" s="7">
        <f>SUM(U460:U$516)</f>
        <v>19.492064792473034</v>
      </c>
      <c r="V582" s="7">
        <f>SUM(V460:V$516)</f>
        <v>19.492064792473034</v>
      </c>
      <c r="W582" s="7">
        <f>SUM(W460:W$516)</f>
        <v>20.980760717767499</v>
      </c>
      <c r="X582" s="7">
        <f>SUM(X460:X$516)</f>
        <v>24.550773637885914</v>
      </c>
      <c r="Y582" s="7">
        <f>SUM(Y460:Y$516)</f>
        <v>19.492064792473034</v>
      </c>
    </row>
    <row r="583" spans="1:25" x14ac:dyDescent="0.25">
      <c r="A583">
        <v>64</v>
      </c>
      <c r="B583" s="7">
        <f>SUM(B461:B$516)</f>
        <v>12.196728526479367</v>
      </c>
      <c r="C583" s="7">
        <f>SUM(C461:C$516)</f>
        <v>12.80196989759745</v>
      </c>
      <c r="D583" s="7">
        <f>SUM(D461:D$516)</f>
        <v>13.447285078890074</v>
      </c>
      <c r="E583" s="7">
        <f>SUM(E461:E$516)</f>
        <v>13.447285078890074</v>
      </c>
      <c r="F583" s="7">
        <f>SUM(F461:F$516)</f>
        <v>13.447285078890074</v>
      </c>
      <c r="G583" s="7">
        <f>SUM(G461:G$516)</f>
        <v>14.873298316120657</v>
      </c>
      <c r="H583" s="7">
        <f>SUM(H461:H$516)</f>
        <v>15.662776731158949</v>
      </c>
      <c r="I583" s="7">
        <f>SUM(I461:I$516)</f>
        <v>16.510041474274793</v>
      </c>
      <c r="J583" s="7">
        <f>SUM(J461:J$516)</f>
        <v>17.42104857555934</v>
      </c>
      <c r="K583" s="7">
        <f>SUM(K461:K$516)</f>
        <v>18.402571050338345</v>
      </c>
      <c r="L583" s="1">
        <f>SUM(L461:L$516)</f>
        <v>1487329.8316120657</v>
      </c>
      <c r="M583" s="1"/>
      <c r="N583" s="1">
        <f>'SSA avg mort by age'!L69</f>
        <v>1487329.8316120657</v>
      </c>
      <c r="O583" s="7">
        <f>SUM(O461:O$516)</f>
        <v>15.571982017406821</v>
      </c>
      <c r="P583" s="7">
        <f>SUM(P461:P$516)</f>
        <v>16.116439573891142</v>
      </c>
      <c r="Q583" s="7">
        <f>SUM(Q461:Q$516)</f>
        <v>17.292892467578852</v>
      </c>
      <c r="R583" s="7">
        <f>SUM(R461:R$516)</f>
        <v>17.929581594960428</v>
      </c>
      <c r="S583" s="7">
        <f>SUM(S461:S$516)</f>
        <v>18.261193918498069</v>
      </c>
      <c r="T583" s="7">
        <f>SUM(T461:T$516)</f>
        <v>18.602138378651389</v>
      </c>
      <c r="U583" s="7">
        <f>SUM(U461:U$516)</f>
        <v>18.602138378651389</v>
      </c>
      <c r="V583" s="7">
        <f>SUM(V461:V$516)</f>
        <v>18.602138378651389</v>
      </c>
      <c r="W583" s="7">
        <f>SUM(W461:W$516)</f>
        <v>20.06738319382238</v>
      </c>
      <c r="X583" s="7">
        <f>SUM(X461:X$516)</f>
        <v>23.588688280047133</v>
      </c>
      <c r="Y583" s="7">
        <f>SUM(Y461:Y$516)</f>
        <v>18.602138378651389</v>
      </c>
    </row>
    <row r="584" spans="1:25" x14ac:dyDescent="0.25">
      <c r="A584">
        <v>65</v>
      </c>
      <c r="B584" s="7">
        <f>SUM(B462:B$516)</f>
        <v>11.459718949311862</v>
      </c>
      <c r="C584" s="7">
        <f>SUM(C462:C$516)</f>
        <v>12.047533199295879</v>
      </c>
      <c r="D584" s="7">
        <f>SUM(D462:D$516)</f>
        <v>12.675021559872237</v>
      </c>
      <c r="E584" s="7">
        <f>SUM(E462:E$516)</f>
        <v>12.675021559872237</v>
      </c>
      <c r="F584" s="7">
        <f>SUM(F462:F$516)</f>
        <v>12.675021559872237</v>
      </c>
      <c r="G584" s="7">
        <f>SUM(G462:G$516)</f>
        <v>14.064146309168702</v>
      </c>
      <c r="H584" s="7">
        <f>SUM(H462:H$516)</f>
        <v>14.834544700056547</v>
      </c>
      <c r="I584" s="7">
        <f>SUM(I462:I$516)</f>
        <v>15.662292997488194</v>
      </c>
      <c r="J584" s="7">
        <f>SUM(J462:J$516)</f>
        <v>16.553337551695805</v>
      </c>
      <c r="K584" s="7">
        <f>SUM(K462:K$516)</f>
        <v>17.514441490022097</v>
      </c>
      <c r="L584" s="1">
        <f>SUM(L462:L$516)</f>
        <v>1406414.6309168704</v>
      </c>
      <c r="M584" s="1"/>
      <c r="N584" s="1">
        <f>'SSA avg mort by age'!L70</f>
        <v>1406414.6309168704</v>
      </c>
      <c r="O584" s="7">
        <f>SUM(O462:O$516)</f>
        <v>14.748985509044644</v>
      </c>
      <c r="P584" s="7">
        <f>SUM(P462:P$516)</f>
        <v>15.281981255727512</v>
      </c>
      <c r="Q584" s="7">
        <f>SUM(Q462:Q$516)</f>
        <v>16.435045505819609</v>
      </c>
      <c r="R584" s="7">
        <f>SUM(R462:R$516)</f>
        <v>17.059803756349897</v>
      </c>
      <c r="S584" s="7">
        <f>SUM(S462:S$516)</f>
        <v>17.385390605767146</v>
      </c>
      <c r="T584" s="7">
        <f>SUM(T462:T$516)</f>
        <v>17.720269222026936</v>
      </c>
      <c r="U584" s="7">
        <f>SUM(U462:U$516)</f>
        <v>17.720269222026936</v>
      </c>
      <c r="V584" s="7">
        <f>SUM(V462:V$516)</f>
        <v>17.720269222026936</v>
      </c>
      <c r="W584" s="7">
        <f>SUM(W462:W$516)</f>
        <v>19.160841708976523</v>
      </c>
      <c r="X584" s="7">
        <f>SUM(X462:X$516)</f>
        <v>22.630783303864927</v>
      </c>
      <c r="Y584" s="7">
        <f>SUM(Y462:Y$516)</f>
        <v>17.720269222026936</v>
      </c>
    </row>
    <row r="585" spans="1:25" x14ac:dyDescent="0.25">
      <c r="A585">
        <v>66</v>
      </c>
      <c r="B585" s="7">
        <f>SUM(B463:B$516)</f>
        <v>10.738049695632141</v>
      </c>
      <c r="C585" s="7">
        <f>SUM(C463:C$516)</f>
        <v>11.307802701029528</v>
      </c>
      <c r="D585" s="7">
        <f>SUM(D463:D$516)</f>
        <v>11.916791282952271</v>
      </c>
      <c r="E585" s="7">
        <f>SUM(E463:E$516)</f>
        <v>11.916791282952271</v>
      </c>
      <c r="F585" s="7">
        <f>SUM(F463:F$516)</f>
        <v>11.916791282952271</v>
      </c>
      <c r="G585" s="7">
        <f>SUM(G463:G$516)</f>
        <v>13.267559330292489</v>
      </c>
      <c r="H585" s="7">
        <f>SUM(H463:H$516)</f>
        <v>14.018079432034753</v>
      </c>
      <c r="I585" s="7">
        <f>SUM(I463:I$516)</f>
        <v>14.825468164022869</v>
      </c>
      <c r="J585" s="7">
        <f>SUM(J463:J$516)</f>
        <v>15.695660575024217</v>
      </c>
      <c r="K585" s="7">
        <f>SUM(K463:K$516)</f>
        <v>16.635408233609002</v>
      </c>
      <c r="L585" s="1">
        <f>SUM(L463:L$516)</f>
        <v>1326755.9330292488</v>
      </c>
      <c r="M585" s="1"/>
      <c r="N585" s="1">
        <f>'SSA avg mort by age'!L71</f>
        <v>1326755.9330292488</v>
      </c>
      <c r="O585" s="7">
        <f>SUM(O463:O$516)</f>
        <v>13.93756186999568</v>
      </c>
      <c r="P585" s="7">
        <f>SUM(P463:P$516)</f>
        <v>14.458556507907826</v>
      </c>
      <c r="Q585" s="7">
        <f>SUM(Q463:Q$516)</f>
        <v>15.587101094027904</v>
      </c>
      <c r="R585" s="7">
        <f>SUM(R463:R$516)</f>
        <v>16.199336007194148</v>
      </c>
      <c r="S585" s="7">
        <f>SUM(S463:S$516)</f>
        <v>16.518594249751285</v>
      </c>
      <c r="T585" s="7">
        <f>SUM(T463:T$516)</f>
        <v>16.847099223793677</v>
      </c>
      <c r="U585" s="7">
        <f>SUM(U463:U$516)</f>
        <v>16.847099223793677</v>
      </c>
      <c r="V585" s="7">
        <f>SUM(V463:V$516)</f>
        <v>16.847099223793677</v>
      </c>
      <c r="W585" s="7">
        <f>SUM(W463:W$516)</f>
        <v>18.261720557508387</v>
      </c>
      <c r="X585" s="7">
        <f>SUM(X463:X$516)</f>
        <v>21.677501913316657</v>
      </c>
      <c r="Y585" s="7">
        <f>SUM(Y463:Y$516)</f>
        <v>16.847099223793677</v>
      </c>
    </row>
    <row r="586" spans="1:25" x14ac:dyDescent="0.25">
      <c r="A586">
        <v>67</v>
      </c>
      <c r="B586" s="7">
        <f>SUM(B464:B$516)</f>
        <v>10.032643143087085</v>
      </c>
      <c r="C586" s="7">
        <f>SUM(C464:C$516)</f>
        <v>10.583698284854789</v>
      </c>
      <c r="D586" s="7">
        <f>SUM(D464:D$516)</f>
        <v>11.173508101848526</v>
      </c>
      <c r="E586" s="7">
        <f>SUM(E464:E$516)</f>
        <v>11.173508101848526</v>
      </c>
      <c r="F586" s="7">
        <f>SUM(F464:F$516)</f>
        <v>11.173508101848526</v>
      </c>
      <c r="G586" s="7">
        <f>SUM(G464:G$516)</f>
        <v>12.484427635700939</v>
      </c>
      <c r="H586" s="7">
        <f>SUM(H464:H$516)</f>
        <v>13.214253116648713</v>
      </c>
      <c r="I586" s="7">
        <f>SUM(I464:I$516)</f>
        <v>14.000416568306136</v>
      </c>
      <c r="J586" s="7">
        <f>SUM(J464:J$516)</f>
        <v>14.848839839706578</v>
      </c>
      <c r="K586" s="7">
        <f>SUM(K464:K$516)</f>
        <v>15.766260981297339</v>
      </c>
      <c r="L586" s="1">
        <f>SUM(L464:L$516)</f>
        <v>1248442.763570094</v>
      </c>
      <c r="M586" s="1"/>
      <c r="N586" s="1">
        <f>'SSA avg mort by age'!L72</f>
        <v>1248442.763570094</v>
      </c>
      <c r="O586" s="7">
        <f>SUM(O464:O$516)</f>
        <v>13.138546865858856</v>
      </c>
      <c r="P586" s="7">
        <f>SUM(P464:P$516)</f>
        <v>13.64698198590507</v>
      </c>
      <c r="Q586" s="7">
        <f>SUM(Q464:Q$516)</f>
        <v>14.749831649825961</v>
      </c>
      <c r="R586" s="7">
        <f>SUM(R464:R$516)</f>
        <v>15.348925497802506</v>
      </c>
      <c r="S586" s="7">
        <f>SUM(S464:S$516)</f>
        <v>15.661538548615347</v>
      </c>
      <c r="T586" s="7">
        <f>SUM(T464:T$516)</f>
        <v>15.98334807205884</v>
      </c>
      <c r="U586" s="7">
        <f>SUM(U464:U$516)</f>
        <v>15.98334807205884</v>
      </c>
      <c r="V586" s="7">
        <f>SUM(V464:V$516)</f>
        <v>15.98334807205884</v>
      </c>
      <c r="W586" s="7">
        <f>SUM(W464:W$516)</f>
        <v>17.370677619795067</v>
      </c>
      <c r="X586" s="7">
        <f>SUM(X464:X$516)</f>
        <v>20.729348644713902</v>
      </c>
      <c r="Y586" s="7">
        <f>SUM(Y464:Y$516)</f>
        <v>15.98334807205884</v>
      </c>
    </row>
    <row r="587" spans="1:25" x14ac:dyDescent="0.25">
      <c r="A587">
        <v>68</v>
      </c>
      <c r="B587" s="7">
        <f>SUM(B465:B$516)</f>
        <v>9.3444418606449382</v>
      </c>
      <c r="C587" s="7">
        <f>SUM(C465:C$516)</f>
        <v>9.8761650665965277</v>
      </c>
      <c r="D587" s="7">
        <f>SUM(D465:D$516)</f>
        <v>10.446115975287407</v>
      </c>
      <c r="E587" s="7">
        <f>SUM(E465:E$516)</f>
        <v>10.446115975287407</v>
      </c>
      <c r="F587" s="7">
        <f>SUM(F465:F$516)</f>
        <v>10.446115975287407</v>
      </c>
      <c r="G587" s="7">
        <f>SUM(G465:G$516)</f>
        <v>11.715680677405421</v>
      </c>
      <c r="H587" s="7">
        <f>SUM(H465:H$516)</f>
        <v>12.423981283828052</v>
      </c>
      <c r="I587" s="7">
        <f>SUM(I465:I$516)</f>
        <v>13.188034968304956</v>
      </c>
      <c r="J587" s="7">
        <f>SUM(J465:J$516)</f>
        <v>14.013748161225582</v>
      </c>
      <c r="K587" s="7">
        <f>SUM(K465:K$516)</f>
        <v>14.907843100203982</v>
      </c>
      <c r="L587" s="1">
        <f>SUM(L465:L$516)</f>
        <v>1171568.0677405423</v>
      </c>
      <c r="M587" s="1"/>
      <c r="N587" s="1">
        <f>'SSA avg mort by age'!L73</f>
        <v>1171568.0677405423</v>
      </c>
      <c r="O587" s="7">
        <f>SUM(O465:O$516)</f>
        <v>12.352849742907615</v>
      </c>
      <c r="P587" s="7">
        <f>SUM(P465:P$516)</f>
        <v>12.848148249737234</v>
      </c>
      <c r="Q587" s="7">
        <f>SUM(Q465:Q$516)</f>
        <v>13.924083617388845</v>
      </c>
      <c r="R587" s="7">
        <f>SUM(R465:R$516)</f>
        <v>14.509393075181368</v>
      </c>
      <c r="S587" s="7">
        <f>SUM(S465:S$516)</f>
        <v>14.815030628215641</v>
      </c>
      <c r="T587" s="7">
        <f>SUM(T465:T$516)</f>
        <v>15.129808541723195</v>
      </c>
      <c r="U587" s="7">
        <f>SUM(U465:U$516)</f>
        <v>15.129808541723195</v>
      </c>
      <c r="V587" s="7">
        <f>SUM(V465:V$516)</f>
        <v>15.129808541723195</v>
      </c>
      <c r="W587" s="7">
        <f>SUM(W465:W$516)</f>
        <v>16.488441741597796</v>
      </c>
      <c r="X587" s="7">
        <f>SUM(X465:X$516)</f>
        <v>19.786890690436682</v>
      </c>
      <c r="Y587" s="7">
        <f>SUM(Y465:Y$516)</f>
        <v>15.129808541723195</v>
      </c>
    </row>
    <row r="588" spans="1:25" x14ac:dyDescent="0.25">
      <c r="A588">
        <v>69</v>
      </c>
      <c r="B588" s="7">
        <f>SUM(B466:B$516)</f>
        <v>8.6743742528539958</v>
      </c>
      <c r="C588" s="7">
        <f>SUM(C466:C$516)</f>
        <v>9.1861407856175763</v>
      </c>
      <c r="D588" s="7">
        <f>SUM(D466:D$516)</f>
        <v>9.7355582113483283</v>
      </c>
      <c r="E588" s="7">
        <f>SUM(E466:E$516)</f>
        <v>9.7355582113483283</v>
      </c>
      <c r="F588" s="7">
        <f>SUM(F466:F$516)</f>
        <v>9.7355582113483283</v>
      </c>
      <c r="G588" s="7">
        <f>SUM(G466:G$516)</f>
        <v>10.962260383434137</v>
      </c>
      <c r="H588" s="7">
        <f>SUM(H466:H$516)</f>
        <v>11.648198264232478</v>
      </c>
      <c r="I588" s="7">
        <f>SUM(I466:I$516)</f>
        <v>12.38924503272121</v>
      </c>
      <c r="J588" s="7">
        <f>SUM(J466:J$516)</f>
        <v>13.19128911548691</v>
      </c>
      <c r="K588" s="7">
        <f>SUM(K466:K$516)</f>
        <v>14.061034258327881</v>
      </c>
      <c r="L588" s="1">
        <f>SUM(L466:L$516)</f>
        <v>1096226.0383434137</v>
      </c>
      <c r="M588" s="1"/>
      <c r="N588" s="1">
        <f>'SSA avg mort by age'!L74</f>
        <v>1096226.0383434137</v>
      </c>
      <c r="O588" s="7">
        <f>SUM(O466:O$516)</f>
        <v>11.581436988784631</v>
      </c>
      <c r="P588" s="7">
        <f>SUM(P466:P$516)</f>
        <v>12.063004872651241</v>
      </c>
      <c r="Q588" s="7">
        <f>SUM(Q466:Q$516)</f>
        <v>13.110765301733341</v>
      </c>
      <c r="R588" s="7">
        <f>SUM(R466:R$516)</f>
        <v>13.681622490875661</v>
      </c>
      <c r="S588" s="7">
        <f>SUM(S466:S$516)</f>
        <v>13.979940938455343</v>
      </c>
      <c r="T588" s="7">
        <f>SUM(T466:T$516)</f>
        <v>14.28733708012552</v>
      </c>
      <c r="U588" s="7">
        <f>SUM(U466:U$516)</f>
        <v>14.28733708012552</v>
      </c>
      <c r="V588" s="7">
        <f>SUM(V466:V$516)</f>
        <v>14.28733708012552</v>
      </c>
      <c r="W588" s="7">
        <f>SUM(W466:W$516)</f>
        <v>15.615806078526976</v>
      </c>
      <c r="X588" s="7">
        <f>SUM(X466:X$516)</f>
        <v>18.850756699248333</v>
      </c>
      <c r="Y588" s="7">
        <f>SUM(Y466:Y$516)</f>
        <v>14.28733708012552</v>
      </c>
    </row>
    <row r="589" spans="1:25" x14ac:dyDescent="0.25">
      <c r="A589">
        <v>70</v>
      </c>
      <c r="B589" s="7">
        <f>SUM(B467:B$516)</f>
        <v>8.0233580199957366</v>
      </c>
      <c r="C589" s="7">
        <f>SUM(C467:C$516)</f>
        <v>8.5145594642654032</v>
      </c>
      <c r="D589" s="7">
        <f>SUM(D467:D$516)</f>
        <v>9.0427813484670825</v>
      </c>
      <c r="E589" s="7">
        <f>SUM(E467:E$516)</f>
        <v>9.0427813484670825</v>
      </c>
      <c r="F589" s="7">
        <f>SUM(F467:F$516)</f>
        <v>9.0427813484670825</v>
      </c>
      <c r="G589" s="7">
        <f>SUM(G467:G$516)</f>
        <v>10.225125534336474</v>
      </c>
      <c r="H589" s="7">
        <f>SUM(H467:H$516)</f>
        <v>10.887861831126258</v>
      </c>
      <c r="I589" s="7">
        <f>SUM(I467:I$516)</f>
        <v>11.604998253266871</v>
      </c>
      <c r="J589" s="7">
        <f>SUM(J467:J$516)</f>
        <v>12.382402220671811</v>
      </c>
      <c r="K589" s="7">
        <f>SUM(K467:K$516)</f>
        <v>13.226755868591537</v>
      </c>
      <c r="L589" s="1">
        <f>SUM(L467:L$516)</f>
        <v>1022512.5534336478</v>
      </c>
      <c r="M589" s="1"/>
      <c r="N589" s="1">
        <f>'SSA avg mort by age'!L75</f>
        <v>1022512.5534336478</v>
      </c>
      <c r="O589" s="7">
        <f>SUM(O467:O$516)</f>
        <v>10.825334558990523</v>
      </c>
      <c r="P589" s="7">
        <f>SUM(P467:P$516)</f>
        <v>11.292563209954096</v>
      </c>
      <c r="Q589" s="7">
        <f>SUM(Q467:Q$516)</f>
        <v>12.310850674884513</v>
      </c>
      <c r="R589" s="7">
        <f>SUM(R467:R$516)</f>
        <v>12.866564696115582</v>
      </c>
      <c r="S589" s="7">
        <f>SUM(S467:S$516)</f>
        <v>13.157207784100443</v>
      </c>
      <c r="T589" s="7">
        <f>SUM(T467:T$516)</f>
        <v>13.456858567084872</v>
      </c>
      <c r="U589" s="7">
        <f>SUM(U467:U$516)</f>
        <v>13.456858567084872</v>
      </c>
      <c r="V589" s="7">
        <f>SUM(V467:V$516)</f>
        <v>13.456858567084872</v>
      </c>
      <c r="W589" s="7">
        <f>SUM(W467:W$516)</f>
        <v>14.753633699664238</v>
      </c>
      <c r="X589" s="7">
        <f>SUM(X467:X$516)</f>
        <v>17.921643613679986</v>
      </c>
      <c r="Y589" s="7">
        <f>SUM(Y467:Y$516)</f>
        <v>13.456858567084872</v>
      </c>
    </row>
    <row r="590" spans="1:25" x14ac:dyDescent="0.25">
      <c r="A590">
        <v>71</v>
      </c>
      <c r="B590" s="7">
        <f>SUM(B468:B$516)</f>
        <v>7.3923533417922034</v>
      </c>
      <c r="C590" s="7">
        <f>SUM(C468:C$516)</f>
        <v>7.8624034088735835</v>
      </c>
      <c r="D590" s="7">
        <f>SUM(D468:D$516)</f>
        <v>8.3687858582014023</v>
      </c>
      <c r="E590" s="7">
        <f>SUM(E468:E$516)</f>
        <v>8.3687858582014023</v>
      </c>
      <c r="F590" s="7">
        <f>SUM(F468:F$516)</f>
        <v>8.3687858582014023</v>
      </c>
      <c r="G590" s="7">
        <f>SUM(G468:G$516)</f>
        <v>9.5052994774270303</v>
      </c>
      <c r="H590" s="7">
        <f>SUM(H468:H$516)</f>
        <v>10.143999199174443</v>
      </c>
      <c r="I590" s="7">
        <f>SUM(I468:I$516)</f>
        <v>10.836320062026426</v>
      </c>
      <c r="J590" s="7">
        <f>SUM(J468:J$516)</f>
        <v>11.58810499186335</v>
      </c>
      <c r="K590" s="7">
        <f>SUM(K468:K$516)</f>
        <v>12.406010882886644</v>
      </c>
      <c r="L590" s="1">
        <f>SUM(L468:L$516)</f>
        <v>950529.94774270349</v>
      </c>
      <c r="M590" s="1"/>
      <c r="N590" s="1">
        <f>'SSA avg mort by age'!L76</f>
        <v>950529.94774270349</v>
      </c>
      <c r="O590" s="7">
        <f>SUM(O468:O$516)</f>
        <v>10.085656150437998</v>
      </c>
      <c r="P590" s="7">
        <f>SUM(P468:P$516)</f>
        <v>10.537924326167651</v>
      </c>
      <c r="Q590" s="7">
        <f>SUM(Q468:Q$516)</f>
        <v>11.525406422436891</v>
      </c>
      <c r="R590" s="7">
        <f>SUM(R468:R$516)</f>
        <v>12.065264344211473</v>
      </c>
      <c r="S590" s="7">
        <f>SUM(S468:S$516)</f>
        <v>12.347863526817822</v>
      </c>
      <c r="T590" s="7">
        <f>SUM(T468:T$516)</f>
        <v>12.639392196810215</v>
      </c>
      <c r="U590" s="7">
        <f>SUM(U468:U$516)</f>
        <v>12.639392196810215</v>
      </c>
      <c r="V590" s="7">
        <f>SUM(V468:V$516)</f>
        <v>12.639392196810215</v>
      </c>
      <c r="W590" s="7">
        <f>SUM(W468:W$516)</f>
        <v>13.902881976715628</v>
      </c>
      <c r="X590" s="7">
        <f>SUM(X468:X$516)</f>
        <v>17.000336890516746</v>
      </c>
      <c r="Y590" s="7">
        <f>SUM(Y468:Y$516)</f>
        <v>12.639392196810215</v>
      </c>
    </row>
    <row r="591" spans="1:25" x14ac:dyDescent="0.25">
      <c r="A591">
        <v>72</v>
      </c>
      <c r="B591" s="7">
        <f>SUM(B469:B$516)</f>
        <v>6.7823968675036728</v>
      </c>
      <c r="C591" s="7">
        <f>SUM(C469:C$516)</f>
        <v>7.2307371561308669</v>
      </c>
      <c r="D591" s="7">
        <f>SUM(D469:D$516)</f>
        <v>7.7146599797509117</v>
      </c>
      <c r="E591" s="7">
        <f>SUM(E469:E$516)</f>
        <v>7.7146599797509117</v>
      </c>
      <c r="F591" s="7">
        <f>SUM(F469:F$516)</f>
        <v>7.7146599797509117</v>
      </c>
      <c r="G591" s="7">
        <f>SUM(G469:G$516)</f>
        <v>8.803903486226714</v>
      </c>
      <c r="H591" s="7">
        <f>SUM(H469:H$516)</f>
        <v>9.4177399941472348</v>
      </c>
      <c r="I591" s="7">
        <f>SUM(I469:I$516)</f>
        <v>10.08434229011268</v>
      </c>
      <c r="J591" s="7">
        <f>SUM(J469:J$516)</f>
        <v>10.809524750683144</v>
      </c>
      <c r="K591" s="7">
        <f>SUM(K469:K$516)</f>
        <v>11.599914796522089</v>
      </c>
      <c r="L591" s="1">
        <f>SUM(L469:L$516)</f>
        <v>880390.34862267191</v>
      </c>
      <c r="M591" s="1"/>
      <c r="N591" s="1">
        <f>'SSA avg mort by age'!L77</f>
        <v>880390.34862267191</v>
      </c>
      <c r="O591" s="7">
        <f>SUM(O469:O$516)</f>
        <v>9.3636118383235392</v>
      </c>
      <c r="P591" s="7">
        <f>SUM(P469:P$516)</f>
        <v>9.8002882743332265</v>
      </c>
      <c r="Q591" s="7">
        <f>SUM(Q469:Q$516)</f>
        <v>10.755602413635106</v>
      </c>
      <c r="R591" s="7">
        <f>SUM(R469:R$516)</f>
        <v>11.27887079875433</v>
      </c>
      <c r="S591" s="7">
        <f>SUM(S469:S$516)</f>
        <v>11.553045845728469</v>
      </c>
      <c r="T591" s="7">
        <f>SUM(T469:T$516)</f>
        <v>11.836062978703435</v>
      </c>
      <c r="U591" s="7">
        <f>SUM(U469:U$516)</f>
        <v>11.836062978703435</v>
      </c>
      <c r="V591" s="7">
        <f>SUM(V469:V$516)</f>
        <v>11.836062978703435</v>
      </c>
      <c r="W591" s="7">
        <f>SUM(W469:W$516)</f>
        <v>13.064614909455729</v>
      </c>
      <c r="X591" s="7">
        <f>SUM(X469:X$516)</f>
        <v>16.087723644946969</v>
      </c>
      <c r="Y591" s="7">
        <f>SUM(Y469:Y$516)</f>
        <v>11.836062978703435</v>
      </c>
    </row>
    <row r="592" spans="1:25" x14ac:dyDescent="0.25">
      <c r="A592">
        <v>73</v>
      </c>
      <c r="B592" s="7">
        <f>SUM(B470:B$516)</f>
        <v>6.1945545657477803</v>
      </c>
      <c r="C592" s="7">
        <f>SUM(C470:C$516)</f>
        <v>6.6206627818061792</v>
      </c>
      <c r="D592" s="7">
        <f>SUM(D470:D$516)</f>
        <v>7.0815376614455259</v>
      </c>
      <c r="E592" s="7">
        <f>SUM(E470:E$516)</f>
        <v>7.0815376614455259</v>
      </c>
      <c r="F592" s="7">
        <f>SUM(F470:F$516)</f>
        <v>7.0815376614455259</v>
      </c>
      <c r="G592" s="7">
        <f>SUM(G470:G$516)</f>
        <v>8.1221204864584546</v>
      </c>
      <c r="H592" s="7">
        <f>SUM(H470:H$516)</f>
        <v>8.7102831270135628</v>
      </c>
      <c r="I592" s="7">
        <f>SUM(I470:I$516)</f>
        <v>9.3502733562305664</v>
      </c>
      <c r="J592" s="7">
        <f>SUM(J470:J$516)</f>
        <v>10.047872290078006</v>
      </c>
      <c r="K592" s="7">
        <f>SUM(K470:K$516)</f>
        <v>10.809672945049657</v>
      </c>
      <c r="L592" s="1">
        <f>SUM(L470:L$516)</f>
        <v>812212.04864584596</v>
      </c>
      <c r="M592" s="1"/>
      <c r="N592" s="1">
        <f>'SSA avg mort by age'!L78</f>
        <v>812212.04864584596</v>
      </c>
      <c r="O592" s="7">
        <f>SUM(O470:O$516)</f>
        <v>8.6604533780969248</v>
      </c>
      <c r="P592" s="7">
        <f>SUM(P470:P$516)</f>
        <v>9.0809023845088266</v>
      </c>
      <c r="Q592" s="7">
        <f>SUM(Q470:Q$516)</f>
        <v>10.002666240041329</v>
      </c>
      <c r="R592" s="7">
        <f>SUM(R470:R$516)</f>
        <v>10.508595931826793</v>
      </c>
      <c r="S592" s="7">
        <f>SUM(S470:S$516)</f>
        <v>10.773957197962464</v>
      </c>
      <c r="T592" s="7">
        <f>SUM(T470:T$516)</f>
        <v>11.048062881523851</v>
      </c>
      <c r="U592" s="7">
        <f>SUM(U470:U$516)</f>
        <v>11.048062881523851</v>
      </c>
      <c r="V592" s="7">
        <f>SUM(V470:V$516)</f>
        <v>11.048062881523851</v>
      </c>
      <c r="W592" s="7">
        <f>SUM(W470:W$516)</f>
        <v>12.239971209418748</v>
      </c>
      <c r="X592" s="7">
        <f>SUM(X470:X$516)</f>
        <v>15.184775502626856</v>
      </c>
      <c r="Y592" s="7">
        <f>SUM(Y470:Y$516)</f>
        <v>11.048062881523851</v>
      </c>
    </row>
    <row r="593" spans="1:25" x14ac:dyDescent="0.25">
      <c r="A593">
        <v>74</v>
      </c>
      <c r="B593" s="7">
        <f>SUM(B471:B$516)</f>
        <v>5.6298680172149664</v>
      </c>
      <c r="C593" s="7">
        <f>SUM(C471:C$516)</f>
        <v>6.0332683766903523</v>
      </c>
      <c r="D593" s="7">
        <f>SUM(D471:D$516)</f>
        <v>6.4705494422575187</v>
      </c>
      <c r="E593" s="7">
        <f>SUM(E471:E$516)</f>
        <v>6.4705494422575187</v>
      </c>
      <c r="F593" s="7">
        <f>SUM(F471:F$516)</f>
        <v>6.4705494422575187</v>
      </c>
      <c r="G593" s="7">
        <f>SUM(G471:G$516)</f>
        <v>7.461151428354829</v>
      </c>
      <c r="H593" s="7">
        <f>SUM(H471:H$516)</f>
        <v>8.0228562555028784</v>
      </c>
      <c r="I593" s="7">
        <f>SUM(I471:I$516)</f>
        <v>8.6353610476649596</v>
      </c>
      <c r="J593" s="7">
        <f>SUM(J471:J$516)</f>
        <v>9.3044082041049982</v>
      </c>
      <c r="K593" s="7">
        <f>SUM(K471:K$516)</f>
        <v>10.036550610051922</v>
      </c>
      <c r="L593" s="1">
        <f>SUM(L471:L$516)</f>
        <v>746115.14283548342</v>
      </c>
      <c r="M593" s="1"/>
      <c r="N593" s="1">
        <f>'SSA avg mort by age'!L79</f>
        <v>746115.14283548342</v>
      </c>
      <c r="O593" s="7">
        <f>SUM(O471:O$516)</f>
        <v>7.977421002167425</v>
      </c>
      <c r="P593" s="7">
        <f>SUM(P471:P$516)</f>
        <v>8.3810106193929492</v>
      </c>
      <c r="Q593" s="7">
        <f>SUM(Q471:Q$516)</f>
        <v>9.2678380294235687</v>
      </c>
      <c r="R593" s="7">
        <f>SUM(R471:R$516)</f>
        <v>9.7556718348347875</v>
      </c>
      <c r="S593" s="7">
        <f>SUM(S471:S$516)</f>
        <v>10.011824019229003</v>
      </c>
      <c r="T593" s="7">
        <f>SUM(T471:T$516)</f>
        <v>10.276611550888974</v>
      </c>
      <c r="U593" s="7">
        <f>SUM(U471:U$516)</f>
        <v>10.276611550888974</v>
      </c>
      <c r="V593" s="7">
        <f>SUM(V471:V$516)</f>
        <v>10.276611550888974</v>
      </c>
      <c r="W593" s="7">
        <f>SUM(W471:W$516)</f>
        <v>11.43013135133385</v>
      </c>
      <c r="X593" s="7">
        <f>SUM(X471:X$516)</f>
        <v>14.292529518887029</v>
      </c>
      <c r="Y593" s="7">
        <f>SUM(Y471:Y$516)</f>
        <v>10.276611550888974</v>
      </c>
    </row>
    <row r="594" spans="1:25" x14ac:dyDescent="0.25">
      <c r="A594">
        <v>75</v>
      </c>
      <c r="B594" s="7">
        <f>SUM(B472:B$516)</f>
        <v>5.089351602078394</v>
      </c>
      <c r="C594" s="7">
        <f>SUM(C472:C$516)</f>
        <v>5.4696258531042812</v>
      </c>
      <c r="D594" s="7">
        <f>SUM(D472:D$516)</f>
        <v>5.8828209757510033</v>
      </c>
      <c r="E594" s="7">
        <f>SUM(E472:E$516)</f>
        <v>5.8828209757510033</v>
      </c>
      <c r="F594" s="7">
        <f>SUM(F472:F$516)</f>
        <v>5.8828209757510033</v>
      </c>
      <c r="G594" s="7">
        <f>SUM(G472:G$516)</f>
        <v>6.8222155280212613</v>
      </c>
      <c r="H594" s="7">
        <f>SUM(H472:H$516)</f>
        <v>7.3567170157431363</v>
      </c>
      <c r="I594" s="7">
        <f>SUM(I472:I$516)</f>
        <v>7.9408948208232379</v>
      </c>
      <c r="J594" s="7">
        <f>SUM(J472:J$516)</f>
        <v>8.5804463269729503</v>
      </c>
      <c r="K594" s="7">
        <f>SUM(K472:K$516)</f>
        <v>9.2818776552351654</v>
      </c>
      <c r="L594" s="1">
        <f>SUM(L472:L$516)</f>
        <v>682221.55280212662</v>
      </c>
      <c r="M594" s="1"/>
      <c r="N594" s="1">
        <f>'SSA avg mort by age'!L80</f>
        <v>682221.55280212662</v>
      </c>
      <c r="O594" s="7">
        <f>SUM(O472:O$516)</f>
        <v>7.3157469565796269</v>
      </c>
      <c r="P594" s="7">
        <f>SUM(P472:P$516)</f>
        <v>7.7018575386717503</v>
      </c>
      <c r="Q594" s="7">
        <f>SUM(Q472:Q$516)</f>
        <v>8.5523753322627627</v>
      </c>
      <c r="R594" s="7">
        <f>SUM(R472:R$516)</f>
        <v>9.0213561909183451</v>
      </c>
      <c r="S594" s="7">
        <f>SUM(S472:S$516)</f>
        <v>9.2679023432720129</v>
      </c>
      <c r="T594" s="7">
        <f>SUM(T472:T$516)</f>
        <v>9.5229621776140831</v>
      </c>
      <c r="U594" s="7">
        <f>SUM(U472:U$516)</f>
        <v>9.5229621776140831</v>
      </c>
      <c r="V594" s="7">
        <f>SUM(V472:V$516)</f>
        <v>9.5229621776140831</v>
      </c>
      <c r="W594" s="7">
        <f>SUM(W472:W$516)</f>
        <v>10.636324440696427</v>
      </c>
      <c r="X594" s="7">
        <f>SUM(X472:X$516)</f>
        <v>13.412096882628607</v>
      </c>
      <c r="Y594" s="7">
        <f>SUM(Y472:Y$516)</f>
        <v>9.5229621776140831</v>
      </c>
    </row>
    <row r="595" spans="1:25" x14ac:dyDescent="0.25">
      <c r="A595">
        <v>76</v>
      </c>
      <c r="B595" s="7">
        <f>SUM(B473:B$516)</f>
        <v>4.5740399106404563</v>
      </c>
      <c r="C595" s="7">
        <f>SUM(C473:C$516)</f>
        <v>4.9308383249336236</v>
      </c>
      <c r="D595" s="7">
        <f>SUM(D473:D$516)</f>
        <v>5.3195203421258199</v>
      </c>
      <c r="E595" s="7">
        <f>SUM(E473:E$516)</f>
        <v>5.3195203421258199</v>
      </c>
      <c r="F595" s="7">
        <f>SUM(F473:F$516)</f>
        <v>5.3195203421258199</v>
      </c>
      <c r="G595" s="7">
        <f>SUM(G473:G$516)</f>
        <v>6.2065972745136619</v>
      </c>
      <c r="H595" s="7">
        <f>SUM(H473:H$516)</f>
        <v>6.7131997581671268</v>
      </c>
      <c r="I595" s="7">
        <f>SUM(I473:I$516)</f>
        <v>7.2682521597194638</v>
      </c>
      <c r="J595" s="7">
        <f>SUM(J473:J$516)</f>
        <v>7.8773995838699538</v>
      </c>
      <c r="K595" s="7">
        <f>SUM(K473:K$516)</f>
        <v>8.5470937121264896</v>
      </c>
      <c r="L595" s="1">
        <f>SUM(L473:L$516)</f>
        <v>620659.72745136661</v>
      </c>
      <c r="M595" s="1"/>
      <c r="N595" s="1">
        <f>'SSA avg mort by age'!L81</f>
        <v>620659.72745136661</v>
      </c>
      <c r="O595" s="7">
        <f>SUM(O473:O$516)</f>
        <v>6.6767366096677154</v>
      </c>
      <c r="P595" s="7">
        <f>SUM(P473:P$516)</f>
        <v>7.0447678946862053</v>
      </c>
      <c r="Q595" s="7">
        <f>SUM(Q473:Q$516)</f>
        <v>7.8576292803110936</v>
      </c>
      <c r="R595" s="7">
        <f>SUM(R473:R$516)</f>
        <v>8.3070064854876122</v>
      </c>
      <c r="S595" s="7">
        <f>SUM(S473:S$516)</f>
        <v>8.5435509753849637</v>
      </c>
      <c r="T595" s="7">
        <f>SUM(T473:T$516)</f>
        <v>8.788473589901308</v>
      </c>
      <c r="U595" s="7">
        <f>SUM(U473:U$516)</f>
        <v>8.788473589901308</v>
      </c>
      <c r="V595" s="7">
        <f>SUM(V473:V$516)</f>
        <v>8.788473589901308</v>
      </c>
      <c r="W595" s="7">
        <f>SUM(W473:W$516)</f>
        <v>9.859895500772808</v>
      </c>
      <c r="X595" s="7">
        <f>SUM(X473:X$516)</f>
        <v>12.54471785953587</v>
      </c>
      <c r="Y595" s="7">
        <f>SUM(Y473:Y$516)</f>
        <v>8.788473589901308</v>
      </c>
    </row>
    <row r="596" spans="1:25" x14ac:dyDescent="0.25">
      <c r="A596">
        <v>77</v>
      </c>
      <c r="B596" s="7">
        <f>SUM(B474:B$516)</f>
        <v>4.0850022283918506</v>
      </c>
      <c r="C596" s="7">
        <f>SUM(C474:C$516)</f>
        <v>4.4180556686041994</v>
      </c>
      <c r="D596" s="7">
        <f>SUM(D474:D$516)</f>
        <v>4.7818747664584871</v>
      </c>
      <c r="E596" s="7">
        <f>SUM(E474:E$516)</f>
        <v>4.7818747664584871</v>
      </c>
      <c r="F596" s="7">
        <f>SUM(F474:F$516)</f>
        <v>4.7818747664584871</v>
      </c>
      <c r="G596" s="7">
        <f>SUM(G474:G$516)</f>
        <v>5.615665668481002</v>
      </c>
      <c r="H596" s="7">
        <f>SUM(H474:H$516)</f>
        <v>6.0937361237830565</v>
      </c>
      <c r="I596" s="7">
        <f>SUM(I474:I$516)</f>
        <v>6.6189205195897296</v>
      </c>
      <c r="J596" s="7">
        <f>SUM(J474:J$516)</f>
        <v>7.1968033110330234</v>
      </c>
      <c r="K596" s="7">
        <f>SUM(K474:K$516)</f>
        <v>7.8337728613069961</v>
      </c>
      <c r="L596" s="1">
        <f>SUM(L474:L$516)</f>
        <v>561566.56684810063</v>
      </c>
      <c r="M596" s="1"/>
      <c r="N596" s="1">
        <f>'SSA avg mort by age'!L82</f>
        <v>561566.56684810063</v>
      </c>
      <c r="O596" s="7">
        <f>SUM(O474:O$516)</f>
        <v>6.0618064235461189</v>
      </c>
      <c r="P596" s="7">
        <f>SUM(P474:P$516)</f>
        <v>6.4111850368997603</v>
      </c>
      <c r="Q596" s="7">
        <f>SUM(Q474:Q$516)</f>
        <v>7.1850836925311858</v>
      </c>
      <c r="R596" s="7">
        <f>SUM(R474:R$516)</f>
        <v>7.614119357500293</v>
      </c>
      <c r="S596" s="7">
        <f>SUM(S474:S$516)</f>
        <v>7.8402709344340922</v>
      </c>
      <c r="T596" s="7">
        <f>SUM(T474:T$516)</f>
        <v>8.0746497625202167</v>
      </c>
      <c r="U596" s="7">
        <f>SUM(U474:U$516)</f>
        <v>8.0746497625202167</v>
      </c>
      <c r="V596" s="7">
        <f>SUM(V474:V$516)</f>
        <v>8.0746497625202167</v>
      </c>
      <c r="W596" s="7">
        <f>SUM(W474:W$516)</f>
        <v>9.1023449769907554</v>
      </c>
      <c r="X596" s="7">
        <f>SUM(X474:X$516)</f>
        <v>11.691799525270213</v>
      </c>
      <c r="Y596" s="7">
        <f>SUM(Y474:Y$516)</f>
        <v>8.0746497625202167</v>
      </c>
    </row>
    <row r="597" spans="1:25" x14ac:dyDescent="0.25">
      <c r="A597">
        <v>78</v>
      </c>
      <c r="B597" s="7">
        <f>SUM(B475:B$516)</f>
        <v>3.623259854338277</v>
      </c>
      <c r="C597" s="7">
        <f>SUM(C475:C$516)</f>
        <v>3.9323940580375067</v>
      </c>
      <c r="D597" s="7">
        <f>SUM(D475:D$516)</f>
        <v>4.2710927806202879</v>
      </c>
      <c r="E597" s="7">
        <f>SUM(E475:E$516)</f>
        <v>4.2710927806202879</v>
      </c>
      <c r="F597" s="7">
        <f>SUM(F475:F$516)</f>
        <v>4.2710927806202879</v>
      </c>
      <c r="G597" s="7">
        <f>SUM(G475:G$516)</f>
        <v>5.0508029321954648</v>
      </c>
      <c r="H597" s="7">
        <f>SUM(H475:H$516)</f>
        <v>5.4997877031910196</v>
      </c>
      <c r="I597" s="7">
        <f>SUM(I475:I$516)</f>
        <v>5.9944344002674308</v>
      </c>
      <c r="J597" s="7">
        <f>SUM(J475:J$516)</f>
        <v>6.5402572175296587</v>
      </c>
      <c r="K597" s="7">
        <f>SUM(K475:K$516)</f>
        <v>7.1435709625317196</v>
      </c>
      <c r="L597" s="1">
        <f>SUM(L475:L$516)</f>
        <v>505080.29321954667</v>
      </c>
      <c r="M597" s="1"/>
      <c r="N597" s="1">
        <f>'SSA avg mort by age'!L83</f>
        <v>505080.29321954667</v>
      </c>
      <c r="O597" s="7">
        <f>SUM(O475:O$516)</f>
        <v>5.4723720300582954</v>
      </c>
      <c r="P597" s="7">
        <f>SUM(P475:P$516)</f>
        <v>5.8025633020834873</v>
      </c>
      <c r="Q597" s="7">
        <f>SUM(Q475:Q$516)</f>
        <v>6.5362569526226908</v>
      </c>
      <c r="R597" s="7">
        <f>SUM(R475:R$516)</f>
        <v>6.9442376541976412</v>
      </c>
      <c r="S597" s="7">
        <f>SUM(S475:S$516)</f>
        <v>7.159615205113794</v>
      </c>
      <c r="T597" s="7">
        <f>SUM(T475:T$516)</f>
        <v>7.3830523392583052</v>
      </c>
      <c r="U597" s="7">
        <f>SUM(U475:U$516)</f>
        <v>7.3830523392583052</v>
      </c>
      <c r="V597" s="7">
        <f>SUM(V475:V$516)</f>
        <v>7.3830523392583052</v>
      </c>
      <c r="W597" s="7">
        <f>SUM(W475:W$516)</f>
        <v>8.3652530656549082</v>
      </c>
      <c r="X597" s="7">
        <f>SUM(X475:X$516)</f>
        <v>10.854867128773037</v>
      </c>
      <c r="Y597" s="7">
        <f>SUM(Y475:Y$516)</f>
        <v>7.3830523392583052</v>
      </c>
    </row>
    <row r="598" spans="1:25" x14ac:dyDescent="0.25">
      <c r="A598">
        <v>79</v>
      </c>
      <c r="B598" s="7">
        <f>SUM(B476:B$516)</f>
        <v>3.1897047434767503</v>
      </c>
      <c r="C598" s="7">
        <f>SUM(C476:C$516)</f>
        <v>3.4748556478558852</v>
      </c>
      <c r="D598" s="7">
        <f>SUM(D476:D$516)</f>
        <v>3.7882853912409518</v>
      </c>
      <c r="E598" s="7">
        <f>SUM(E476:E$516)</f>
        <v>3.7882853912409518</v>
      </c>
      <c r="F598" s="7">
        <f>SUM(F476:F$516)</f>
        <v>3.7882853912409518</v>
      </c>
      <c r="G598" s="7">
        <f>SUM(G476:G$516)</f>
        <v>4.5133300818796309</v>
      </c>
      <c r="H598" s="7">
        <f>SUM(H476:H$516)</f>
        <v>4.9327745773446638</v>
      </c>
      <c r="I598" s="7">
        <f>SUM(I476:I$516)</f>
        <v>5.3963073963577433</v>
      </c>
      <c r="J598" s="7">
        <f>SUM(J476:J$516)</f>
        <v>5.9093615060152374</v>
      </c>
      <c r="K598" s="7">
        <f>SUM(K476:K$516)</f>
        <v>6.4781664249458251</v>
      </c>
      <c r="L598" s="1">
        <f>SUM(L476:L$516)</f>
        <v>451333.00818796322</v>
      </c>
      <c r="M598" s="1"/>
      <c r="N598" s="1">
        <f>'SSA avg mort by age'!L84</f>
        <v>451333.00818796322</v>
      </c>
      <c r="O598" s="7">
        <f>SUM(O476:O$516)</f>
        <v>4.9097386806872629</v>
      </c>
      <c r="P598" s="7">
        <f>SUM(P476:P$516)</f>
        <v>5.2202616119296614</v>
      </c>
      <c r="Q598" s="7">
        <f>SUM(Q476:Q$516)</f>
        <v>5.9126029018621855</v>
      </c>
      <c r="R598" s="7">
        <f>SUM(R476:R$516)</f>
        <v>6.2988554851904075</v>
      </c>
      <c r="S598" s="7">
        <f>SUM(S476:S$516)</f>
        <v>6.5030960037369026</v>
      </c>
      <c r="T598" s="7">
        <f>SUM(T476:T$516)</f>
        <v>6.7152101986966057</v>
      </c>
      <c r="U598" s="7">
        <f>SUM(U476:U$516)</f>
        <v>6.7152101986966057</v>
      </c>
      <c r="V598" s="7">
        <f>SUM(V476:V$516)</f>
        <v>6.7152101986966057</v>
      </c>
      <c r="W598" s="7">
        <f>SUM(W476:W$516)</f>
        <v>7.6501993737404446</v>
      </c>
      <c r="X598" s="7">
        <f>SUM(X476:X$516)</f>
        <v>10.03550830288518</v>
      </c>
      <c r="Y598" s="7">
        <f>SUM(Y476:Y$516)</f>
        <v>6.7152101986966057</v>
      </c>
    </row>
    <row r="599" spans="1:25" x14ac:dyDescent="0.25">
      <c r="A599">
        <v>80</v>
      </c>
      <c r="B599" s="7">
        <f>SUM(B477:B$516)</f>
        <v>2.7850860044106729</v>
      </c>
      <c r="C599" s="7">
        <f>SUM(C477:C$516)</f>
        <v>3.0463147174232867</v>
      </c>
      <c r="D599" s="7">
        <f>SUM(D477:D$516)</f>
        <v>3.3344521365898521</v>
      </c>
      <c r="E599" s="7">
        <f>SUM(E477:E$516)</f>
        <v>3.3344521365898521</v>
      </c>
      <c r="F599" s="7">
        <f>SUM(F477:F$516)</f>
        <v>3.3344521365898521</v>
      </c>
      <c r="G599" s="7">
        <f>SUM(G477:G$516)</f>
        <v>4.0044936788093146</v>
      </c>
      <c r="H599" s="7">
        <f>SUM(H477:H$516)</f>
        <v>4.3940628804445296</v>
      </c>
      <c r="I599" s="7">
        <f>SUM(I477:I$516)</f>
        <v>4.8260208982112784</v>
      </c>
      <c r="J599" s="7">
        <f>SUM(J477:J$516)</f>
        <v>5.3057070468145247</v>
      </c>
      <c r="K599" s="7">
        <f>SUM(K477:K$516)</f>
        <v>5.8392521943844686</v>
      </c>
      <c r="L599" s="1">
        <f>SUM(L477:L$516)</f>
        <v>400449.36788093165</v>
      </c>
      <c r="M599" s="1"/>
      <c r="N599" s="1">
        <f>'SSA avg mort by age'!L85</f>
        <v>400449.36788093165</v>
      </c>
      <c r="O599" s="7">
        <f>SUM(O477:O$516)</f>
        <v>4.3751104719237564</v>
      </c>
      <c r="P599" s="7">
        <f>SUM(P477:P$516)</f>
        <v>4.6655525926337944</v>
      </c>
      <c r="Q599" s="7">
        <f>SUM(Q477:Q$516)</f>
        <v>5.3155200678608256</v>
      </c>
      <c r="R599" s="7">
        <f>SUM(R477:R$516)</f>
        <v>5.6794276619282478</v>
      </c>
      <c r="S599" s="7">
        <f>SUM(S477:S$516)</f>
        <v>5.8721943605957314</v>
      </c>
      <c r="T599" s="7">
        <f>SUM(T477:T$516)</f>
        <v>6.0726292037055005</v>
      </c>
      <c r="U599" s="7">
        <f>SUM(U477:U$516)</f>
        <v>6.0726292037055005</v>
      </c>
      <c r="V599" s="7">
        <f>SUM(V477:V$516)</f>
        <v>6.0726292037055005</v>
      </c>
      <c r="W599" s="7">
        <f>SUM(W477:W$516)</f>
        <v>6.9587735641025201</v>
      </c>
      <c r="X599" s="7">
        <f>SUM(X477:X$516)</f>
        <v>9.235386357892768</v>
      </c>
      <c r="Y599" s="7">
        <f>SUM(Y477:Y$516)</f>
        <v>6.0726292037055005</v>
      </c>
    </row>
    <row r="600" spans="1:25" x14ac:dyDescent="0.25">
      <c r="A600">
        <v>81</v>
      </c>
      <c r="B600" s="7">
        <f>SUM(B478:B$516)</f>
        <v>2.4100499118161953</v>
      </c>
      <c r="C600" s="7">
        <f>SUM(C478:C$516)</f>
        <v>2.6475573905488003</v>
      </c>
      <c r="D600" s="7">
        <f>SUM(D478:D$516)</f>
        <v>2.9105206521479117</v>
      </c>
      <c r="E600" s="7">
        <f>SUM(E478:E$516)</f>
        <v>2.9105206521479117</v>
      </c>
      <c r="F600" s="7">
        <f>SUM(F478:F$516)</f>
        <v>2.9105206521479117</v>
      </c>
      <c r="G600" s="7">
        <f>SUM(G478:G$516)</f>
        <v>3.5255055248159937</v>
      </c>
      <c r="H600" s="7">
        <f>SUM(H478:H$516)</f>
        <v>3.8850047829933603</v>
      </c>
      <c r="I600" s="7">
        <f>SUM(I478:I$516)</f>
        <v>4.285064506789511</v>
      </c>
      <c r="J600" s="7">
        <f>SUM(J478:J$516)</f>
        <v>4.7309163597380701</v>
      </c>
      <c r="K600" s="7">
        <f>SUM(K478:K$516)</f>
        <v>5.2285774222806198</v>
      </c>
      <c r="L600" s="1">
        <f>SUM(L478:L$516)</f>
        <v>352550.55248159933</v>
      </c>
      <c r="M600" s="1"/>
      <c r="N600" s="1">
        <f>'SSA avg mort by age'!L86</f>
        <v>352550.55248159933</v>
      </c>
      <c r="O600" s="7">
        <f>SUM(O478:O$516)</f>
        <v>3.8696782101846434</v>
      </c>
      <c r="P600" s="7">
        <f>SUM(P478:P$516)</f>
        <v>4.1397095432218354</v>
      </c>
      <c r="Q600" s="7">
        <f>SUM(Q478:Q$516)</f>
        <v>4.7464366597703229</v>
      </c>
      <c r="R600" s="7">
        <f>SUM(R478:R$516)</f>
        <v>5.087453589432152</v>
      </c>
      <c r="S600" s="7">
        <f>SUM(S478:S$516)</f>
        <v>5.2684434238682778</v>
      </c>
      <c r="T600" s="7">
        <f>SUM(T478:T$516)</f>
        <v>5.4568748904937108</v>
      </c>
      <c r="U600" s="7">
        <f>SUM(U478:U$516)</f>
        <v>5.4568748904937108</v>
      </c>
      <c r="V600" s="7">
        <f>SUM(V478:V$516)</f>
        <v>5.4568748904937108</v>
      </c>
      <c r="W600" s="7">
        <f>SUM(W478:W$516)</f>
        <v>6.2926552642654938</v>
      </c>
      <c r="X600" s="7">
        <f>SUM(X478:X$516)</f>
        <v>8.4563124402356351</v>
      </c>
      <c r="Y600" s="7">
        <f>SUM(Y478:Y$516)</f>
        <v>5.4568748904937108</v>
      </c>
    </row>
    <row r="601" spans="1:25" x14ac:dyDescent="0.25">
      <c r="A601">
        <v>82</v>
      </c>
      <c r="B601" s="7">
        <f>SUM(B479:B$516)</f>
        <v>2.0651427962092468</v>
      </c>
      <c r="C601" s="7">
        <f>SUM(C479:C$516)</f>
        <v>2.2792845607085472</v>
      </c>
      <c r="D601" s="7">
        <f>SUM(D479:D$516)</f>
        <v>2.5173499176059253</v>
      </c>
      <c r="E601" s="7">
        <f>SUM(E479:E$516)</f>
        <v>2.5173499176059253</v>
      </c>
      <c r="F601" s="7">
        <f>SUM(F479:F$516)</f>
        <v>2.5173499176059253</v>
      </c>
      <c r="G601" s="7">
        <f>SUM(G479:G$516)</f>
        <v>3.0775474974601624</v>
      </c>
      <c r="H601" s="7">
        <f>SUM(H479:H$516)</f>
        <v>3.4069446298638635</v>
      </c>
      <c r="I601" s="7">
        <f>SUM(I479:I$516)</f>
        <v>3.7749438323295048</v>
      </c>
      <c r="J601" s="7">
        <f>SUM(J479:J$516)</f>
        <v>4.1866534391318782</v>
      </c>
      <c r="K601" s="7">
        <f>SUM(K479:K$516)</f>
        <v>4.6479596850268523</v>
      </c>
      <c r="L601" s="1">
        <f>SUM(L479:L$516)</f>
        <v>307754.74974601617</v>
      </c>
      <c r="M601" s="1"/>
      <c r="N601" s="1">
        <f>'SSA avg mort by age'!L87</f>
        <v>307754.74974601617</v>
      </c>
      <c r="O601" s="7">
        <f>SUM(O479:O$516)</f>
        <v>3.3946713314997439</v>
      </c>
      <c r="P601" s="7">
        <f>SUM(P479:P$516)</f>
        <v>3.6440591611948685</v>
      </c>
      <c r="Q601" s="7">
        <f>SUM(Q479:Q$516)</f>
        <v>4.2068650244435295</v>
      </c>
      <c r="R601" s="7">
        <f>SUM(R479:R$516)</f>
        <v>4.5245326219050899</v>
      </c>
      <c r="S601" s="7">
        <f>SUM(S479:S$516)</f>
        <v>4.6934842668005032</v>
      </c>
      <c r="T601" s="7">
        <f>SUM(T479:T$516)</f>
        <v>4.8696287255892701</v>
      </c>
      <c r="U601" s="7">
        <f>SUM(U479:U$516)</f>
        <v>4.8696287255892701</v>
      </c>
      <c r="V601" s="7">
        <f>SUM(V479:V$516)</f>
        <v>4.8696287255892701</v>
      </c>
      <c r="W601" s="7">
        <f>SUM(W479:W$516)</f>
        <v>5.6536720522294273</v>
      </c>
      <c r="X601" s="7">
        <f>SUM(X479:X$516)</f>
        <v>7.7003059304638102</v>
      </c>
      <c r="Y601" s="7">
        <f>SUM(Y479:Y$516)</f>
        <v>4.8696287255892701</v>
      </c>
    </row>
    <row r="602" spans="1:25" x14ac:dyDescent="0.25">
      <c r="A602">
        <v>83</v>
      </c>
      <c r="B602" s="7">
        <f>SUM(B480:B$516)</f>
        <v>1.7507153761234531</v>
      </c>
      <c r="C602" s="7">
        <f>SUM(C480:C$516)</f>
        <v>1.9420148306348073</v>
      </c>
      <c r="D602" s="7">
        <f>SUM(D480:D$516)</f>
        <v>2.1556323807102302</v>
      </c>
      <c r="E602" s="7">
        <f>SUM(E480:E$516)</f>
        <v>2.1556323807102302</v>
      </c>
      <c r="F602" s="7">
        <f>SUM(F480:F$516)</f>
        <v>2.1556323807102302</v>
      </c>
      <c r="G602" s="7">
        <f>SUM(G480:G$516)</f>
        <v>2.6616740460175463</v>
      </c>
      <c r="H602" s="7">
        <f>SUM(H480:H$516)</f>
        <v>2.9611227640014426</v>
      </c>
      <c r="I602" s="7">
        <f>SUM(I480:I$516)</f>
        <v>3.2970865008910883</v>
      </c>
      <c r="J602" s="7">
        <f>SUM(J480:J$516)</f>
        <v>3.6745328682471734</v>
      </c>
      <c r="K602" s="7">
        <f>SUM(K480:K$516)</f>
        <v>4.0991981992131974</v>
      </c>
      <c r="L602" s="1">
        <f>SUM(L480:L$516)</f>
        <v>266167.40460175462</v>
      </c>
      <c r="M602" s="1"/>
      <c r="N602" s="1">
        <f>'SSA avg mort by age'!L88</f>
        <v>266167.40460175462</v>
      </c>
      <c r="O602" s="7">
        <f>SUM(O480:O$516)</f>
        <v>2.9512918327389261</v>
      </c>
      <c r="P602" s="7">
        <f>SUM(P480:P$516)</f>
        <v>3.1799179445152834</v>
      </c>
      <c r="Q602" s="7">
        <f>SUM(Q480:Q$516)</f>
        <v>3.6983440603590059</v>
      </c>
      <c r="R602" s="7">
        <f>SUM(R480:R$516)</f>
        <v>3.9923100300628218</v>
      </c>
      <c r="S602" s="7">
        <f>SUM(S480:S$516)</f>
        <v>4.1490137702584562</v>
      </c>
      <c r="T602" s="7">
        <f>SUM(T480:T$516)</f>
        <v>4.3126379961971457</v>
      </c>
      <c r="U602" s="7">
        <f>SUM(U480:U$516)</f>
        <v>4.3126379961971457</v>
      </c>
      <c r="V602" s="7">
        <f>SUM(V480:V$516)</f>
        <v>4.3126379961971457</v>
      </c>
      <c r="W602" s="7">
        <f>SUM(W480:W$516)</f>
        <v>5.0437583005941082</v>
      </c>
      <c r="X602" s="7">
        <f>SUM(X480:X$516)</f>
        <v>6.9695754363615547</v>
      </c>
      <c r="Y602" s="7">
        <f>SUM(Y480:Y$516)</f>
        <v>4.3126379961971457</v>
      </c>
    </row>
    <row r="603" spans="1:25" x14ac:dyDescent="0.25">
      <c r="A603">
        <v>84</v>
      </c>
      <c r="B603" s="7">
        <f>SUM(B481:B$516)</f>
        <v>1.466831986212088</v>
      </c>
      <c r="C603" s="7">
        <f>SUM(C481:C$516)</f>
        <v>1.6359902244003433</v>
      </c>
      <c r="D603" s="7">
        <f>SUM(D481:D$516)</f>
        <v>1.8257966741397771</v>
      </c>
      <c r="E603" s="7">
        <f>SUM(E481:E$516)</f>
        <v>1.8257966741397771</v>
      </c>
      <c r="F603" s="7">
        <f>SUM(F481:F$516)</f>
        <v>1.8257966741397771</v>
      </c>
      <c r="G603" s="7">
        <f>SUM(G481:G$516)</f>
        <v>2.2787108364918391</v>
      </c>
      <c r="H603" s="7">
        <f>SUM(H481:H$516)</f>
        <v>2.548573283370279</v>
      </c>
      <c r="I603" s="7">
        <f>SUM(I481:I$516)</f>
        <v>2.8527399200504946</v>
      </c>
      <c r="J603" s="7">
        <f>SUM(J481:J$516)</f>
        <v>3.196018592386396</v>
      </c>
      <c r="K603" s="7">
        <f>SUM(K481:K$516)</f>
        <v>3.5839747041870953</v>
      </c>
      <c r="L603" s="1">
        <f>SUM(L481:L$516)</f>
        <v>227871.08364918394</v>
      </c>
      <c r="M603" s="1"/>
      <c r="N603" s="1">
        <f>'SSA avg mort by age'!L89</f>
        <v>227871.08364918394</v>
      </c>
      <c r="O603" s="7">
        <f>SUM(O481:O$516)</f>
        <v>2.5406196115339585</v>
      </c>
      <c r="P603" s="7">
        <f>SUM(P481:P$516)</f>
        <v>2.7484993220775369</v>
      </c>
      <c r="Q603" s="7">
        <f>SUM(Q481:Q$516)</f>
        <v>3.2223513759230502</v>
      </c>
      <c r="R603" s="7">
        <f>SUM(R481:R$516)</f>
        <v>3.4923924347397937</v>
      </c>
      <c r="S603" s="7">
        <f>SUM(S481:S$516)</f>
        <v>3.6367018917792038</v>
      </c>
      <c r="T603" s="7">
        <f>SUM(T481:T$516)</f>
        <v>3.7876350490393391</v>
      </c>
      <c r="U603" s="7">
        <f>SUM(U481:U$516)</f>
        <v>3.7876350490393391</v>
      </c>
      <c r="V603" s="7">
        <f>SUM(V481:V$516)</f>
        <v>3.7876350490393391</v>
      </c>
      <c r="W603" s="7">
        <f>SUM(W481:W$516)</f>
        <v>4.46488366871246</v>
      </c>
      <c r="X603" s="7">
        <f>SUM(X481:X$516)</f>
        <v>6.2664725545426423</v>
      </c>
      <c r="Y603" s="7">
        <f>SUM(Y481:Y$516)</f>
        <v>3.7876350490393391</v>
      </c>
    </row>
    <row r="604" spans="1:25" x14ac:dyDescent="0.25">
      <c r="A604">
        <v>85</v>
      </c>
      <c r="B604" s="7">
        <f>SUM(B482:B$516)</f>
        <v>1.2132472255895217</v>
      </c>
      <c r="C604" s="7">
        <f>SUM(C482:C$516)</f>
        <v>1.3611484293951739</v>
      </c>
      <c r="D604" s="7">
        <f>SUM(D482:D$516)</f>
        <v>1.5279757257795288</v>
      </c>
      <c r="E604" s="7">
        <f>SUM(E482:E$516)</f>
        <v>1.5279757257795288</v>
      </c>
      <c r="F604" s="7">
        <f>SUM(F482:F$516)</f>
        <v>1.5279757257795288</v>
      </c>
      <c r="G604" s="7">
        <f>SUM(G482:G$516)</f>
        <v>1.9292157580724048</v>
      </c>
      <c r="H604" s="7">
        <f>SUM(H482:H$516)</f>
        <v>2.1700822564334201</v>
      </c>
      <c r="I604" s="7">
        <f>SUM(I482:I$516)</f>
        <v>2.4429273391505291</v>
      </c>
      <c r="J604" s="7">
        <f>SUM(J482:J$516)</f>
        <v>2.7523785605506803</v>
      </c>
      <c r="K604" s="7">
        <f>SUM(K482:K$516)</f>
        <v>3.1038075248985382</v>
      </c>
      <c r="L604" s="1">
        <f>SUM(L482:L$516)</f>
        <v>192921.57580724056</v>
      </c>
      <c r="M604" s="1"/>
      <c r="N604" s="1">
        <f>'SSA avg mort by age'!L90</f>
        <v>192921.57580724056</v>
      </c>
      <c r="O604" s="7">
        <f>SUM(O482:O$516)</f>
        <v>2.1635511956944966</v>
      </c>
      <c r="P604" s="7">
        <f>SUM(P482:P$516)</f>
        <v>2.3508526767208728</v>
      </c>
      <c r="Q604" s="7">
        <f>SUM(Q482:Q$516)</f>
        <v>2.7802442722225273</v>
      </c>
      <c r="R604" s="7">
        <f>SUM(R482:R$516)</f>
        <v>3.0262905056685399</v>
      </c>
      <c r="S604" s="7">
        <f>SUM(S482:S$516)</f>
        <v>3.1581354164697615</v>
      </c>
      <c r="T604" s="7">
        <f>SUM(T482:T$516)</f>
        <v>3.2962822262524107</v>
      </c>
      <c r="U604" s="7">
        <f>SUM(U482:U$516)</f>
        <v>3.2962822262524107</v>
      </c>
      <c r="V604" s="7">
        <f>SUM(V482:V$516)</f>
        <v>3.2962822262524107</v>
      </c>
      <c r="W604" s="7">
        <f>SUM(W482:W$516)</f>
        <v>3.9190041525829522</v>
      </c>
      <c r="X604" s="7">
        <f>SUM(X482:X$516)</f>
        <v>5.5934620442400282</v>
      </c>
      <c r="Y604" s="7">
        <f>SUM(Y482:Y$516)</f>
        <v>3.2962822262524107</v>
      </c>
    </row>
    <row r="605" spans="1:25" x14ac:dyDescent="0.25">
      <c r="A605">
        <v>86</v>
      </c>
      <c r="B605" s="7">
        <f>SUM(B483:B$516)</f>
        <v>0.98940800099286297</v>
      </c>
      <c r="C605" s="7">
        <f>SUM(C483:C$516)</f>
        <v>1.117120022557641</v>
      </c>
      <c r="D605" s="7">
        <f>SUM(D483:D$516)</f>
        <v>1.261999303068744</v>
      </c>
      <c r="E605" s="7">
        <f>SUM(E483:E$516)</f>
        <v>1.261999303068744</v>
      </c>
      <c r="F605" s="7">
        <f>SUM(F483:F$516)</f>
        <v>1.261999303068744</v>
      </c>
      <c r="G605" s="7">
        <f>SUM(G483:G$516)</f>
        <v>1.6134628615686628</v>
      </c>
      <c r="H605" s="7">
        <f>SUM(H483:H$516)</f>
        <v>1.8261679319739008</v>
      </c>
      <c r="I605" s="7">
        <f>SUM(I483:I$516)</f>
        <v>2.0684248554328422</v>
      </c>
      <c r="J605" s="7">
        <f>SUM(J483:J$516)</f>
        <v>2.3446591669939338</v>
      </c>
      <c r="K605" s="7">
        <f>SUM(K483:K$516)</f>
        <v>2.6600242069721274</v>
      </c>
      <c r="L605" s="1">
        <f>SUM(L483:L$516)</f>
        <v>161346.28615686635</v>
      </c>
      <c r="M605" s="1"/>
      <c r="N605" s="1">
        <f>'SSA avg mort by age'!L91</f>
        <v>161346.28615686635</v>
      </c>
      <c r="O605" s="7">
        <f>SUM(O483:O$516)</f>
        <v>1.8207375282034954</v>
      </c>
      <c r="P605" s="7">
        <f>SUM(P483:P$516)</f>
        <v>1.9878002178124656</v>
      </c>
      <c r="Q605" s="7">
        <f>SUM(Q483:Q$516)</f>
        <v>2.3731962870440708</v>
      </c>
      <c r="R605" s="7">
        <f>SUM(R483:R$516)</f>
        <v>2.5953561663638589</v>
      </c>
      <c r="S605" s="7">
        <f>SUM(S483:S$516)</f>
        <v>2.7147557149304005</v>
      </c>
      <c r="T605" s="7">
        <f>SUM(T483:T$516)</f>
        <v>2.8401103307061977</v>
      </c>
      <c r="U605" s="7">
        <f>SUM(U483:U$516)</f>
        <v>2.8401103307061977</v>
      </c>
      <c r="V605" s="7">
        <f>SUM(V483:V$516)</f>
        <v>2.8401103307061977</v>
      </c>
      <c r="W605" s="7">
        <f>SUM(W483:W$516)</f>
        <v>3.4080050068097205</v>
      </c>
      <c r="X605" s="7">
        <f>SUM(X483:X$516)</f>
        <v>4.9530821822802542</v>
      </c>
      <c r="Y605" s="7">
        <f>SUM(Y483:Y$516)</f>
        <v>2.8401103307061977</v>
      </c>
    </row>
    <row r="606" spans="1:25" x14ac:dyDescent="0.25">
      <c r="A606">
        <v>87</v>
      </c>
      <c r="B606" s="7">
        <f>SUM(B484:B$516)</f>
        <v>0.79444910290187853</v>
      </c>
      <c r="C606" s="7">
        <f>SUM(C484:C$516)</f>
        <v>0.90321830127770919</v>
      </c>
      <c r="D606" s="7">
        <f>SUM(D484:D$516)</f>
        <v>1.0273781341364747</v>
      </c>
      <c r="E606" s="7">
        <f>SUM(E484:E$516)</f>
        <v>1.0273781341364747</v>
      </c>
      <c r="F606" s="7">
        <f>SUM(F484:F$516)</f>
        <v>1.0273781341364747</v>
      </c>
      <c r="G606" s="7">
        <f>SUM(G484:G$516)</f>
        <v>1.3314155789438269</v>
      </c>
      <c r="H606" s="7">
        <f>SUM(H484:H$516)</f>
        <v>1.5170490025778078</v>
      </c>
      <c r="I606" s="7">
        <f>SUM(I484:I$516)</f>
        <v>1.7297252282939111</v>
      </c>
      <c r="J606" s="7">
        <f>SUM(J484:J$516)</f>
        <v>1.9736452700525975</v>
      </c>
      <c r="K606" s="7">
        <f>SUM(K484:K$516)</f>
        <v>2.2537185513112559</v>
      </c>
      <c r="L606" s="1">
        <f>SUM(L484:L$516)</f>
        <v>133141.55789438274</v>
      </c>
      <c r="M606" s="1"/>
      <c r="N606" s="1">
        <f>'SSA avg mort by age'!L92</f>
        <v>133141.55789438274</v>
      </c>
      <c r="O606" s="7">
        <f>SUM(O484:O$516)</f>
        <v>1.5125156104861042</v>
      </c>
      <c r="P606" s="7">
        <f>SUM(P484:P$516)</f>
        <v>1.6598661577645741</v>
      </c>
      <c r="Q606" s="7">
        <f>SUM(Q484:Q$516)</f>
        <v>2.0021230216167094</v>
      </c>
      <c r="R606" s="7">
        <f>SUM(R484:R$516)</f>
        <v>2.2007076515057142</v>
      </c>
      <c r="S606" s="7">
        <f>SUM(S484:S$516)</f>
        <v>2.3077836673390331</v>
      </c>
      <c r="T606" s="7">
        <f>SUM(T484:T$516)</f>
        <v>2.4204435938528883</v>
      </c>
      <c r="U606" s="7">
        <f>SUM(U484:U$516)</f>
        <v>2.4204435938528883</v>
      </c>
      <c r="V606" s="7">
        <f>SUM(V484:V$516)</f>
        <v>2.4204435938528883</v>
      </c>
      <c r="W606" s="7">
        <f>SUM(W484:W$516)</f>
        <v>2.9336277975507041</v>
      </c>
      <c r="X606" s="7">
        <f>SUM(X484:X$516)</f>
        <v>4.3478864929964525</v>
      </c>
      <c r="Y606" s="7">
        <f>SUM(Y484:Y$516)</f>
        <v>2.4204435938528883</v>
      </c>
    </row>
    <row r="607" spans="1:25" x14ac:dyDescent="0.25">
      <c r="A607">
        <v>88</v>
      </c>
      <c r="B607" s="7">
        <f>SUM(B485:B$516)</f>
        <v>0.62717841896984794</v>
      </c>
      <c r="C607" s="7">
        <f>SUM(C485:C$516)</f>
        <v>0.71841724293311904</v>
      </c>
      <c r="D607" s="7">
        <f>SUM(D485:D$516)</f>
        <v>0.82327447870562076</v>
      </c>
      <c r="E607" s="7">
        <f>SUM(E485:E$516)</f>
        <v>0.82327447870562076</v>
      </c>
      <c r="F607" s="7">
        <f>SUM(F485:F$516)</f>
        <v>0.82327447870562076</v>
      </c>
      <c r="G607" s="7">
        <f>SUM(G485:G$516)</f>
        <v>1.0826825792677486</v>
      </c>
      <c r="H607" s="7">
        <f>SUM(H485:H$516)</f>
        <v>1.2425934128164531</v>
      </c>
      <c r="I607" s="7">
        <f>SUM(I485:I$516)</f>
        <v>1.4269800633805385</v>
      </c>
      <c r="J607" s="7">
        <f>SUM(J485:J$516)</f>
        <v>1.6397963629252306</v>
      </c>
      <c r="K607" s="7">
        <f>SUM(K485:K$516)</f>
        <v>1.8856815887117271</v>
      </c>
      <c r="L607" s="1">
        <f>SUM(L485:L$516)</f>
        <v>108268.25792677488</v>
      </c>
      <c r="M607" s="1"/>
      <c r="N607" s="1">
        <f>'SSA avg mort by age'!L93</f>
        <v>108268.25792677488</v>
      </c>
      <c r="O607" s="7">
        <f>SUM(O485:O$516)</f>
        <v>1.2388369093089375</v>
      </c>
      <c r="P607" s="7">
        <f>SUM(P485:P$516)</f>
        <v>1.3672006342116474</v>
      </c>
      <c r="Q607" s="7">
        <f>SUM(Q485:Q$516)</f>
        <v>1.667598613827409</v>
      </c>
      <c r="R607" s="7">
        <f>SUM(R485:R$516)</f>
        <v>1.8431431724777223</v>
      </c>
      <c r="S607" s="7">
        <f>SUM(S485:S$516)</f>
        <v>1.9381321898520543</v>
      </c>
      <c r="T607" s="7">
        <f>SUM(T485:T$516)</f>
        <v>2.0383112533156762</v>
      </c>
      <c r="U607" s="7">
        <f>SUM(U485:U$516)</f>
        <v>2.0383112533156762</v>
      </c>
      <c r="V607" s="7">
        <f>SUM(V485:V$516)</f>
        <v>2.0383112533156762</v>
      </c>
      <c r="W607" s="7">
        <f>SUM(W485:W$516)</f>
        <v>2.4973802989873857</v>
      </c>
      <c r="X607" s="7">
        <f>SUM(X485:X$516)</f>
        <v>3.7803626125195344</v>
      </c>
      <c r="Y607" s="7">
        <f>SUM(Y485:Y$516)</f>
        <v>2.0383112533156762</v>
      </c>
    </row>
    <row r="608" spans="1:25" x14ac:dyDescent="0.25">
      <c r="A608">
        <v>89</v>
      </c>
      <c r="B608" s="7">
        <f>SUM(B486:B$516)</f>
        <v>0.48606242964537899</v>
      </c>
      <c r="C608" s="7">
        <f>SUM(C486:C$516)</f>
        <v>0.56132812687557865</v>
      </c>
      <c r="D608" s="7">
        <f>SUM(D486:D$516)</f>
        <v>0.6484694483786041</v>
      </c>
      <c r="E608" s="7">
        <f>SUM(E486:E$516)</f>
        <v>0.6484694483786041</v>
      </c>
      <c r="F608" s="7">
        <f>SUM(F486:F$516)</f>
        <v>0.6484694483786041</v>
      </c>
      <c r="G608" s="7">
        <f>SUM(G486:G$516)</f>
        <v>0.86646567069307134</v>
      </c>
      <c r="H608" s="7">
        <f>SUM(H486:H$516)</f>
        <v>1.0022564420208737</v>
      </c>
      <c r="I608" s="7">
        <f>SUM(I486:I$516)</f>
        <v>1.1599282466515421</v>
      </c>
      <c r="J608" s="7">
        <f>SUM(J486:J$516)</f>
        <v>1.3431657490693663</v>
      </c>
      <c r="K608" s="7">
        <f>SUM(K486:K$516)</f>
        <v>1.5563121371277953</v>
      </c>
      <c r="L608" s="1">
        <f>SUM(L486:L$516)</f>
        <v>86646.567069307144</v>
      </c>
      <c r="M608" s="1"/>
      <c r="N608" s="1">
        <f>'SSA avg mort by age'!L94</f>
        <v>86646.567069307144</v>
      </c>
      <c r="O608" s="7">
        <f>SUM(O486:O$516)</f>
        <v>0.99920131900673859</v>
      </c>
      <c r="P608" s="7">
        <f>SUM(P486:P$516)</f>
        <v>1.1095068445781775</v>
      </c>
      <c r="Q608" s="7">
        <f>SUM(Q486:Q$516)</f>
        <v>1.3697704185459092</v>
      </c>
      <c r="R608" s="7">
        <f>SUM(R486:R$516)</f>
        <v>1.5230501702032817</v>
      </c>
      <c r="S608" s="7">
        <f>SUM(S486:S$516)</f>
        <v>1.6063130200391196</v>
      </c>
      <c r="T608" s="7">
        <f>SUM(T486:T$516)</f>
        <v>1.6943520537510146</v>
      </c>
      <c r="U608" s="7">
        <f>SUM(U486:U$516)</f>
        <v>1.6943520537510146</v>
      </c>
      <c r="V608" s="7">
        <f>SUM(V486:V$516)</f>
        <v>1.6943520537510146</v>
      </c>
      <c r="W608" s="7">
        <f>SUM(W486:W$516)</f>
        <v>2.100433975192165</v>
      </c>
      <c r="X608" s="7">
        <f>SUM(X486:X$516)</f>
        <v>3.2528290896806493</v>
      </c>
      <c r="Y608" s="7">
        <f>SUM(Y486:Y$516)</f>
        <v>1.6943520537510146</v>
      </c>
    </row>
    <row r="609" spans="1:25" x14ac:dyDescent="0.25">
      <c r="A609">
        <v>90</v>
      </c>
      <c r="B609" s="7">
        <f>SUM(B487:B$516)</f>
        <v>0.36922597795574846</v>
      </c>
      <c r="C609" s="7">
        <f>SUM(C487:C$516)</f>
        <v>0.43018934968397865</v>
      </c>
      <c r="D609" s="7">
        <f>SUM(D487:D$516)</f>
        <v>0.50134202991164634</v>
      </c>
      <c r="E609" s="7">
        <f>SUM(E487:E$516)</f>
        <v>0.50134202991164634</v>
      </c>
      <c r="F609" s="7">
        <f>SUM(F487:F$516)</f>
        <v>0.50134202991164634</v>
      </c>
      <c r="G609" s="7">
        <f>SUM(G487:G$516)</f>
        <v>0.68151510612722566</v>
      </c>
      <c r="H609" s="7">
        <f>SUM(H487:H$516)</f>
        <v>0.79502335255447154</v>
      </c>
      <c r="I609" s="7">
        <f>SUM(I487:I$516)</f>
        <v>0.92782564132632339</v>
      </c>
      <c r="J609" s="7">
        <f>SUM(J487:J$516)</f>
        <v>1.0833172227898884</v>
      </c>
      <c r="K609" s="7">
        <f>SUM(K487:K$516)</f>
        <v>1.2655206738544256</v>
      </c>
      <c r="L609" s="1">
        <f>SUM(L487:L$516)</f>
        <v>68151.510612722574</v>
      </c>
      <c r="M609" s="1"/>
      <c r="N609" s="1">
        <f>'SSA avg mort by age'!L95</f>
        <v>68151.510612722574</v>
      </c>
      <c r="O609" s="7">
        <f>SUM(O487:O$516)</f>
        <v>0.79260789293078204</v>
      </c>
      <c r="P609" s="7">
        <f>SUM(P487:P$516)</f>
        <v>0.88598259533466994</v>
      </c>
      <c r="Q609" s="7">
        <f>SUM(Q487:Q$516)</f>
        <v>1.1082827463643368</v>
      </c>
      <c r="R609" s="7">
        <f>SUM(R487:R$516)</f>
        <v>1.240320657459693</v>
      </c>
      <c r="S609" s="7">
        <f>SUM(S487:S$516)</f>
        <v>1.3123480439376978</v>
      </c>
      <c r="T609" s="7">
        <f>SUM(T487:T$516)</f>
        <v>1.3887217035359192</v>
      </c>
      <c r="U609" s="7">
        <f>SUM(U487:U$516)</f>
        <v>1.3887217035359192</v>
      </c>
      <c r="V609" s="7">
        <f>SUM(V487:V$516)</f>
        <v>1.3887217035359192</v>
      </c>
      <c r="W609" s="7">
        <f>SUM(W487:W$516)</f>
        <v>1.7435177727077018</v>
      </c>
      <c r="X609" s="7">
        <f>SUM(X487:X$516)</f>
        <v>2.7673148121321884</v>
      </c>
      <c r="Y609" s="7">
        <f>SUM(Y487:Y$516)</f>
        <v>1.3887217035359192</v>
      </c>
    </row>
    <row r="610" spans="1:25" x14ac:dyDescent="0.25">
      <c r="A610">
        <v>91</v>
      </c>
      <c r="B610" s="7">
        <f>SUM(B488:B$516)</f>
        <v>0.27447955045029249</v>
      </c>
      <c r="C610" s="7">
        <f>SUM(C488:C$516)</f>
        <v>0.32288396306760253</v>
      </c>
      <c r="D610" s="7">
        <f>SUM(D488:D$516)</f>
        <v>0.379875578991278</v>
      </c>
      <c r="E610" s="7">
        <f>SUM(E488:E$516)</f>
        <v>0.379875578991278</v>
      </c>
      <c r="F610" s="7">
        <f>SUM(F488:F$516)</f>
        <v>0.379875578991278</v>
      </c>
      <c r="G610" s="7">
        <f>SUM(G488:G$516)</f>
        <v>0.52611024972572951</v>
      </c>
      <c r="H610" s="7">
        <f>SUM(H488:H$516)</f>
        <v>0.61937544336537809</v>
      </c>
      <c r="I610" s="7">
        <f>SUM(I488:I$516)</f>
        <v>0.72939557888382622</v>
      </c>
      <c r="J610" s="7">
        <f>SUM(J488:J$516)</f>
        <v>0.85925924663371245</v>
      </c>
      <c r="K610" s="7">
        <f>SUM(K488:K$516)</f>
        <v>1.0126467030419468</v>
      </c>
      <c r="L610" s="1">
        <f>SUM(L488:L$516)</f>
        <v>52611.024972572988</v>
      </c>
      <c r="M610" s="1"/>
      <c r="N610" s="1">
        <f>'SSA avg mort by age'!L96</f>
        <v>52611.024972572988</v>
      </c>
      <c r="O610" s="7">
        <f>SUM(O488:O$516)</f>
        <v>0.61753306189461954</v>
      </c>
      <c r="P610" s="7">
        <f>SUM(P488:P$516)</f>
        <v>0.6952874221614942</v>
      </c>
      <c r="Q610" s="7">
        <f>SUM(Q488:Q$516)</f>
        <v>0.88222135056047035</v>
      </c>
      <c r="R610" s="7">
        <f>SUM(R488:R$516)</f>
        <v>0.99428441402531886</v>
      </c>
      <c r="S610" s="7">
        <f>SUM(S488:S$516)</f>
        <v>1.0556969121728175</v>
      </c>
      <c r="T610" s="7">
        <f>SUM(T488:T$516)</f>
        <v>1.1210149821888147</v>
      </c>
      <c r="U610" s="7">
        <f>SUM(U488:U$516)</f>
        <v>1.1210149821888147</v>
      </c>
      <c r="V610" s="7">
        <f>SUM(V488:V$516)</f>
        <v>1.1210149821888147</v>
      </c>
      <c r="W610" s="7">
        <f>SUM(W488:W$516)</f>
        <v>1.4268193229184944</v>
      </c>
      <c r="X610" s="7">
        <f>SUM(X488:X$516)</f>
        <v>2.3254289914884745</v>
      </c>
      <c r="Y610" s="7">
        <f>SUM(Y488:Y$516)</f>
        <v>1.1210149821888147</v>
      </c>
    </row>
    <row r="611" spans="1:25" x14ac:dyDescent="0.25">
      <c r="A611">
        <v>92</v>
      </c>
      <c r="B611" s="7">
        <f>SUM(B489:B$516)</f>
        <v>0.19937903971849688</v>
      </c>
      <c r="C611" s="7">
        <f>SUM(C489:C$516)</f>
        <v>0.23699150096753496</v>
      </c>
      <c r="D611" s="7">
        <f>SUM(D489:D$516)</f>
        <v>0.28169999062891204</v>
      </c>
      <c r="E611" s="7">
        <f>SUM(E489:E$516)</f>
        <v>0.28169999062891204</v>
      </c>
      <c r="F611" s="7">
        <f>SUM(F489:F$516)</f>
        <v>0.28169999062891204</v>
      </c>
      <c r="G611" s="7">
        <f>SUM(G489:G$516)</f>
        <v>0.39807709661932611</v>
      </c>
      <c r="H611" s="7">
        <f>SUM(H489:H$516)</f>
        <v>0.47329257407910658</v>
      </c>
      <c r="I611" s="7">
        <f>SUM(I489:I$516)</f>
        <v>0.56281467796980933</v>
      </c>
      <c r="J611" s="7">
        <f>SUM(J489:J$516)</f>
        <v>0.66941247496760348</v>
      </c>
      <c r="K611" s="7">
        <f>SUM(K489:K$516)</f>
        <v>0.79640657739202336</v>
      </c>
      <c r="L611" s="1">
        <f>SUM(L489:L$516)</f>
        <v>39807.709661932655</v>
      </c>
      <c r="M611" s="1"/>
      <c r="N611" s="1">
        <f>'SSA avg mort by age'!L97</f>
        <v>39807.709661932655</v>
      </c>
      <c r="O611" s="7">
        <f>SUM(O489:O$516)</f>
        <v>0.47194441676021726</v>
      </c>
      <c r="P611" s="7">
        <f>SUM(P489:P$516)</f>
        <v>0.53554426188005544</v>
      </c>
      <c r="Q611" s="7">
        <f>SUM(Q489:Q$516)</f>
        <v>0.69008915908966395</v>
      </c>
      <c r="R611" s="7">
        <f>SUM(R489:R$516)</f>
        <v>0.78367110933449347</v>
      </c>
      <c r="S611" s="7">
        <f>SUM(S489:S$516)</f>
        <v>0.83521225623383499</v>
      </c>
      <c r="T611" s="7">
        <f>SUM(T489:T$516)</f>
        <v>0.89021400822080188</v>
      </c>
      <c r="U611" s="7">
        <f>SUM(U489:U$516)</f>
        <v>0.89021400822080188</v>
      </c>
      <c r="V611" s="7">
        <f>SUM(V489:V$516)</f>
        <v>0.89021400822080188</v>
      </c>
      <c r="W611" s="7">
        <f>SUM(W489:W$516)</f>
        <v>1.149905439976223</v>
      </c>
      <c r="X611" s="7">
        <f>SUM(X489:X$516)</f>
        <v>1.928231979105824</v>
      </c>
      <c r="Y611" s="7">
        <f>SUM(Y489:Y$516)</f>
        <v>0.89021400822080188</v>
      </c>
    </row>
    <row r="612" spans="1:25" x14ac:dyDescent="0.25">
      <c r="A612">
        <v>93</v>
      </c>
      <c r="B612" s="7">
        <f>SUM(B490:B$516)</f>
        <v>0.14131428157111717</v>
      </c>
      <c r="C612" s="7">
        <f>SUM(C490:C$516)</f>
        <v>0.16987190891139523</v>
      </c>
      <c r="D612" s="7">
        <f>SUM(D490:D$516)</f>
        <v>0.2041690299096485</v>
      </c>
      <c r="E612" s="7">
        <f>SUM(E490:E$516)</f>
        <v>0.2041690299096485</v>
      </c>
      <c r="F612" s="7">
        <f>SUM(F490:F$516)</f>
        <v>0.2041690299096485</v>
      </c>
      <c r="G612" s="7">
        <f>SUM(G490:G$516)</f>
        <v>0.29484583075988041</v>
      </c>
      <c r="H612" s="7">
        <f>SUM(H490:H$516)</f>
        <v>0.35429731161115346</v>
      </c>
      <c r="I612" s="7">
        <f>SUM(I490:I$516)</f>
        <v>0.42574113341471076</v>
      </c>
      <c r="J612" s="7">
        <f>SUM(J490:J$516)</f>
        <v>0.5116197287438391</v>
      </c>
      <c r="K612" s="7">
        <f>SUM(K490:K$516)</f>
        <v>0.61488275608622978</v>
      </c>
      <c r="L612" s="1">
        <f>SUM(L490:L$516)</f>
        <v>29484.583075988048</v>
      </c>
      <c r="M612" s="1"/>
      <c r="N612" s="1">
        <f>'SSA avg mort by age'!L98</f>
        <v>29484.583075988048</v>
      </c>
      <c r="O612" s="7">
        <f>SUM(O490:O$516)</f>
        <v>0.35335354255717094</v>
      </c>
      <c r="P612" s="7">
        <f>SUM(P490:P$516)</f>
        <v>0.40438047483027861</v>
      </c>
      <c r="Q612" s="7">
        <f>SUM(Q490:Q$516)</f>
        <v>0.52982051890909332</v>
      </c>
      <c r="R612" s="7">
        <f>SUM(R490:R$516)</f>
        <v>0.60660973210659519</v>
      </c>
      <c r="S612" s="7">
        <f>SUM(S490:S$516)</f>
        <v>0.64913139951411913</v>
      </c>
      <c r="T612" s="7">
        <f>SUM(T490:T$516)</f>
        <v>0.6946720457709481</v>
      </c>
      <c r="U612" s="7">
        <f>SUM(U490:U$516)</f>
        <v>0.6946720457709481</v>
      </c>
      <c r="V612" s="7">
        <f>SUM(V490:V$516)</f>
        <v>0.6946720457709481</v>
      </c>
      <c r="W612" s="7">
        <f>SUM(W490:W$516)</f>
        <v>0.91167285121922581</v>
      </c>
      <c r="X612" s="7">
        <f>SUM(X490:X$516)</f>
        <v>1.5761185227856569</v>
      </c>
      <c r="Y612" s="7">
        <f>SUM(Y490:Y$516)</f>
        <v>0.6946720457709481</v>
      </c>
    </row>
    <row r="613" spans="1:25" x14ac:dyDescent="0.25">
      <c r="A613">
        <v>94</v>
      </c>
      <c r="B613" s="7">
        <f>SUM(B491:B$516)</f>
        <v>9.7617799693773294E-2</v>
      </c>
      <c r="C613" s="7">
        <f>SUM(C491:C$516)</f>
        <v>0.11877424674885941</v>
      </c>
      <c r="D613" s="7">
        <f>SUM(D491:D$516)</f>
        <v>0.14446698291605156</v>
      </c>
      <c r="E613" s="7">
        <f>SUM(E491:E$516)</f>
        <v>0.14446698291605156</v>
      </c>
      <c r="F613" s="7">
        <f>SUM(F491:F$516)</f>
        <v>0.14446698291605156</v>
      </c>
      <c r="G613" s="7">
        <f>SUM(G491:G$516)</f>
        <v>0.21354627683084909</v>
      </c>
      <c r="H613" s="7">
        <f>SUM(H491:H$516)</f>
        <v>0.25954072597288697</v>
      </c>
      <c r="I613" s="7">
        <f>SUM(I491:I$516)</f>
        <v>0.3153878475693408</v>
      </c>
      <c r="J613" s="7">
        <f>SUM(J491:J$516)</f>
        <v>0.38320327037525109</v>
      </c>
      <c r="K613" s="7">
        <f>SUM(K491:K$516)</f>
        <v>0.46556190035564587</v>
      </c>
      <c r="L613" s="1">
        <f>SUM(L491:L$516)</f>
        <v>21354.627683084913</v>
      </c>
      <c r="M613" s="1"/>
      <c r="N613" s="1">
        <f>'SSA avg mort by age'!L99</f>
        <v>21354.627683084913</v>
      </c>
      <c r="O613" s="7">
        <f>SUM(O491:O$516)</f>
        <v>0.25890656529446859</v>
      </c>
      <c r="P613" s="7">
        <f>SUM(P491:P$516)</f>
        <v>0.29900844132340493</v>
      </c>
      <c r="Q613" s="7">
        <f>SUM(Q491:Q$516)</f>
        <v>0.39883735873708154</v>
      </c>
      <c r="R613" s="7">
        <f>SUM(R491:R$516)</f>
        <v>0.46067030234379247</v>
      </c>
      <c r="S613" s="7">
        <f>SUM(S491:S$516)</f>
        <v>0.49511030531092387</v>
      </c>
      <c r="T613" s="7">
        <f>SUM(T491:T$516)</f>
        <v>0.53213934202059665</v>
      </c>
      <c r="U613" s="7">
        <f>SUM(U491:U$516)</f>
        <v>0.53213934202059665</v>
      </c>
      <c r="V613" s="7">
        <f>SUM(V491:V$516)</f>
        <v>0.53213934202059665</v>
      </c>
      <c r="W613" s="7">
        <f>SUM(W491:W$516)</f>
        <v>0.71033839926006925</v>
      </c>
      <c r="X613" s="7">
        <f>SUM(X491:X$516)</f>
        <v>1.2687260670648715</v>
      </c>
      <c r="Y613" s="7">
        <f>SUM(Y491:Y$516)</f>
        <v>0.53213934202059665</v>
      </c>
    </row>
    <row r="614" spans="1:25" x14ac:dyDescent="0.25">
      <c r="A614">
        <v>95</v>
      </c>
      <c r="B614" s="7">
        <f>SUM(B492:B$516)</f>
        <v>6.5680392141247795E-2</v>
      </c>
      <c r="C614" s="7">
        <f>SUM(C492:C$516)</f>
        <v>8.095730182250363E-2</v>
      </c>
      <c r="D614" s="7">
        <f>SUM(D492:D$516)</f>
        <v>9.9732574467817817E-2</v>
      </c>
      <c r="E614" s="7">
        <f>SUM(E492:E$516)</f>
        <v>9.9732574467817817E-2</v>
      </c>
      <c r="F614" s="7">
        <f>SUM(F492:F$516)</f>
        <v>9.9732574467817817E-2</v>
      </c>
      <c r="G614" s="7">
        <f>SUM(G492:G$516)</f>
        <v>0.15113179074966204</v>
      </c>
      <c r="H614" s="7">
        <f>SUM(H492:H$516)</f>
        <v>0.18592217791392349</v>
      </c>
      <c r="I614" s="7">
        <f>SUM(I492:I$516)</f>
        <v>0.22863486773727346</v>
      </c>
      <c r="J614" s="7">
        <f>SUM(J492:J$516)</f>
        <v>0.28106626432982157</v>
      </c>
      <c r="K614" s="7">
        <f>SUM(K492:K$516)</f>
        <v>0.34542137824420055</v>
      </c>
      <c r="L614" s="1">
        <f>SUM(L492:L$516)</f>
        <v>15113.179074966212</v>
      </c>
      <c r="M614" s="1"/>
      <c r="N614" s="1">
        <f>'SSA avg mort by age'!L100</f>
        <v>15113.179074966212</v>
      </c>
      <c r="O614" s="7">
        <f>SUM(O492:O$516)</f>
        <v>0.18550551387185438</v>
      </c>
      <c r="P614" s="7">
        <f>SUM(P492:P$516)</f>
        <v>0.21634039253801096</v>
      </c>
      <c r="Q614" s="7">
        <f>SUM(Q492:Q$516)</f>
        <v>0.29414537571102095</v>
      </c>
      <c r="R614" s="7">
        <f>SUM(R492:R$516)</f>
        <v>0.3429478123620795</v>
      </c>
      <c r="S614" s="7">
        <f>SUM(S492:S$516)</f>
        <v>0.37030064659361123</v>
      </c>
      <c r="T614" s="7">
        <f>SUM(T492:T$516)</f>
        <v>0.39983282470252351</v>
      </c>
      <c r="U614" s="7">
        <f>SUM(U492:U$516)</f>
        <v>0.39983282470252351</v>
      </c>
      <c r="V614" s="7">
        <f>SUM(V492:V$516)</f>
        <v>0.39983282470252351</v>
      </c>
      <c r="W614" s="7">
        <f>SUM(W492:W$516)</f>
        <v>0.54347429609953413</v>
      </c>
      <c r="X614" s="7">
        <f>SUM(X492:X$516)</f>
        <v>1.0048799268681805</v>
      </c>
      <c r="Y614" s="7">
        <f>SUM(Y492:Y$516)</f>
        <v>0.39983282470252351</v>
      </c>
    </row>
    <row r="615" spans="1:25" x14ac:dyDescent="0.25">
      <c r="A615">
        <v>96</v>
      </c>
      <c r="B615" s="7">
        <f>SUM(B493:B$516)</f>
        <v>4.304136384389215E-2</v>
      </c>
      <c r="C615" s="7">
        <f>SUM(C493:C$516)</f>
        <v>5.3786823743920673E-2</v>
      </c>
      <c r="D615" s="7">
        <f>SUM(D493:D$516)</f>
        <v>6.7161705500688201E-2</v>
      </c>
      <c r="E615" s="7">
        <f>SUM(E493:E$516)</f>
        <v>6.7161705500688201E-2</v>
      </c>
      <c r="F615" s="7">
        <f>SUM(F493:F$516)</f>
        <v>6.7161705500688201E-2</v>
      </c>
      <c r="G615" s="7">
        <f>SUM(G493:G$516)</f>
        <v>0.10448662874950705</v>
      </c>
      <c r="H615" s="7">
        <f>SUM(H493:H$516)</f>
        <v>0.13019476722417175</v>
      </c>
      <c r="I615" s="7">
        <f>SUM(I493:I$516)</f>
        <v>0.16212932535301813</v>
      </c>
      <c r="J615" s="7">
        <f>SUM(J493:J$516)</f>
        <v>0.20178301143730101</v>
      </c>
      <c r="K615" s="7">
        <f>SUM(K493:K$516)</f>
        <v>0.2510049793322075</v>
      </c>
      <c r="L615" s="1">
        <f>SUM(L493:L$516)</f>
        <v>10448.662874950709</v>
      </c>
      <c r="M615" s="1"/>
      <c r="N615" s="1">
        <f>'SSA avg mort by age'!L101</f>
        <v>10448.662874950709</v>
      </c>
      <c r="O615" s="7">
        <f>SUM(O493:O$516)</f>
        <v>0.12991578787703764</v>
      </c>
      <c r="P615" s="7">
        <f>SUM(P493:P$516)</f>
        <v>0.15309079212388968</v>
      </c>
      <c r="Q615" s="7">
        <f>SUM(Q493:Q$516)</f>
        <v>0.21241947199258276</v>
      </c>
      <c r="R615" s="7">
        <f>SUM(R493:R$516)</f>
        <v>0.25013546413659266</v>
      </c>
      <c r="S615" s="7">
        <f>SUM(S493:S$516)</f>
        <v>0.27141594583191042</v>
      </c>
      <c r="T615" s="7">
        <f>SUM(T493:T$516)</f>
        <v>0.29449445776139277</v>
      </c>
      <c r="U615" s="7">
        <f>SUM(U493:U$516)</f>
        <v>0.29449445776139277</v>
      </c>
      <c r="V615" s="7">
        <f>SUM(V493:V$516)</f>
        <v>0.29449445776139277</v>
      </c>
      <c r="W615" s="7">
        <f>SUM(W493:W$516)</f>
        <v>0.40802823349180994</v>
      </c>
      <c r="X615" s="7">
        <f>SUM(X493:X$516)</f>
        <v>0.78250233392559609</v>
      </c>
      <c r="Y615" s="7">
        <f>SUM(Y493:Y$516)</f>
        <v>0.29449445776139277</v>
      </c>
    </row>
    <row r="616" spans="1:25" x14ac:dyDescent="0.25">
      <c r="A616">
        <v>97</v>
      </c>
      <c r="B616" s="7">
        <f>SUM(B494:B$516)</f>
        <v>2.7478787209811301E-2</v>
      </c>
      <c r="C616" s="7">
        <f>SUM(C494:C$516)</f>
        <v>3.4838525649606995E-2</v>
      </c>
      <c r="D616" s="7">
        <f>SUM(D494:D$516)</f>
        <v>4.4122653711796612E-2</v>
      </c>
      <c r="E616" s="7">
        <f>SUM(E494:E$516)</f>
        <v>4.4122653711796612E-2</v>
      </c>
      <c r="F616" s="7">
        <f>SUM(F494:F$516)</f>
        <v>4.4122653711796612E-2</v>
      </c>
      <c r="G616" s="7">
        <f>SUM(G494:G$516)</f>
        <v>7.0561985950021097E-2</v>
      </c>
      <c r="H616" s="7">
        <f>SUM(H494:H$516)</f>
        <v>8.9108838734653847E-2</v>
      </c>
      <c r="I616" s="7">
        <f>SUM(I494:I$516)</f>
        <v>0.1124335224517137</v>
      </c>
      <c r="J616" s="7">
        <f>SUM(J494:J$516)</f>
        <v>0.14174793743037298</v>
      </c>
      <c r="K616" s="7">
        <f>SUM(K494:K$516)</f>
        <v>0.17856826037558812</v>
      </c>
      <c r="L616" s="1">
        <f>SUM(L494:L$516)</f>
        <v>7056.1985950021099</v>
      </c>
      <c r="M616" s="1"/>
      <c r="N616" s="1">
        <f>'SSA avg mort by age'!L102</f>
        <v>7056.1985950021099</v>
      </c>
      <c r="O616" s="7">
        <f>SUM(O494:O$516)</f>
        <v>8.8907965452275153E-2</v>
      </c>
      <c r="P616" s="7">
        <f>SUM(P494:P$516)</f>
        <v>0.10591988333241366</v>
      </c>
      <c r="Q616" s="7">
        <f>SUM(Q494:Q$516)</f>
        <v>0.1501442034559422</v>
      </c>
      <c r="R616" s="7">
        <f>SUM(R494:R$516)</f>
        <v>0.17865969680296212</v>
      </c>
      <c r="S616" s="7">
        <f>SUM(S494:S$516)</f>
        <v>0.19486279574704665</v>
      </c>
      <c r="T616" s="7">
        <f>SUM(T494:T$516)</f>
        <v>0.21251787654424317</v>
      </c>
      <c r="U616" s="7">
        <f>SUM(U494:U$516)</f>
        <v>0.21251787654424317</v>
      </c>
      <c r="V616" s="7">
        <f>SUM(V494:V$516)</f>
        <v>0.21251787654424317</v>
      </c>
      <c r="W616" s="7">
        <f>SUM(W494:W$516)</f>
        <v>0.30042320053448535</v>
      </c>
      <c r="X616" s="7">
        <f>SUM(X494:X$516)</f>
        <v>0.59861208948069544</v>
      </c>
      <c r="Y616" s="7">
        <f>SUM(Y494:Y$516)</f>
        <v>0.21251787654424317</v>
      </c>
    </row>
    <row r="617" spans="1:25" x14ac:dyDescent="0.25">
      <c r="A617">
        <v>98</v>
      </c>
      <c r="B617" s="7">
        <f>SUM(B495:B$516)</f>
        <v>1.7098688478685488E-2</v>
      </c>
      <c r="C617" s="7">
        <f>SUM(C495:C$516)</f>
        <v>2.2006425214729602E-2</v>
      </c>
      <c r="D617" s="7">
        <f>SUM(D495:D$516)</f>
        <v>2.828458703029672E-2</v>
      </c>
      <c r="E617" s="7">
        <f>SUM(E495:E$516)</f>
        <v>2.828458703029672E-2</v>
      </c>
      <c r="F617" s="7">
        <f>SUM(F495:F$516)</f>
        <v>2.828458703029672E-2</v>
      </c>
      <c r="G617" s="7">
        <f>SUM(G495:G$516)</f>
        <v>4.6546493366671937E-2</v>
      </c>
      <c r="H617" s="7">
        <f>SUM(H495:H$516)</f>
        <v>5.9603320111934234E-2</v>
      </c>
      <c r="I617" s="7">
        <f>SUM(I495:I$516)</f>
        <v>7.6236163840509866E-2</v>
      </c>
      <c r="J617" s="7">
        <f>SUM(J495:J$516)</f>
        <v>9.7404973674553003E-2</v>
      </c>
      <c r="K617" s="7">
        <f>SUM(K495:K$516)</f>
        <v>0.12432338720187258</v>
      </c>
      <c r="L617" s="1">
        <f>SUM(L495:L$516)</f>
        <v>4654.6493366671939</v>
      </c>
      <c r="M617" s="1"/>
      <c r="N617" s="1">
        <f>'SSA avg mort by age'!L103</f>
        <v>4654.6493366671939</v>
      </c>
      <c r="O617" s="7">
        <f>SUM(O495:O$516)</f>
        <v>5.9442789993962832E-2</v>
      </c>
      <c r="P617" s="7">
        <f>SUM(P495:P$516)</f>
        <v>7.1630900794339217E-2</v>
      </c>
      <c r="Q617" s="7">
        <f>SUM(Q495:Q$516)</f>
        <v>0.10383116839146442</v>
      </c>
      <c r="R617" s="7">
        <f>SUM(R495:R$516)</f>
        <v>0.12490478155897135</v>
      </c>
      <c r="S617" s="7">
        <f>SUM(S495:S$516)</f>
        <v>0.13696816034003231</v>
      </c>
      <c r="T617" s="7">
        <f>SUM(T495:T$516)</f>
        <v>0.15017772579968028</v>
      </c>
      <c r="U617" s="7">
        <f>SUM(U495:U$516)</f>
        <v>0.15017772579968028</v>
      </c>
      <c r="V617" s="7">
        <f>SUM(V495:V$516)</f>
        <v>0.15017772579968028</v>
      </c>
      <c r="W617" s="7">
        <f>SUM(W495:W$516)</f>
        <v>0.21678716483022756</v>
      </c>
      <c r="X617" s="7">
        <f>SUM(X495:X$516)</f>
        <v>0.44950559901036868</v>
      </c>
      <c r="Y617" s="7">
        <f>SUM(Y495:Y$516)</f>
        <v>0.15017772579968028</v>
      </c>
    </row>
    <row r="618" spans="1:25" x14ac:dyDescent="0.25">
      <c r="A618">
        <v>99</v>
      </c>
      <c r="B618" s="7">
        <f>SUM(B496:B$516)</f>
        <v>1.0372696801841842E-2</v>
      </c>
      <c r="C618" s="7">
        <f>SUM(C496:C$516)</f>
        <v>1.355821241453742E-2</v>
      </c>
      <c r="D618" s="7">
        <f>SUM(D496:D$516)</f>
        <v>1.769267669530351E-2</v>
      </c>
      <c r="E618" s="7">
        <f>SUM(E496:E$516)</f>
        <v>1.769267669530351E-2</v>
      </c>
      <c r="F618" s="7">
        <f>SUM(F496:F$516)</f>
        <v>1.769267669530351E-2</v>
      </c>
      <c r="G618" s="7">
        <f>SUM(G496:G$516)</f>
        <v>2.9986316243068911E-2</v>
      </c>
      <c r="H618" s="7">
        <f>SUM(H496:H$516)</f>
        <v>3.8950509741176358E-2</v>
      </c>
      <c r="I618" s="7">
        <f>SUM(I496:I$516)</f>
        <v>5.0522721048706087E-2</v>
      </c>
      <c r="J618" s="7">
        <f>SUM(J496:J$516)</f>
        <v>6.5443760408707127E-2</v>
      </c>
      <c r="K618" s="7">
        <f>SUM(K496:K$516)</f>
        <v>8.4660639749864625E-2</v>
      </c>
      <c r="L618" s="1">
        <f>SUM(L496:L$516)</f>
        <v>2998.6316243068914</v>
      </c>
      <c r="M618" s="1"/>
      <c r="N618" s="1">
        <f>'SSA avg mort by age'!L104</f>
        <v>2998.6316243068914</v>
      </c>
      <c r="O618" s="7">
        <f>SUM(O496:O$516)</f>
        <v>3.8811249742264721E-2</v>
      </c>
      <c r="P618" s="7">
        <f>SUM(P496:P$516)</f>
        <v>4.7327007161436549E-2</v>
      </c>
      <c r="Q618" s="7">
        <f>SUM(Q496:Q$516)</f>
        <v>7.0208331503483407E-2</v>
      </c>
      <c r="R618" s="7">
        <f>SUM(R496:R$516)</f>
        <v>8.5416938748087493E-2</v>
      </c>
      <c r="S618" s="7">
        <f>SUM(S496:S$516)</f>
        <v>9.4190353321831413E-2</v>
      </c>
      <c r="T618" s="7">
        <f>SUM(T496:T$516)</f>
        <v>0.10384706403072905</v>
      </c>
      <c r="U618" s="7">
        <f>SUM(U496:U$516)</f>
        <v>0.10384706403072905</v>
      </c>
      <c r="V618" s="7">
        <f>SUM(V496:V$516)</f>
        <v>0.10384706403072905</v>
      </c>
      <c r="W618" s="7">
        <f>SUM(W496:W$516)</f>
        <v>0.15319052741290445</v>
      </c>
      <c r="X618" s="7">
        <f>SUM(X496:X$516)</f>
        <v>0.33099186023965999</v>
      </c>
      <c r="Y618" s="7">
        <f>SUM(Y496:Y$516)</f>
        <v>0.10384706403072905</v>
      </c>
    </row>
    <row r="619" spans="1:25" x14ac:dyDescent="0.25">
      <c r="A619">
        <v>100</v>
      </c>
      <c r="B619" s="7">
        <f>SUM(B497:B$516)</f>
        <v>6.1301682258392632E-3</v>
      </c>
      <c r="C619" s="7">
        <f>SUM(C497:C$516)</f>
        <v>8.1409449869681155E-3</v>
      </c>
      <c r="D619" s="7">
        <f>SUM(D497:D$516)</f>
        <v>1.0789936568064885E-2</v>
      </c>
      <c r="E619" s="7">
        <f>SUM(E497:E$516)</f>
        <v>1.0789936568064885E-2</v>
      </c>
      <c r="F619" s="7">
        <f>SUM(F497:F$516)</f>
        <v>1.0789936568064885E-2</v>
      </c>
      <c r="G619" s="7">
        <f>SUM(G497:G$516)</f>
        <v>1.8847355099844372E-2</v>
      </c>
      <c r="H619" s="7">
        <f>SUM(H497:H$516)</f>
        <v>2.4842480305910346E-2</v>
      </c>
      <c r="I619" s="7">
        <f>SUM(I497:I$516)</f>
        <v>3.2688532348893344E-2</v>
      </c>
      <c r="J619" s="7">
        <f>SUM(J497:J$516)</f>
        <v>4.2941622377360496E-2</v>
      </c>
      <c r="K619" s="7">
        <f>SUM(K497:K$516)</f>
        <v>5.6320950486242534E-2</v>
      </c>
      <c r="L619" s="1">
        <f>SUM(L497:L$516)</f>
        <v>1884.7355099844381</v>
      </c>
      <c r="M619" s="1"/>
      <c r="N619" s="1">
        <f>'SSA avg mort by age'!L105</f>
        <v>1884.7355099844381</v>
      </c>
      <c r="O619" s="7">
        <f>SUM(O497:O$516)</f>
        <v>2.471858752187674E-2</v>
      </c>
      <c r="P619" s="7">
        <f>SUM(P497:P$516)</f>
        <v>3.0513738028847732E-2</v>
      </c>
      <c r="Q619" s="7">
        <f>SUM(Q497:Q$516)</f>
        <v>4.6361174982332692E-2</v>
      </c>
      <c r="R619" s="7">
        <f>SUM(R497:R$516)</f>
        <v>5.7065181713695609E-2</v>
      </c>
      <c r="S619" s="7">
        <f>SUM(S497:S$516)</f>
        <v>6.3289656241452052E-2</v>
      </c>
      <c r="T619" s="7">
        <f>SUM(T497:T$516)</f>
        <v>7.0177636820127898E-2</v>
      </c>
      <c r="U619" s="7">
        <f>SUM(U497:U$516)</f>
        <v>7.0177636820127898E-2</v>
      </c>
      <c r="V619" s="7">
        <f>SUM(V497:V$516)</f>
        <v>7.0177636820127898E-2</v>
      </c>
      <c r="W619" s="7">
        <f>SUM(W497:W$516)</f>
        <v>0.10586258083299935</v>
      </c>
      <c r="X619" s="7">
        <f>SUM(X497:X$516)</f>
        <v>0.23865318732223248</v>
      </c>
      <c r="Y619" s="7">
        <f>SUM(Y497:Y$516)</f>
        <v>7.0177636820127898E-2</v>
      </c>
    </row>
    <row r="620" spans="1:25" x14ac:dyDescent="0.25">
      <c r="A620">
        <v>101</v>
      </c>
      <c r="B620" s="7">
        <f>SUM(B498:B$516)</f>
        <v>3.5229094594607796E-3</v>
      </c>
      <c r="C620" s="7">
        <f>SUM(C498:C$516)</f>
        <v>4.7551262634313871E-3</v>
      </c>
      <c r="D620" s="7">
        <f>SUM(D498:D$516)</f>
        <v>6.403539016964538E-3</v>
      </c>
      <c r="E620" s="7">
        <f>SUM(E498:E$516)</f>
        <v>6.403539016964538E-3</v>
      </c>
      <c r="F620" s="7">
        <f>SUM(F498:F$516)</f>
        <v>6.403539016964538E-3</v>
      </c>
      <c r="G620" s="7">
        <f>SUM(G498:G$516)</f>
        <v>1.1536137637385792E-2</v>
      </c>
      <c r="H620" s="7">
        <f>SUM(H498:H$516)</f>
        <v>1.5434981142955244E-2</v>
      </c>
      <c r="I620" s="7">
        <f>SUM(I498:I$516)</f>
        <v>2.0609903701182014E-2</v>
      </c>
      <c r="J620" s="7">
        <f>SUM(J498:J$516)</f>
        <v>2.7466240846588247E-2</v>
      </c>
      <c r="K620" s="7">
        <f>SUM(K498:K$516)</f>
        <v>3.6534588890081217E-2</v>
      </c>
      <c r="L620" s="1">
        <f>SUM(L498:L$516)</f>
        <v>1153.61376373858</v>
      </c>
      <c r="M620" s="1"/>
      <c r="N620" s="1">
        <f>'SSA avg mort by age'!L106</f>
        <v>1153.61376373858</v>
      </c>
      <c r="O620" s="7">
        <f>SUM(O498:O$516)</f>
        <v>1.5327106100632615E-2</v>
      </c>
      <c r="P620" s="7">
        <f>SUM(P498:P$516)</f>
        <v>1.9161275695432918E-2</v>
      </c>
      <c r="Q620" s="7">
        <f>SUM(Q498:Q$516)</f>
        <v>2.9839633293738791E-2</v>
      </c>
      <c r="R620" s="7">
        <f>SUM(R498:R$516)</f>
        <v>3.7173257130308432E-2</v>
      </c>
      <c r="S620" s="7">
        <f>SUM(S498:S$516)</f>
        <v>4.1473361143534379E-2</v>
      </c>
      <c r="T620" s="7">
        <f>SUM(T498:T$516)</f>
        <v>4.6258384127097325E-2</v>
      </c>
      <c r="U620" s="7">
        <f>SUM(U498:U$516)</f>
        <v>4.6258384127097325E-2</v>
      </c>
      <c r="V620" s="7">
        <f>SUM(V498:V$516)</f>
        <v>4.6258384127097325E-2</v>
      </c>
      <c r="W620" s="7">
        <f>SUM(W498:W$516)</f>
        <v>7.1406744604229647E-2</v>
      </c>
      <c r="X620" s="7">
        <f>SUM(X498:X$516)</f>
        <v>0.16817567354067547</v>
      </c>
      <c r="Y620" s="7">
        <f>SUM(Y498:Y$516)</f>
        <v>4.6258384127097325E-2</v>
      </c>
    </row>
    <row r="621" spans="1:25" x14ac:dyDescent="0.25">
      <c r="A621">
        <v>102</v>
      </c>
      <c r="B621" s="7">
        <f>SUM(B499:B$516)</f>
        <v>1.9646912762375929E-3</v>
      </c>
      <c r="C621" s="7">
        <f>SUM(C499:C$516)</f>
        <v>2.6963565080698718E-3</v>
      </c>
      <c r="D621" s="7">
        <f>SUM(D499:D$516)</f>
        <v>3.6906937554010959E-3</v>
      </c>
      <c r="E621" s="7">
        <f>SUM(E499:E$516)</f>
        <v>3.6906937554010959E-3</v>
      </c>
      <c r="F621" s="7">
        <f>SUM(F499:F$516)</f>
        <v>3.6906937554010959E-3</v>
      </c>
      <c r="G621" s="7">
        <f>SUM(G499:G$516)</f>
        <v>6.8621412044854316E-3</v>
      </c>
      <c r="H621" s="7">
        <f>SUM(H499:H$516)</f>
        <v>9.322895971142638E-3</v>
      </c>
      <c r="I621" s="7">
        <f>SUM(I499:I$516)</f>
        <v>1.263660378501736E-2</v>
      </c>
      <c r="J621" s="7">
        <f>SUM(J499:J$516)</f>
        <v>1.7089539933935586E-2</v>
      </c>
      <c r="K621" s="7">
        <f>SUM(K499:K$516)</f>
        <v>2.3061199747254343E-2</v>
      </c>
      <c r="L621" s="1">
        <f>SUM(L499:L$516)</f>
        <v>686.2141204485431</v>
      </c>
      <c r="M621" s="1"/>
      <c r="N621" s="1">
        <f>'SSA avg mort by age'!L107</f>
        <v>686.2141204485431</v>
      </c>
      <c r="O621" s="7">
        <f>SUM(O499:O$516)</f>
        <v>9.2329499908103407E-3</v>
      </c>
      <c r="P621" s="7">
        <f>SUM(P499:P$516)</f>
        <v>1.1694204698199515E-2</v>
      </c>
      <c r="Q621" s="7">
        <f>SUM(Q499:Q$516)</f>
        <v>1.8680247802963405E-2</v>
      </c>
      <c r="R621" s="7">
        <f>SUM(R499:R$516)</f>
        <v>2.3561340664597179E-2</v>
      </c>
      <c r="S621" s="7">
        <f>SUM(S499:S$516)</f>
        <v>2.6448077050821472E-2</v>
      </c>
      <c r="T621" s="7">
        <f>SUM(T499:T$516)</f>
        <v>2.9678911119932691E-2</v>
      </c>
      <c r="U621" s="7">
        <f>SUM(U499:U$516)</f>
        <v>2.9678911119932691E-2</v>
      </c>
      <c r="V621" s="7">
        <f>SUM(V499:V$516)</f>
        <v>2.9678911119932691E-2</v>
      </c>
      <c r="W621" s="7">
        <f>SUM(W499:W$516)</f>
        <v>4.6913967046190788E-2</v>
      </c>
      <c r="X621" s="7">
        <f>SUM(X499:X$516)</f>
        <v>0.11558119102021491</v>
      </c>
      <c r="Y621" s="7">
        <f>SUM(Y499:Y$516)</f>
        <v>2.9678911119932691E-2</v>
      </c>
    </row>
    <row r="622" spans="1:25" x14ac:dyDescent="0.25">
      <c r="A622">
        <v>103</v>
      </c>
      <c r="B622" s="7">
        <f>SUM(B500:B$516)</f>
        <v>1.0608957503967175E-3</v>
      </c>
      <c r="C622" s="7">
        <f>SUM(C500:C$516)</f>
        <v>1.4809451865148416E-3</v>
      </c>
      <c r="D622" s="7">
        <f>SUM(D500:D$516)</f>
        <v>2.0610935951570434E-3</v>
      </c>
      <c r="E622" s="7">
        <f>SUM(E500:E$516)</f>
        <v>2.0610935951570434E-3</v>
      </c>
      <c r="F622" s="7">
        <f>SUM(F500:F$516)</f>
        <v>2.0610935951570434E-3</v>
      </c>
      <c r="G622" s="7">
        <f>SUM(G500:G$516)</f>
        <v>3.9578224727361338E-3</v>
      </c>
      <c r="H622" s="7">
        <f>SUM(H500:H$516)</f>
        <v>5.4617784400584207E-3</v>
      </c>
      <c r="I622" s="7">
        <f>SUM(I500:I$516)</f>
        <v>7.5172724751369907E-3</v>
      </c>
      <c r="J622" s="7">
        <f>SUM(J500:J$516)</f>
        <v>1.0319777268013185E-2</v>
      </c>
      <c r="K622" s="7">
        <f>SUM(K500:K$516)</f>
        <v>1.4131825325747015E-2</v>
      </c>
      <c r="L622" s="1">
        <f>SUM(L500:L$516)</f>
        <v>395.78224727361334</v>
      </c>
      <c r="M622" s="1"/>
      <c r="N622" s="1">
        <f>'SSA avg mort by age'!L108</f>
        <v>395.78224727361334</v>
      </c>
      <c r="O622" s="7">
        <f>SUM(O500:O$516)</f>
        <v>5.3905623985361127E-3</v>
      </c>
      <c r="P622" s="7">
        <f>SUM(P500:P$516)</f>
        <v>6.9199698588259329E-3</v>
      </c>
      <c r="Q622" s="7">
        <f>SUM(Q500:Q$516)</f>
        <v>1.1347299101064356E-2</v>
      </c>
      <c r="R622" s="7">
        <f>SUM(R500:R$516)</f>
        <v>1.4496065180810225E-2</v>
      </c>
      <c r="S622" s="7">
        <f>SUM(S500:S$516)</f>
        <v>1.6374881696060366E-2</v>
      </c>
      <c r="T622" s="7">
        <f>SUM(T500:T$516)</f>
        <v>1.8490221591227048E-2</v>
      </c>
      <c r="U622" s="7">
        <f>SUM(U500:U$516)</f>
        <v>1.8490221591227048E-2</v>
      </c>
      <c r="V622" s="7">
        <f>SUM(V500:V$516)</f>
        <v>1.8490221591227048E-2</v>
      </c>
      <c r="W622" s="7">
        <f>SUM(W500:W$516)</f>
        <v>2.9950361379119196E-2</v>
      </c>
      <c r="X622" s="7">
        <f>SUM(X500:X$516)</f>
        <v>7.7287521965164072E-2</v>
      </c>
      <c r="Y622" s="7">
        <f>SUM(Y500:Y$516)</f>
        <v>1.8490221591227048E-2</v>
      </c>
    </row>
    <row r="623" spans="1:25" x14ac:dyDescent="0.25">
      <c r="A623">
        <v>104</v>
      </c>
      <c r="B623" s="7">
        <f>SUM(B501:B$516)</f>
        <v>5.5328650214777036E-4</v>
      </c>
      <c r="C623" s="7">
        <f>SUM(C501:C$516)</f>
        <v>7.8587875818027957E-4</v>
      </c>
      <c r="D623" s="7">
        <f>SUM(D501:D$516)</f>
        <v>1.1124814968089102E-3</v>
      </c>
      <c r="E623" s="7">
        <f>SUM(E501:E$516)</f>
        <v>1.1124814968089102E-3</v>
      </c>
      <c r="F623" s="7">
        <f>SUM(F501:F$516)</f>
        <v>1.1124814968089102E-3</v>
      </c>
      <c r="G623" s="7">
        <f>SUM(G501:G$516)</f>
        <v>2.20772287535461E-3</v>
      </c>
      <c r="H623" s="7">
        <f>SUM(H501:H$516)</f>
        <v>3.0956037618992691E-3</v>
      </c>
      <c r="I623" s="7">
        <f>SUM(I501:I$516)</f>
        <v>4.3276362993570679E-3</v>
      </c>
      <c r="J623" s="7">
        <f>SUM(J501:J$516)</f>
        <v>6.0325325642607624E-3</v>
      </c>
      <c r="K623" s="7">
        <f>SUM(K501:K$516)</f>
        <v>8.38551169519367E-3</v>
      </c>
      <c r="L623" s="1">
        <f>SUM(L501:L$516)</f>
        <v>220.772287535461</v>
      </c>
      <c r="M623" s="1"/>
      <c r="N623" s="1">
        <f>'SSA avg mort by age'!L109</f>
        <v>220.772287535461</v>
      </c>
      <c r="O623" s="7">
        <f>SUM(O501:O$516)</f>
        <v>3.0422150451508865E-3</v>
      </c>
      <c r="P623" s="7">
        <f>SUM(P501:P$516)</f>
        <v>3.95980119972181E-3</v>
      </c>
      <c r="Q623" s="7">
        <f>SUM(Q501:Q$516)</f>
        <v>6.6706808235284304E-3</v>
      </c>
      <c r="R623" s="7">
        <f>SUM(R501:R$516)</f>
        <v>8.6343031832656694E-3</v>
      </c>
      <c r="S623" s="7">
        <f>SUM(S501:S$516)</f>
        <v>9.8167401551803434E-3</v>
      </c>
      <c r="T623" s="7">
        <f>SUM(T501:T$516)</f>
        <v>1.1156252471190524E-2</v>
      </c>
      <c r="U623" s="7">
        <f>SUM(U501:U$516)</f>
        <v>1.1156252471190524E-2</v>
      </c>
      <c r="V623" s="7">
        <f>SUM(V501:V$516)</f>
        <v>1.1156252471190524E-2</v>
      </c>
      <c r="W623" s="7">
        <f>SUM(W501:W$516)</f>
        <v>1.8530303099626066E-2</v>
      </c>
      <c r="X623" s="7">
        <f>SUM(X501:X$516)</f>
        <v>5.0149818473138645E-2</v>
      </c>
      <c r="Y623" s="7">
        <f>SUM(Y501:Y$516)</f>
        <v>1.1156252471190524E-2</v>
      </c>
    </row>
    <row r="624" spans="1:25" x14ac:dyDescent="0.25">
      <c r="A624">
        <v>105</v>
      </c>
      <c r="B624" s="7">
        <f>SUM(B502:B$516)</f>
        <v>2.7791632059880712E-4</v>
      </c>
      <c r="C624" s="7">
        <f>SUM(C502:C$516)</f>
        <v>4.0179803219666572E-4</v>
      </c>
      <c r="D624" s="7">
        <f>SUM(D502:D$516)</f>
        <v>5.7871849133156841E-4</v>
      </c>
      <c r="E624" s="7">
        <f>SUM(E502:E$516)</f>
        <v>5.7871849133156841E-4</v>
      </c>
      <c r="F624" s="7">
        <f>SUM(F502:F$516)</f>
        <v>5.7871849133156841E-4</v>
      </c>
      <c r="G624" s="7">
        <f>SUM(G502:G$516)</f>
        <v>1.1876420331134951E-3</v>
      </c>
      <c r="H624" s="7">
        <f>SUM(H502:H$516)</f>
        <v>1.6925426638956414E-3</v>
      </c>
      <c r="I624" s="7">
        <f>SUM(I502:I$516)</f>
        <v>2.404089267478452E-3</v>
      </c>
      <c r="J624" s="7">
        <f>SUM(J502:J$516)</f>
        <v>3.4037786525892961E-3</v>
      </c>
      <c r="K624" s="7">
        <f>SUM(K502:K$516)</f>
        <v>4.8041095634966183E-3</v>
      </c>
      <c r="L624" s="1">
        <f>SUM(L502:L$516)</f>
        <v>118.7642033113495</v>
      </c>
      <c r="M624" s="1"/>
      <c r="N624" s="1">
        <f>'SSA avg mort by age'!L110</f>
        <v>118.7642033113495</v>
      </c>
      <c r="O624" s="7">
        <f>SUM(O502:O$516)</f>
        <v>1.6546874458470717E-3</v>
      </c>
      <c r="P624" s="7">
        <f>SUM(P502:P$516)</f>
        <v>2.1846625252156865E-3</v>
      </c>
      <c r="Q624" s="7">
        <f>SUM(Q502:Q$516)</f>
        <v>3.7837098608208487E-3</v>
      </c>
      <c r="R624" s="7">
        <f>SUM(R502:R$516)</f>
        <v>4.963998947192988E-3</v>
      </c>
      <c r="S624" s="7">
        <f>SUM(S502:S$516)</f>
        <v>5.6814691497149511E-3</v>
      </c>
      <c r="T624" s="7">
        <f>SUM(T502:T$516)</f>
        <v>6.4994224880369524E-3</v>
      </c>
      <c r="U624" s="7">
        <f>SUM(U502:U$516)</f>
        <v>6.4994224880369524E-3</v>
      </c>
      <c r="V624" s="7">
        <f>SUM(V502:V$516)</f>
        <v>6.4994224880369524E-3</v>
      </c>
      <c r="W624" s="7">
        <f>SUM(W502:W$516)</f>
        <v>1.1077392304184634E-2</v>
      </c>
      <c r="X624" s="7">
        <f>SUM(X502:X$516)</f>
        <v>3.1481313775200762E-2</v>
      </c>
      <c r="Y624" s="7">
        <f>SUM(Y502:Y$516)</f>
        <v>6.4994224880369524E-3</v>
      </c>
    </row>
    <row r="625" spans="1:25" x14ac:dyDescent="0.25">
      <c r="A625">
        <v>106</v>
      </c>
      <c r="B625" s="7">
        <f>SUM(B503:B$516)</f>
        <v>1.3403057839195989E-4</v>
      </c>
      <c r="C625" s="7">
        <f>SUM(C503:C$516)</f>
        <v>1.972994249028229E-4</v>
      </c>
      <c r="D625" s="7">
        <f>SUM(D503:D$516)</f>
        <v>2.8922946289367126E-4</v>
      </c>
      <c r="E625" s="7">
        <f>SUM(E503:E$516)</f>
        <v>2.8922946289367126E-4</v>
      </c>
      <c r="F625" s="7">
        <f>SUM(F503:F$516)</f>
        <v>2.8922946289367126E-4</v>
      </c>
      <c r="G625" s="7">
        <f>SUM(G503:G$516)</f>
        <v>6.14162475935532E-4</v>
      </c>
      <c r="H625" s="7">
        <f>SUM(H503:H$516)</f>
        <v>8.8984134286142311E-4</v>
      </c>
      <c r="I625" s="7">
        <f>SUM(I503:I$516)</f>
        <v>1.2845396192376366E-3</v>
      </c>
      <c r="J625" s="7">
        <f>SUM(J503:J$516)</f>
        <v>1.8477156392166514E-3</v>
      </c>
      <c r="K625" s="7">
        <f>SUM(K503:K$516)</f>
        <v>2.6486256012172079E-3</v>
      </c>
      <c r="L625" s="1">
        <f>SUM(L503:L$516)</f>
        <v>61.416247593553209</v>
      </c>
      <c r="M625" s="1"/>
      <c r="N625" s="1">
        <f>'SSA avg mort by age'!L111</f>
        <v>61.416247593553209</v>
      </c>
      <c r="O625" s="7">
        <f>SUM(O503:O$516)</f>
        <v>8.6447728442797455E-4</v>
      </c>
      <c r="P625" s="7">
        <f>SUM(P503:P$516)</f>
        <v>1.1581768655517285E-3</v>
      </c>
      <c r="Q625" s="7">
        <f>SUM(Q503:Q$516)</f>
        <v>2.0637928025806201E-3</v>
      </c>
      <c r="R625" s="7">
        <f>SUM(R503:R$516)</f>
        <v>2.7453031883555084E-3</v>
      </c>
      <c r="S625" s="7">
        <f>SUM(S503:S$516)</f>
        <v>3.1636139715260207E-3</v>
      </c>
      <c r="T625" s="7">
        <f>SUM(T503:T$516)</f>
        <v>3.6436351866127375E-3</v>
      </c>
      <c r="U625" s="7">
        <f>SUM(U503:U$516)</f>
        <v>3.6436351866127375E-3</v>
      </c>
      <c r="V625" s="7">
        <f>SUM(V503:V$516)</f>
        <v>3.6436351866127375E-3</v>
      </c>
      <c r="W625" s="7">
        <f>SUM(W503:W$516)</f>
        <v>6.3765173248569312E-3</v>
      </c>
      <c r="X625" s="7">
        <f>SUM(X503:X$516)</f>
        <v>1.9052969048662678E-2</v>
      </c>
      <c r="Y625" s="7">
        <f>SUM(Y503:Y$516)</f>
        <v>3.6436351866127375E-3</v>
      </c>
    </row>
    <row r="626" spans="1:25" x14ac:dyDescent="0.25">
      <c r="A626">
        <v>107</v>
      </c>
      <c r="B626" s="7">
        <f>SUM(B504:B$516)</f>
        <v>6.1841965792677799E-5</v>
      </c>
      <c r="C626" s="7">
        <f>SUM(C504:C$516)</f>
        <v>9.2717371655155341E-5</v>
      </c>
      <c r="D626" s="7">
        <f>SUM(D504:D$516)</f>
        <v>1.3837512625933999E-4</v>
      </c>
      <c r="E626" s="7">
        <f>SUM(E504:E$516)</f>
        <v>1.3837512625933999E-4</v>
      </c>
      <c r="F626" s="7">
        <f>SUM(F504:F$516)</f>
        <v>1.3837512625933999E-4</v>
      </c>
      <c r="G626" s="7">
        <f>SUM(G504:G$516)</f>
        <v>3.0419696904003166E-4</v>
      </c>
      <c r="H626" s="7">
        <f>SUM(H504:H$516)</f>
        <v>4.4819873413445762E-4</v>
      </c>
      <c r="I626" s="7">
        <f>SUM(I504:I$516)</f>
        <v>6.5771452847540243E-4</v>
      </c>
      <c r="J626" s="7">
        <f>SUM(J504:J$516)</f>
        <v>9.6140622884625774E-4</v>
      </c>
      <c r="K626" s="7">
        <f>SUM(K504:K$516)</f>
        <v>1.4000014751881847E-3</v>
      </c>
      <c r="L626" s="1">
        <f>SUM(L504:L$516)</f>
        <v>30.419696904003178</v>
      </c>
      <c r="M626" s="1"/>
      <c r="N626" s="1">
        <f>'SSA avg mort by age'!L112</f>
        <v>30.419696904003178</v>
      </c>
      <c r="O626" s="7">
        <f>SUM(O504:O$516)</f>
        <v>4.3216015082064559E-4</v>
      </c>
      <c r="P626" s="7">
        <f>SUM(P504:P$516)</f>
        <v>5.8773451590843871E-4</v>
      </c>
      <c r="Q626" s="7">
        <f>SUM(Q504:Q$516)</f>
        <v>1.0783007555741568E-3</v>
      </c>
      <c r="R626" s="7">
        <f>SUM(R504:R$516)</f>
        <v>1.4548646963148135E-3</v>
      </c>
      <c r="S626" s="7">
        <f>SUM(S504:S$516)</f>
        <v>1.6883110424795818E-3</v>
      </c>
      <c r="T626" s="7">
        <f>SUM(T504:T$516)</f>
        <v>1.9579997791531632E-3</v>
      </c>
      <c r="U626" s="7">
        <f>SUM(U504:U$516)</f>
        <v>1.9579997791531632E-3</v>
      </c>
      <c r="V626" s="7">
        <f>SUM(V504:V$516)</f>
        <v>1.9579997791531632E-3</v>
      </c>
      <c r="W626" s="7">
        <f>SUM(W504:W$516)</f>
        <v>3.5206578220589135E-3</v>
      </c>
      <c r="X626" s="7">
        <f>SUM(X504:X$516)</f>
        <v>1.1073419807718716E-2</v>
      </c>
      <c r="Y626" s="7">
        <f>SUM(Y504:Y$516)</f>
        <v>1.9579997791531632E-3</v>
      </c>
    </row>
    <row r="627" spans="1:25" x14ac:dyDescent="0.25">
      <c r="A627">
        <v>108</v>
      </c>
      <c r="B627" s="7">
        <f>SUM(B505:B$516)</f>
        <v>2.7189773941565356E-5</v>
      </c>
      <c r="C627" s="7">
        <f>SUM(C505:C$516)</f>
        <v>4.1528960595191152E-5</v>
      </c>
      <c r="D627" s="7">
        <f>SUM(D505:D$516)</f>
        <v>6.3115464102221275E-5</v>
      </c>
      <c r="E627" s="7">
        <f>SUM(E505:E$516)</f>
        <v>6.3115464102221275E-5</v>
      </c>
      <c r="F627" s="7">
        <f>SUM(F505:F$516)</f>
        <v>6.3115464102221275E-5</v>
      </c>
      <c r="G627" s="7">
        <f>SUM(G505:G$516)</f>
        <v>1.4371194816684368E-4</v>
      </c>
      <c r="H627" s="7">
        <f>SUM(H505:H$516)</f>
        <v>2.1537349659452333E-4</v>
      </c>
      <c r="I627" s="7">
        <f>SUM(I505:I$516)</f>
        <v>3.2135518361154459E-4</v>
      </c>
      <c r="J627" s="7">
        <f>SUM(J505:J$516)</f>
        <v>4.7745063223587312E-4</v>
      </c>
      <c r="K627" s="7">
        <f>SUM(K505:K$516)</f>
        <v>7.0644064722110323E-4</v>
      </c>
      <c r="L627" s="1">
        <f>SUM(L505:L$516)</f>
        <v>14.371194816684371</v>
      </c>
      <c r="M627" s="1"/>
      <c r="N627" s="1">
        <f>'SSA avg mort by age'!L113</f>
        <v>14.371194816684371</v>
      </c>
      <c r="O627" s="7">
        <f>SUM(O505:O$516)</f>
        <v>2.0582164872015612E-4</v>
      </c>
      <c r="P627" s="7">
        <f>SUM(P505:P$516)</f>
        <v>2.8424733463721443E-4</v>
      </c>
      <c r="Q627" s="7">
        <f>SUM(Q505:Q$516)</f>
        <v>5.3729859248458588E-4</v>
      </c>
      <c r="R627" s="7">
        <f>SUM(R505:R$516)</f>
        <v>7.3552404827291256E-4</v>
      </c>
      <c r="S627" s="7">
        <f>SUM(S505:S$516)</f>
        <v>8.5967027680897861E-4</v>
      </c>
      <c r="T627" s="7">
        <f>SUM(T505:T$516)</f>
        <v>1.0040801892317386E-3</v>
      </c>
      <c r="U627" s="7">
        <f>SUM(U505:U$516)</f>
        <v>1.0040801892317386E-3</v>
      </c>
      <c r="V627" s="7">
        <f>SUM(V505:V$516)</f>
        <v>1.0040801892317386E-3</v>
      </c>
      <c r="W627" s="7">
        <f>SUM(W505:W$516)</f>
        <v>1.8561083013136483E-3</v>
      </c>
      <c r="X627" s="7">
        <f>SUM(X505:X$516)</f>
        <v>6.1521385826793958E-3</v>
      </c>
      <c r="Y627" s="7">
        <f>SUM(Y505:Y$516)</f>
        <v>1.0040801892317386E-3</v>
      </c>
    </row>
    <row r="628" spans="1:25" x14ac:dyDescent="0.25">
      <c r="A628">
        <v>109</v>
      </c>
      <c r="B628" s="7">
        <f>SUM(B506:B$516)</f>
        <v>1.1338867964511281E-5</v>
      </c>
      <c r="C628" s="7">
        <f>SUM(C506:C$516)</f>
        <v>1.7647110033938584E-5</v>
      </c>
      <c r="D628" s="7">
        <f>SUM(D506:D$516)</f>
        <v>2.7317030818694567E-5</v>
      </c>
      <c r="E628" s="7">
        <f>SUM(E506:E$516)</f>
        <v>2.7317030818694567E-5</v>
      </c>
      <c r="F628" s="7">
        <f>SUM(F506:F$516)</f>
        <v>2.7317030818694567E-5</v>
      </c>
      <c r="G628" s="7">
        <f>SUM(G506:G$516)</f>
        <v>6.4449063240074221E-5</v>
      </c>
      <c r="H628" s="7">
        <f>SUM(H506:H$516)</f>
        <v>9.8260418079869198E-5</v>
      </c>
      <c r="I628" s="7">
        <f>SUM(I506:I$516)</f>
        <v>1.4909896631553547E-4</v>
      </c>
      <c r="J628" s="7">
        <f>SUM(J506:J$516)</f>
        <v>2.2519886993684987E-4</v>
      </c>
      <c r="K628" s="7">
        <f>SUM(K506:K$516)</f>
        <v>3.3861957386256382E-4</v>
      </c>
      <c r="L628" s="1">
        <f>SUM(L506:L$516)</f>
        <v>6.444906324007424</v>
      </c>
      <c r="M628" s="1"/>
      <c r="N628" s="1">
        <f>'SSA avg mort by age'!L114</f>
        <v>6.444906324007424</v>
      </c>
      <c r="O628" s="7">
        <f>SUM(O506:O$516)</f>
        <v>9.2918168513436502E-5</v>
      </c>
      <c r="P628" s="7">
        <f>SUM(P506:P$516)</f>
        <v>1.3035155684059489E-4</v>
      </c>
      <c r="Q628" s="7">
        <f>SUM(Q506:Q$516)</f>
        <v>2.5401852494289791E-4</v>
      </c>
      <c r="R628" s="7">
        <f>SUM(R506:R$516)</f>
        <v>3.5291779501925356E-4</v>
      </c>
      <c r="S628" s="7">
        <f>SUM(S506:S$516)</f>
        <v>4.1550535184200528E-4</v>
      </c>
      <c r="T628" s="7">
        <f>SUM(T506:T$516)</f>
        <v>4.8882271404464479E-4</v>
      </c>
      <c r="U628" s="7">
        <f>SUM(U506:U$516)</f>
        <v>4.8882271404464479E-4</v>
      </c>
      <c r="V628" s="7">
        <f>SUM(V506:V$516)</f>
        <v>4.8882271404464479E-4</v>
      </c>
      <c r="W628" s="7">
        <f>SUM(W506:W$516)</f>
        <v>9.2950041443283287E-4</v>
      </c>
      <c r="X628" s="7">
        <f>SUM(X506:X$516)</f>
        <v>3.2499962825539527E-3</v>
      </c>
      <c r="Y628" s="7">
        <f>SUM(Y506:Y$516)</f>
        <v>4.8882271404464479E-4</v>
      </c>
    </row>
    <row r="629" spans="1:25" x14ac:dyDescent="0.25">
      <c r="A629">
        <v>110</v>
      </c>
      <c r="B629" s="7">
        <f>SUM(B507:B$516)</f>
        <v>4.4613057635809162E-6</v>
      </c>
      <c r="C629" s="7">
        <f>SUM(C507:C$516)</f>
        <v>7.0759961809941192E-6</v>
      </c>
      <c r="D629" s="7">
        <f>SUM(D507:D$516)</f>
        <v>1.1157927720561817E-5</v>
      </c>
      <c r="E629" s="7">
        <f>SUM(E507:E$516)</f>
        <v>1.1157927720561817E-5</v>
      </c>
      <c r="F629" s="7">
        <f>SUM(F507:F$516)</f>
        <v>1.1157927720561817E-5</v>
      </c>
      <c r="G629" s="7">
        <f>SUM(G507:G$516)</f>
        <v>2.728401377662722E-5</v>
      </c>
      <c r="H629" s="7">
        <f>SUM(H507:H$516)</f>
        <v>4.2324131997282648E-5</v>
      </c>
      <c r="I629" s="7">
        <f>SUM(I507:I$516)</f>
        <v>6.5319192629219314E-5</v>
      </c>
      <c r="J629" s="7">
        <f>SUM(J507:J$516)</f>
        <v>1.0030747928926342E-4</v>
      </c>
      <c r="K629" s="7">
        <f>SUM(K507:K$516)</f>
        <v>1.5329546692067645E-4</v>
      </c>
      <c r="L629" s="1">
        <f>SUM(L507:L$516)</f>
        <v>2.7284013776627218</v>
      </c>
      <c r="M629" s="1"/>
      <c r="N629" s="1">
        <f>'SSA avg mort by age'!L115</f>
        <v>2.7284013776627218</v>
      </c>
      <c r="O629" s="7">
        <f>SUM(O507:O$516)</f>
        <v>3.9529120593728959E-5</v>
      </c>
      <c r="P629" s="7">
        <f>SUM(P507:P$516)</f>
        <v>5.6346503650509535E-5</v>
      </c>
      <c r="Q629" s="7">
        <f>SUM(Q507:Q$516)</f>
        <v>1.1326140613255281E-4</v>
      </c>
      <c r="R629" s="7">
        <f>SUM(R507:R$516)</f>
        <v>1.5974586276285105E-4</v>
      </c>
      <c r="S629" s="7">
        <f>SUM(S507:S$516)</f>
        <v>1.8947666032922535E-4</v>
      </c>
      <c r="T629" s="7">
        <f>SUM(T507:T$516)</f>
        <v>2.2455512108992409E-4</v>
      </c>
      <c r="U629" s="7">
        <f>SUM(U507:U$516)</f>
        <v>2.2455512108992409E-4</v>
      </c>
      <c r="V629" s="7">
        <f>SUM(V507:V$516)</f>
        <v>2.2455512108992409E-4</v>
      </c>
      <c r="W629" s="7">
        <f>SUM(W507:W$516)</f>
        <v>4.3943440563942813E-4</v>
      </c>
      <c r="X629" s="7">
        <f>SUM(X507:X$516)</f>
        <v>1.622287761268672E-3</v>
      </c>
      <c r="Y629" s="7">
        <f>SUM(Y507:Y$516)</f>
        <v>2.2455512108992409E-4</v>
      </c>
    </row>
    <row r="630" spans="1:25" x14ac:dyDescent="0.25">
      <c r="A630">
        <v>111</v>
      </c>
      <c r="B630" s="7">
        <f>SUM(B508:B$516)</f>
        <v>1.6458036588516816E-6</v>
      </c>
      <c r="C630" s="7">
        <f>SUM(C508:C$516)</f>
        <v>2.6604330185837566E-6</v>
      </c>
      <c r="D630" s="7">
        <f>SUM(D508:D$516)</f>
        <v>4.2737617541862571E-6</v>
      </c>
      <c r="E630" s="7">
        <f>SUM(E508:E$516)</f>
        <v>4.2737617541862571E-6</v>
      </c>
      <c r="F630" s="7">
        <f>SUM(F508:F$516)</f>
        <v>4.2737617541862571E-6</v>
      </c>
      <c r="G630" s="7">
        <f>SUM(G508:G$516)</f>
        <v>1.0832437552307944E-5</v>
      </c>
      <c r="H630" s="7">
        <f>SUM(H508:H$516)</f>
        <v>1.7098095268814557E-5</v>
      </c>
      <c r="I630" s="7">
        <f>SUM(I508:I$516)</f>
        <v>2.6839893380578992E-5</v>
      </c>
      <c r="J630" s="7">
        <f>SUM(J508:J$516)</f>
        <v>4.1908064905692507E-5</v>
      </c>
      <c r="K630" s="7">
        <f>SUM(K508:K$516)</f>
        <v>6.5097912834964034E-5</v>
      </c>
      <c r="L630" s="1">
        <f>SUM(L508:L$516)</f>
        <v>1.0832437552307943</v>
      </c>
      <c r="M630" s="1"/>
      <c r="N630" s="1">
        <f>'SSA avg mort by age'!L116</f>
        <v>1.0832437552307943</v>
      </c>
      <c r="O630" s="7">
        <f>SUM(O508:O$516)</f>
        <v>1.5737110736144425E-5</v>
      </c>
      <c r="P630" s="7">
        <f>SUM(P508:P$516)</f>
        <v>2.2798632869612311E-5</v>
      </c>
      <c r="Q630" s="7">
        <f>SUM(Q508:Q$516)</f>
        <v>4.7291068660640262E-5</v>
      </c>
      <c r="R630" s="7">
        <f>SUM(R508:R$516)</f>
        <v>6.7726184059926041E-5</v>
      </c>
      <c r="S630" s="7">
        <f>SUM(S508:S$516)</f>
        <v>8.093751912145901E-5</v>
      </c>
      <c r="T630" s="7">
        <f>SUM(T508:T$516)</f>
        <v>9.6639155106982333E-5</v>
      </c>
      <c r="U630" s="7">
        <f>SUM(U508:U$516)</f>
        <v>9.6639155106982333E-5</v>
      </c>
      <c r="V630" s="7">
        <f>SUM(V508:V$516)</f>
        <v>9.6639155106982333E-5</v>
      </c>
      <c r="W630" s="7">
        <f>SUM(W508:W$516)</f>
        <v>1.9469971693068162E-4</v>
      </c>
      <c r="X630" s="7">
        <f>SUM(X508:X$516)</f>
        <v>7.5947498833846109E-4</v>
      </c>
      <c r="Y630" s="7">
        <f>SUM(Y508:Y$516)</f>
        <v>9.6639155106982333E-5</v>
      </c>
    </row>
    <row r="631" spans="1:25" x14ac:dyDescent="0.25">
      <c r="A631">
        <v>112</v>
      </c>
      <c r="B631" s="7">
        <f>SUM(B509:B$516)</f>
        <v>5.6509073692241778E-7</v>
      </c>
      <c r="C631" s="7">
        <f>SUM(C509:C$516)</f>
        <v>9.3093594198250834E-7</v>
      </c>
      <c r="D631" s="7">
        <f>SUM(D509:D$516)</f>
        <v>1.5234184875499212E-6</v>
      </c>
      <c r="E631" s="7">
        <f>SUM(E509:E$516)</f>
        <v>1.5234184875499212E-6</v>
      </c>
      <c r="F631" s="7">
        <f>SUM(F509:F$516)</f>
        <v>1.5234184875499212E-6</v>
      </c>
      <c r="G631" s="7">
        <f>SUM(G509:G$516)</f>
        <v>4.0020993731738996E-6</v>
      </c>
      <c r="H631" s="7">
        <f>SUM(H509:H$516)</f>
        <v>6.4273723011362138E-6</v>
      </c>
      <c r="I631" s="7">
        <f>SUM(I509:I$516)</f>
        <v>1.0261957918223764E-5</v>
      </c>
      <c r="J631" s="7">
        <f>SUM(J509:J$516)</f>
        <v>1.6291307611312836E-5</v>
      </c>
      <c r="K631" s="7">
        <f>SUM(K509:K$516)</f>
        <v>2.5720811921188045E-5</v>
      </c>
      <c r="L631" s="1">
        <f>SUM(L509:L$516)</f>
        <v>0.40020993731739002</v>
      </c>
      <c r="M631" s="1"/>
      <c r="N631" s="1">
        <f>'SSA avg mort by age'!L117</f>
        <v>0.40020993731739002</v>
      </c>
      <c r="O631" s="7">
        <f>SUM(O509:O$516)</f>
        <v>5.8145721584925499E-6</v>
      </c>
      <c r="P631" s="7">
        <f>SUM(P509:P$516)</f>
        <v>8.5625145326175916E-6</v>
      </c>
      <c r="Q631" s="7">
        <f>SUM(Q509:Q$516)</f>
        <v>1.8333767537125205E-5</v>
      </c>
      <c r="R631" s="7">
        <f>SUM(R509:R$516)</f>
        <v>2.666357527860161E-5</v>
      </c>
      <c r="S631" s="7">
        <f>SUM(S509:S$516)</f>
        <v>3.2107601966205191E-5</v>
      </c>
      <c r="T631" s="7">
        <f>SUM(T509:T$516)</f>
        <v>3.8625642425038958E-5</v>
      </c>
      <c r="U631" s="7">
        <f>SUM(U509:U$516)</f>
        <v>3.8625642425038958E-5</v>
      </c>
      <c r="V631" s="7">
        <f>SUM(V509:V$516)</f>
        <v>3.8625642425038958E-5</v>
      </c>
      <c r="W631" s="7">
        <f>SUM(W509:W$516)</f>
        <v>8.0138242362834131E-5</v>
      </c>
      <c r="X631" s="7">
        <f>SUM(X509:X$516)</f>
        <v>3.3045361143829363E-4</v>
      </c>
      <c r="Y631" s="7">
        <f>SUM(Y509:Y$516)</f>
        <v>3.8625642425038958E-5</v>
      </c>
    </row>
    <row r="632" spans="1:25" x14ac:dyDescent="0.25">
      <c r="A632">
        <v>113</v>
      </c>
      <c r="B632" s="7">
        <f>SUM(B510:B$516)</f>
        <v>1.7899485439268852E-7</v>
      </c>
      <c r="C632" s="7">
        <f>SUM(C510:C$516)</f>
        <v>3.0045705538120447E-7</v>
      </c>
      <c r="D632" s="7">
        <f>SUM(D510:D$516)</f>
        <v>5.0077143396055269E-7</v>
      </c>
      <c r="E632" s="7">
        <f>SUM(E510:E$516)</f>
        <v>5.0077143396055269E-7</v>
      </c>
      <c r="F632" s="7">
        <f>SUM(F510:F$516)</f>
        <v>5.0077143396055269E-7</v>
      </c>
      <c r="G632" s="7">
        <f>SUM(G510:G$516)</f>
        <v>1.3630229811938722E-6</v>
      </c>
      <c r="H632" s="7">
        <f>SUM(H510:H$516)</f>
        <v>2.2268893687444913E-6</v>
      </c>
      <c r="I632" s="7">
        <f>SUM(I510:I$516)</f>
        <v>3.6156636801338531E-6</v>
      </c>
      <c r="J632" s="7">
        <f>SUM(J510:J$516)</f>
        <v>5.8351839328247765E-6</v>
      </c>
      <c r="K632" s="7">
        <f>SUM(K510:K$516)</f>
        <v>9.3621899833437756E-6</v>
      </c>
      <c r="L632" s="1">
        <f>SUM(L510:L$516)</f>
        <v>0.13630229811938727</v>
      </c>
      <c r="M632" s="1"/>
      <c r="N632" s="1">
        <f>'SSA avg mort by age'!L118</f>
        <v>0.13630229811938727</v>
      </c>
      <c r="O632" s="7">
        <f>SUM(O510:O$516)</f>
        <v>1.9738257300870381E-6</v>
      </c>
      <c r="P632" s="7">
        <f>SUM(P510:P$516)</f>
        <v>2.9546761976281819E-6</v>
      </c>
      <c r="Q632" s="7">
        <f>SUM(Q510:Q$516)</f>
        <v>6.530910212643124E-6</v>
      </c>
      <c r="R632" s="7">
        <f>SUM(R510:R$516)</f>
        <v>9.6459585158049964E-6</v>
      </c>
      <c r="S632" s="7">
        <f>SUM(S510:S$516)</f>
        <v>1.1704122051498965E-5</v>
      </c>
      <c r="T632" s="7">
        <f>SUM(T510:T$516)</f>
        <v>1.4186621137871692E-5</v>
      </c>
      <c r="U632" s="7">
        <f>SUM(U510:U$516)</f>
        <v>1.4186621137871692E-5</v>
      </c>
      <c r="V632" s="7">
        <f>SUM(V510:V$516)</f>
        <v>1.4186621137871692E-5</v>
      </c>
      <c r="W632" s="7">
        <f>SUM(W510:W$516)</f>
        <v>3.031273350005643E-5</v>
      </c>
      <c r="X632" s="7">
        <f>SUM(X510:X$516)</f>
        <v>1.3215346780042945E-4</v>
      </c>
      <c r="Y632" s="7">
        <f>SUM(Y510:Y$516)</f>
        <v>1.4186621137871692E-5</v>
      </c>
    </row>
    <row r="633" spans="1:25" x14ac:dyDescent="0.25">
      <c r="A633">
        <v>114</v>
      </c>
      <c r="B633" s="7">
        <f>SUM(B511:B$516)</f>
        <v>5.1741959169643393E-8</v>
      </c>
      <c r="C633" s="7">
        <f>SUM(C511:C$516)</f>
        <v>8.8460002515898618E-8</v>
      </c>
      <c r="D633" s="7">
        <f>SUM(D511:D$516)</f>
        <v>1.501033881980978E-7</v>
      </c>
      <c r="E633" s="7">
        <f>SUM(E511:E$516)</f>
        <v>1.501033881980978E-7</v>
      </c>
      <c r="F633" s="7">
        <f>SUM(F511:F$516)</f>
        <v>1.501033881980978E-7</v>
      </c>
      <c r="G633" s="7">
        <f>SUM(G511:G$516)</f>
        <v>4.229855997704423E-7</v>
      </c>
      <c r="H633" s="7">
        <f>SUM(H511:H$516)</f>
        <v>7.0277809277640333E-7</v>
      </c>
      <c r="I633" s="7">
        <f>SUM(I511:I$516)</f>
        <v>1.1599873532477574E-6</v>
      </c>
      <c r="J633" s="7">
        <f>SUM(J511:J$516)</f>
        <v>1.9024759719287409E-6</v>
      </c>
      <c r="K633" s="7">
        <f>SUM(K511:K$516)</f>
        <v>3.1009889202876614E-6</v>
      </c>
      <c r="L633" s="1">
        <f>SUM(L511:L$516)</f>
        <v>4.2298559977044244E-2</v>
      </c>
      <c r="M633" s="1"/>
      <c r="N633" s="1">
        <f>'SSA avg mort by age'!L119</f>
        <v>4.2298559977044244E-2</v>
      </c>
      <c r="O633" s="7">
        <f>SUM(O511:O$516)</f>
        <v>6.0792706736312278E-7</v>
      </c>
      <c r="P633" s="7">
        <f>SUM(P511:P$516)</f>
        <v>9.2495091526110624E-7</v>
      </c>
      <c r="Q633" s="7">
        <f>SUM(Q511:Q$516)</f>
        <v>2.1100736170277698E-6</v>
      </c>
      <c r="R633" s="7">
        <f>SUM(R511:R$516)</f>
        <v>3.1646626740410488E-6</v>
      </c>
      <c r="S633" s="7">
        <f>SUM(S511:S$516)</f>
        <v>3.8690289891762639E-6</v>
      </c>
      <c r="T633" s="7">
        <f>SUM(T511:T$516)</f>
        <v>4.7248924487699318E-6</v>
      </c>
      <c r="U633" s="7">
        <f>SUM(U511:U$516)</f>
        <v>4.7248924487699318E-6</v>
      </c>
      <c r="V633" s="7">
        <f>SUM(V511:V$516)</f>
        <v>4.7248924487699318E-6</v>
      </c>
      <c r="W633" s="7">
        <f>SUM(W511:W$516)</f>
        <v>1.0395231125024072E-5</v>
      </c>
      <c r="X633" s="7">
        <f>SUM(X511:X$516)</f>
        <v>4.7898052331564823E-5</v>
      </c>
      <c r="Y633" s="7">
        <f>SUM(Y511:Y$516)</f>
        <v>4.7248924487699318E-6</v>
      </c>
    </row>
    <row r="634" spans="1:25" x14ac:dyDescent="0.25">
      <c r="A634">
        <v>115</v>
      </c>
      <c r="B634" s="7">
        <f>SUM(B512:B$516)</f>
        <v>1.346536319462546E-8</v>
      </c>
      <c r="C634" s="7">
        <f>SUM(C512:C$516)</f>
        <v>2.34302161221936E-8</v>
      </c>
      <c r="D634" s="7">
        <f>SUM(D512:D$516)</f>
        <v>4.0449162927074013E-8</v>
      </c>
      <c r="E634" s="7">
        <f>SUM(E512:E$516)</f>
        <v>4.0449162927074013E-8</v>
      </c>
      <c r="F634" s="7">
        <f>SUM(F512:F$516)</f>
        <v>4.0449162927074013E-8</v>
      </c>
      <c r="G634" s="7">
        <f>SUM(G512:G$516)</f>
        <v>1.1785679721526935E-7</v>
      </c>
      <c r="H634" s="7">
        <f>SUM(H512:H$516)</f>
        <v>1.9901176270448439E-7</v>
      </c>
      <c r="I634" s="7">
        <f>SUM(I512:I$516)</f>
        <v>3.3373610553713867E-7</v>
      </c>
      <c r="J634" s="7">
        <f>SUM(J512:J$516)</f>
        <v>5.559315546786761E-7</v>
      </c>
      <c r="K634" s="7">
        <f>SUM(K512:K$516)</f>
        <v>9.2007235144114499E-7</v>
      </c>
      <c r="L634" s="1">
        <f>SUM(L512:L$516)</f>
        <v>1.1785679721526934E-2</v>
      </c>
      <c r="M634" s="1"/>
      <c r="N634" s="1">
        <f>'SSA avg mort by age'!L120</f>
        <v>1.1785679721526934E-2</v>
      </c>
      <c r="O634" s="7">
        <f>SUM(O512:O$516)</f>
        <v>1.6718334605818508E-7</v>
      </c>
      <c r="P634" s="7">
        <f>SUM(P512:P$516)</f>
        <v>2.58447316957977E-7</v>
      </c>
      <c r="Q634" s="7">
        <f>SUM(Q512:Q$516)</f>
        <v>6.0809553031679311E-7</v>
      </c>
      <c r="R634" s="7">
        <f>SUM(R512:R$516)</f>
        <v>9.2580503186848409E-7</v>
      </c>
      <c r="S634" s="7">
        <f>SUM(S512:S$516)</f>
        <v>1.1402675033756063E-6</v>
      </c>
      <c r="T634" s="7">
        <f>SUM(T512:T$516)</f>
        <v>1.4027463142372982E-6</v>
      </c>
      <c r="U634" s="7">
        <f>SUM(U512:U$516)</f>
        <v>1.4027463142372982E-6</v>
      </c>
      <c r="V634" s="7">
        <f>SUM(V512:V$516)</f>
        <v>1.4027463142372982E-6</v>
      </c>
      <c r="W634" s="7">
        <f>SUM(W512:W$516)</f>
        <v>3.1758393873065768E-6</v>
      </c>
      <c r="X634" s="7">
        <f>SUM(X512:X$516)</f>
        <v>1.5449077542559356E-5</v>
      </c>
      <c r="Y634" s="7">
        <f>SUM(Y512:Y$516)</f>
        <v>1.4027463142372982E-6</v>
      </c>
    </row>
    <row r="635" spans="1:25" x14ac:dyDescent="0.25">
      <c r="A635">
        <v>116</v>
      </c>
      <c r="B635" s="7">
        <f>SUM(B513:B$516)</f>
        <v>3.0989025216796946E-9</v>
      </c>
      <c r="C635" s="7">
        <f>SUM(C513:C$516)</f>
        <v>5.4817366774273358E-9</v>
      </c>
      <c r="D635" s="7">
        <f>SUM(D513:D$516)</f>
        <v>9.617379620164231E-9</v>
      </c>
      <c r="E635" s="7">
        <f>SUM(E513:E$516)</f>
        <v>9.617379620164231E-9</v>
      </c>
      <c r="F635" s="7">
        <f>SUM(F513:F$516)</f>
        <v>9.617379620164231E-9</v>
      </c>
      <c r="G635" s="7">
        <f>SUM(G513:G$516)</f>
        <v>2.8912991738531596E-8</v>
      </c>
      <c r="H635" s="7">
        <f>SUM(H513:H$516)</f>
        <v>4.9569276886246047E-8</v>
      </c>
      <c r="I635" s="7">
        <f>SUM(I513:I$516)</f>
        <v>8.437330025184288E-8</v>
      </c>
      <c r="J635" s="7">
        <f>SUM(J513:J$516)</f>
        <v>1.4261590382969638E-7</v>
      </c>
      <c r="K635" s="7">
        <f>SUM(K513:K$516)</f>
        <v>2.3943861908683745E-7</v>
      </c>
      <c r="L635" s="1">
        <f>SUM(L513:L$516)</f>
        <v>2.8912991738531601E-3</v>
      </c>
      <c r="M635" s="1"/>
      <c r="N635" s="1">
        <f>'SSA avg mort by age'!L121</f>
        <v>2.8912991738531601E-3</v>
      </c>
      <c r="O635" s="7">
        <f>SUM(O513:O$516)</f>
        <v>4.0185578617508682E-8</v>
      </c>
      <c r="P635" s="7">
        <f>SUM(P513:P$516)</f>
        <v>6.3073445705568358E-8</v>
      </c>
      <c r="Q635" s="7">
        <f>SUM(Q513:Q$516)</f>
        <v>1.528506736885943E-7</v>
      </c>
      <c r="R635" s="7">
        <f>SUM(R513:R$516)</f>
        <v>2.360732891584294E-7</v>
      </c>
      <c r="S635" s="7">
        <f>SUM(S513:S$516)</f>
        <v>2.9282417568636589E-7</v>
      </c>
      <c r="T635" s="7">
        <f>SUM(T513:T$516)</f>
        <v>3.6276394304344931E-7</v>
      </c>
      <c r="U635" s="7">
        <f>SUM(U513:U$516)</f>
        <v>3.6276394304344931E-7</v>
      </c>
      <c r="V635" s="7">
        <f>SUM(V513:V$516)</f>
        <v>3.6276394304344931E-7</v>
      </c>
      <c r="W635" s="7">
        <f>SUM(W513:W$516)</f>
        <v>8.4413250945135037E-7</v>
      </c>
      <c r="X635" s="7">
        <f>SUM(X513:X$516)</f>
        <v>4.3255969815707059E-6</v>
      </c>
      <c r="Y635" s="7">
        <f>SUM(Y513:Y$516)</f>
        <v>3.6276394304344931E-7</v>
      </c>
    </row>
    <row r="636" spans="1:25" x14ac:dyDescent="0.25">
      <c r="A636">
        <v>117</v>
      </c>
      <c r="B636" s="7">
        <f>SUM(B514:B$516)</f>
        <v>6.1438637259679337E-10</v>
      </c>
      <c r="C636" s="7">
        <f>SUM(C514:C$516)</f>
        <v>1.1028007204952871E-9</v>
      </c>
      <c r="D636" s="7">
        <f>SUM(D514:D$516)</f>
        <v>1.9627310614163517E-9</v>
      </c>
      <c r="E636" s="7">
        <f>SUM(E514:E$516)</f>
        <v>1.9627310614163517E-9</v>
      </c>
      <c r="F636" s="7">
        <f>SUM(F514:F$516)</f>
        <v>1.9627310614163517E-9</v>
      </c>
      <c r="G636" s="7">
        <f>SUM(G514:G$516)</f>
        <v>6.0674028015051403E-9</v>
      </c>
      <c r="H636" s="7">
        <f>SUM(H514:H$516)</f>
        <v>1.0544118966972341E-8</v>
      </c>
      <c r="I636" s="7">
        <f>SUM(I514:I$516)</f>
        <v>1.8188014543987966E-8</v>
      </c>
      <c r="J636" s="7">
        <f>SUM(J514:J$516)</f>
        <v>3.114788995076795E-8</v>
      </c>
      <c r="K636" s="7">
        <f>SUM(K514:K$516)</f>
        <v>5.2970767809099781E-8</v>
      </c>
      <c r="L636" s="1">
        <f>SUM(L514:L$516)</f>
        <v>6.0674028015051426E-4</v>
      </c>
      <c r="M636" s="1"/>
      <c r="N636" s="1">
        <f>'SSA avg mort by age'!L122</f>
        <v>6.0674028015051426E-4</v>
      </c>
      <c r="O636" s="7">
        <f>SUM(O514:O$516)</f>
        <v>8.1848686898914919E-9</v>
      </c>
      <c r="P636" s="7">
        <f>SUM(P514:P$516)</f>
        <v>1.3025825043514873E-8</v>
      </c>
      <c r="Q636" s="7">
        <f>SUM(Q514:Q$516)</f>
        <v>3.2429372504786484E-8</v>
      </c>
      <c r="R636" s="7">
        <f>SUM(R514:R$516)</f>
        <v>5.0748119891292087E-8</v>
      </c>
      <c r="S636" s="7">
        <f>SUM(S514:S$516)</f>
        <v>6.3356880026677188E-8</v>
      </c>
      <c r="T636" s="7">
        <f>SUM(T514:T$516)</f>
        <v>7.8995145752224798E-8</v>
      </c>
      <c r="U636" s="7">
        <f>SUM(U514:U$516)</f>
        <v>7.8995145752224798E-8</v>
      </c>
      <c r="V636" s="7">
        <f>SUM(V514:V$516)</f>
        <v>7.8995145752224798E-8</v>
      </c>
      <c r="W636" s="7">
        <f>SUM(W514:W$516)</f>
        <v>1.8849886293596889E-7</v>
      </c>
      <c r="X636" s="7">
        <f>SUM(X514:X$516)</f>
        <v>1.0132679884458824E-6</v>
      </c>
      <c r="Y636" s="7">
        <f>SUM(Y514:Y$516)</f>
        <v>7.8995145752224798E-8</v>
      </c>
    </row>
    <row r="637" spans="1:25" x14ac:dyDescent="0.25">
      <c r="A637">
        <v>118</v>
      </c>
      <c r="B637" s="7">
        <f>SUM(B515:B$516)</f>
        <v>9.9417058952969631E-11</v>
      </c>
      <c r="C637" s="7">
        <f>SUM(C515:C$516)</f>
        <v>1.8053685274967552E-10</v>
      </c>
      <c r="D637" s="7">
        <f>SUM(D515:D$516)</f>
        <v>3.2501043654694187E-10</v>
      </c>
      <c r="E637" s="7">
        <f>SUM(E515:E$516)</f>
        <v>3.2501043654694187E-10</v>
      </c>
      <c r="F637" s="7">
        <f>SUM(F515:F$516)</f>
        <v>3.2501043654694187E-10</v>
      </c>
      <c r="G637" s="7">
        <f>SUM(G515:G$516)</f>
        <v>1.0273972422281744E-9</v>
      </c>
      <c r="H637" s="7">
        <f>SUM(H515:H$516)</f>
        <v>1.8050180770684464E-9</v>
      </c>
      <c r="I637" s="7">
        <f>SUM(I515:I$516)</f>
        <v>3.147161912516808E-9</v>
      </c>
      <c r="J637" s="7">
        <f>SUM(J515:J$516)</f>
        <v>5.4469546361618767E-9</v>
      </c>
      <c r="K637" s="7">
        <f>SUM(K515:K$516)</f>
        <v>9.3601627873703696E-9</v>
      </c>
      <c r="L637" s="1">
        <f>SUM(L515:L$516)</f>
        <v>1.0273972422281748E-4</v>
      </c>
      <c r="M637" s="1"/>
      <c r="N637" s="1">
        <f>'SSA avg mort by age'!L123</f>
        <v>1.0273972422281748E-4</v>
      </c>
      <c r="O637" s="7">
        <f>SUM(O515:O$516)</f>
        <v>1.3327587325877113E-9</v>
      </c>
      <c r="P637" s="7">
        <f>SUM(P515:P$516)</f>
        <v>2.1454163137237336E-9</v>
      </c>
      <c r="Q637" s="7">
        <f>SUM(Q515:Q$516)</f>
        <v>5.4618854174088988E-9</v>
      </c>
      <c r="R637" s="7">
        <f>SUM(R515:R$516)</f>
        <v>8.6409097410675624E-9</v>
      </c>
      <c r="S637" s="7">
        <f>SUM(S515:S$516)</f>
        <v>1.0846099423477873E-8</v>
      </c>
      <c r="T637" s="7">
        <f>SUM(T515:T$516)</f>
        <v>1.3595729623254093E-8</v>
      </c>
      <c r="U637" s="7">
        <f>SUM(U515:U$516)</f>
        <v>1.3595729623254093E-8</v>
      </c>
      <c r="V637" s="7">
        <f>SUM(V515:V$516)</f>
        <v>1.3595729623254093E-8</v>
      </c>
      <c r="W637" s="7">
        <f>SUM(W515:W$516)</f>
        <v>3.313028164037774E-8</v>
      </c>
      <c r="X637" s="7">
        <f>SUM(X515:X$516)</f>
        <v>1.8538531979781581E-7</v>
      </c>
      <c r="Y637" s="7">
        <f>SUM(Y515:Y$516)</f>
        <v>1.3595729623254093E-8</v>
      </c>
    </row>
    <row r="638" spans="1:25" x14ac:dyDescent="0.25">
      <c r="A638">
        <v>119</v>
      </c>
      <c r="B638" s="7">
        <f>SUM(B516:B$516)</f>
        <v>1.0017005022728155E-11</v>
      </c>
      <c r="C638" s="7">
        <f>SUM(C516:C$516)</f>
        <v>1.8322979105108973E-11</v>
      </c>
      <c r="D638" s="7">
        <f>SUM(D516:D$516)</f>
        <v>3.3223525963212043E-11</v>
      </c>
      <c r="E638" s="7">
        <f>SUM(E516:E$516)</f>
        <v>3.3223525963212043E-11</v>
      </c>
      <c r="F638" s="7">
        <f>SUM(F516:F$516)</f>
        <v>3.3223525963212043E-11</v>
      </c>
      <c r="G638" s="7">
        <f>SUM(G516:G$516)</f>
        <v>1.0651743334809908E-10</v>
      </c>
      <c r="H638" s="7">
        <f>SUM(H516:H$516)</f>
        <v>1.8844334617293555E-10</v>
      </c>
      <c r="I638" s="7">
        <f>SUM(I516:I$516)</f>
        <v>3.3082839968921733E-10</v>
      </c>
      <c r="J638" s="7">
        <f>SUM(J516:J$516)</f>
        <v>5.7648761957871266E-10</v>
      </c>
      <c r="K638" s="7">
        <f>SUM(K516:K$516)</f>
        <v>9.973344427480907E-10</v>
      </c>
      <c r="L638" s="1">
        <f>SUM(L516:L$516)</f>
        <v>1.0651743334809911E-5</v>
      </c>
      <c r="M638" s="1"/>
      <c r="N638" s="1">
        <f>'SSA avg mort by age'!L124</f>
        <v>1.0651743334809911E-5</v>
      </c>
      <c r="O638" s="7">
        <f>SUM(O516:O$516)</f>
        <v>1.333028873040548E-10</v>
      </c>
      <c r="P638" s="7">
        <f>SUM(P516:P$516)</f>
        <v>2.1616658365019582E-10</v>
      </c>
      <c r="Q638" s="7">
        <f>SUM(Q516:Q$516)</f>
        <v>5.5833004595581575E-10</v>
      </c>
      <c r="R638" s="7">
        <f>SUM(R516:R$516)</f>
        <v>8.895936933759461E-10</v>
      </c>
      <c r="S638" s="7">
        <f>SUM(S516:S$516)</f>
        <v>1.1205597570173944E-9</v>
      </c>
      <c r="T638" s="7">
        <f>SUM(T516:T$516)</f>
        <v>1.4095640560831068E-9</v>
      </c>
      <c r="U638" s="7">
        <f>SUM(U516:U$516)</f>
        <v>1.4095640560831068E-9</v>
      </c>
      <c r="V638" s="7">
        <f>SUM(V516:V$516)</f>
        <v>1.4095640560831068E-9</v>
      </c>
      <c r="W638" s="7">
        <f>SUM(W516:W$516)</f>
        <v>3.4826419361354319E-9</v>
      </c>
      <c r="X638" s="7">
        <f>SUM(X516:X$516)</f>
        <v>2.0016278968211259E-8</v>
      </c>
      <c r="Y638" s="7">
        <f>SUM(Y516:Y$516)</f>
        <v>1.4095640560831068E-9</v>
      </c>
    </row>
    <row r="640" spans="1:25" ht="60" x14ac:dyDescent="0.25">
      <c r="A640" t="s">
        <v>71</v>
      </c>
      <c r="B640">
        <v>1</v>
      </c>
      <c r="C640">
        <v>2</v>
      </c>
      <c r="D640">
        <v>3</v>
      </c>
      <c r="E640">
        <v>4</v>
      </c>
      <c r="F640">
        <v>5</v>
      </c>
      <c r="G640">
        <v>6</v>
      </c>
      <c r="H640">
        <v>7</v>
      </c>
      <c r="I640">
        <v>8</v>
      </c>
      <c r="J640">
        <v>9</v>
      </c>
      <c r="K640">
        <v>10</v>
      </c>
      <c r="L640" s="10" t="s">
        <v>53</v>
      </c>
      <c r="M640" s="10"/>
      <c r="O640">
        <v>1</v>
      </c>
      <c r="P640">
        <v>2</v>
      </c>
      <c r="Q640">
        <v>3</v>
      </c>
      <c r="R640">
        <v>4</v>
      </c>
      <c r="S640">
        <v>5</v>
      </c>
      <c r="T640">
        <v>6</v>
      </c>
      <c r="U640">
        <v>7</v>
      </c>
      <c r="V640">
        <v>8</v>
      </c>
      <c r="W640">
        <v>9</v>
      </c>
      <c r="X640">
        <v>10</v>
      </c>
      <c r="Y640" s="10" t="s">
        <v>62</v>
      </c>
    </row>
    <row r="641" spans="1:25" x14ac:dyDescent="0.25">
      <c r="A641">
        <v>0</v>
      </c>
      <c r="B641" s="7">
        <f>B519/B153</f>
        <v>71.70681657116873</v>
      </c>
      <c r="C641" s="7">
        <f t="shared" ref="C641:L641" si="96">C519/C153</f>
        <v>72.684886082176718</v>
      </c>
      <c r="D641" s="7">
        <f t="shared" si="96"/>
        <v>73.70691163831188</v>
      </c>
      <c r="E641" s="7">
        <f t="shared" si="96"/>
        <v>73.70691163831188</v>
      </c>
      <c r="F641" s="7">
        <f t="shared" si="96"/>
        <v>73.70691163831188</v>
      </c>
      <c r="G641" s="7">
        <f t="shared" si="96"/>
        <v>75.898206979296575</v>
      </c>
      <c r="H641" s="7">
        <f t="shared" si="96"/>
        <v>77.076366504889592</v>
      </c>
      <c r="I641" s="7">
        <f t="shared" si="96"/>
        <v>78.316413383117421</v>
      </c>
      <c r="J641" s="7">
        <f t="shared" si="96"/>
        <v>79.624360451520445</v>
      </c>
      <c r="K641" s="7">
        <f t="shared" si="96"/>
        <v>81.007038403962014</v>
      </c>
      <c r="L641" s="5">
        <f t="shared" si="96"/>
        <v>75.898206979296532</v>
      </c>
      <c r="M641" s="5"/>
      <c r="N641" s="5">
        <f>'SSA avg mort by age'!M5</f>
        <v>75.898206979296532</v>
      </c>
      <c r="O641" s="7">
        <f>O519/O153</f>
        <v>76.598290777836553</v>
      </c>
      <c r="P641" s="7">
        <f t="shared" ref="P641:Y641" si="97">P519/P153</f>
        <v>77.376817837051121</v>
      </c>
      <c r="Q641" s="7">
        <f t="shared" si="97"/>
        <v>79.025571908388017</v>
      </c>
      <c r="R641" s="7">
        <f t="shared" si="97"/>
        <v>79.900515088602887</v>
      </c>
      <c r="S641" s="7">
        <f t="shared" si="97"/>
        <v>80.351785248960624</v>
      </c>
      <c r="T641" s="7">
        <f t="shared" si="97"/>
        <v>80.812743319943664</v>
      </c>
      <c r="U641" s="7">
        <f t="shared" si="97"/>
        <v>80.812743319943664</v>
      </c>
      <c r="V641" s="7">
        <f t="shared" si="97"/>
        <v>80.812743319943664</v>
      </c>
      <c r="W641" s="7">
        <f t="shared" si="97"/>
        <v>82.761629079839381</v>
      </c>
      <c r="X641" s="7">
        <f t="shared" si="97"/>
        <v>87.267735093838596</v>
      </c>
      <c r="Y641" s="7">
        <f t="shared" si="97"/>
        <v>80.812743319943664</v>
      </c>
    </row>
    <row r="642" spans="1:25" x14ac:dyDescent="0.25">
      <c r="A642">
        <v>1</v>
      </c>
      <c r="B642" s="7">
        <f t="shared" ref="B642:L657" si="98">B520/B154</f>
        <v>71.585452637342939</v>
      </c>
      <c r="C642" s="7">
        <f t="shared" si="98"/>
        <v>72.479568586657123</v>
      </c>
      <c r="D642" s="7">
        <f t="shared" si="98"/>
        <v>73.415719500866743</v>
      </c>
      <c r="E642" s="7">
        <f t="shared" si="98"/>
        <v>73.415719500866743</v>
      </c>
      <c r="F642" s="7">
        <f t="shared" si="98"/>
        <v>73.415719500866743</v>
      </c>
      <c r="G642" s="7">
        <f t="shared" si="98"/>
        <v>75.428950342188458</v>
      </c>
      <c r="H642" s="7">
        <f t="shared" si="98"/>
        <v>76.514602456577606</v>
      </c>
      <c r="I642" s="7">
        <f t="shared" si="98"/>
        <v>77.659580348096412</v>
      </c>
      <c r="J642" s="7">
        <f t="shared" si="98"/>
        <v>78.869683462042488</v>
      </c>
      <c r="K642" s="7">
        <f t="shared" si="98"/>
        <v>80.151500363268937</v>
      </c>
      <c r="L642" s="5">
        <f t="shared" si="98"/>
        <v>75.428950342188429</v>
      </c>
      <c r="M642" s="5"/>
      <c r="N642" s="5">
        <f>'SSA avg mort by age'!M6</f>
        <v>75.428950342188429</v>
      </c>
      <c r="O642" s="7">
        <f t="shared" ref="O642:Y657" si="99">O520/O154</f>
        <v>76.448825381990034</v>
      </c>
      <c r="P642" s="7">
        <f t="shared" si="99"/>
        <v>77.152425796390631</v>
      </c>
      <c r="Q642" s="7">
        <f t="shared" si="99"/>
        <v>78.647521043499921</v>
      </c>
      <c r="R642" s="7">
        <f t="shared" si="99"/>
        <v>79.443575796165021</v>
      </c>
      <c r="S642" s="7">
        <f t="shared" si="99"/>
        <v>79.854848788673337</v>
      </c>
      <c r="T642" s="7">
        <f t="shared" si="99"/>
        <v>80.275424954080634</v>
      </c>
      <c r="U642" s="7">
        <f t="shared" si="99"/>
        <v>80.275424954080634</v>
      </c>
      <c r="V642" s="7">
        <f t="shared" si="99"/>
        <v>80.275424954080634</v>
      </c>
      <c r="W642" s="7">
        <f t="shared" si="99"/>
        <v>82.058666907505895</v>
      </c>
      <c r="X642" s="7">
        <f t="shared" si="99"/>
        <v>86.21030685760681</v>
      </c>
      <c r="Y642" s="7">
        <f t="shared" si="99"/>
        <v>80.275424954080634</v>
      </c>
    </row>
    <row r="643" spans="1:25" x14ac:dyDescent="0.25">
      <c r="A643">
        <v>2</v>
      </c>
      <c r="B643" s="7">
        <f t="shared" si="98"/>
        <v>70.640704955105122</v>
      </c>
      <c r="C643" s="7">
        <f t="shared" si="98"/>
        <v>71.529574893934807</v>
      </c>
      <c r="D643" s="7">
        <f t="shared" si="98"/>
        <v>72.460358928470384</v>
      </c>
      <c r="E643" s="7">
        <f t="shared" si="98"/>
        <v>72.460358928470384</v>
      </c>
      <c r="F643" s="7">
        <f t="shared" si="98"/>
        <v>72.460358928470384</v>
      </c>
      <c r="G643" s="7">
        <f t="shared" si="98"/>
        <v>74.462458561165306</v>
      </c>
      <c r="H643" s="7">
        <f t="shared" si="98"/>
        <v>75.542326300585472</v>
      </c>
      <c r="I643" s="7">
        <f t="shared" si="98"/>
        <v>76.681358515552034</v>
      </c>
      <c r="J643" s="7">
        <f t="shared" si="98"/>
        <v>77.885341178897178</v>
      </c>
      <c r="K643" s="7">
        <f t="shared" si="98"/>
        <v>79.16084756797045</v>
      </c>
      <c r="L643" s="5">
        <f t="shared" si="98"/>
        <v>74.462458561165278</v>
      </c>
      <c r="M643" s="5"/>
      <c r="N643" s="5">
        <f>'SSA avg mort by age'!M7</f>
        <v>74.462458561165278</v>
      </c>
      <c r="O643" s="7">
        <f t="shared" si="99"/>
        <v>75.503309066625462</v>
      </c>
      <c r="P643" s="7">
        <f t="shared" si="99"/>
        <v>76.202135491626066</v>
      </c>
      <c r="Q643" s="7">
        <f t="shared" si="99"/>
        <v>77.687439151887432</v>
      </c>
      <c r="R643" s="7">
        <f t="shared" si="99"/>
        <v>78.47846626128991</v>
      </c>
      <c r="S643" s="7">
        <f t="shared" si="99"/>
        <v>78.887190013502476</v>
      </c>
      <c r="T643" s="7">
        <f t="shared" si="99"/>
        <v>79.30519229080511</v>
      </c>
      <c r="U643" s="7">
        <f t="shared" si="99"/>
        <v>79.30519229080511</v>
      </c>
      <c r="V643" s="7">
        <f t="shared" si="99"/>
        <v>79.30519229080511</v>
      </c>
      <c r="W643" s="7">
        <f t="shared" si="99"/>
        <v>81.077874928019426</v>
      </c>
      <c r="X643" s="7">
        <f t="shared" si="99"/>
        <v>85.206910185622519</v>
      </c>
      <c r="Y643" s="7">
        <f t="shared" si="99"/>
        <v>79.30519229080511</v>
      </c>
    </row>
    <row r="644" spans="1:25" x14ac:dyDescent="0.25">
      <c r="A644">
        <v>3</v>
      </c>
      <c r="B644" s="7">
        <f t="shared" si="98"/>
        <v>69.677274771596572</v>
      </c>
      <c r="C644" s="7">
        <f t="shared" si="98"/>
        <v>70.562695772973584</v>
      </c>
      <c r="D644" s="7">
        <f t="shared" si="98"/>
        <v>71.489950622642425</v>
      </c>
      <c r="E644" s="7">
        <f t="shared" si="98"/>
        <v>71.489950622642425</v>
      </c>
      <c r="F644" s="7">
        <f t="shared" si="98"/>
        <v>71.489950622642425</v>
      </c>
      <c r="G644" s="7">
        <f t="shared" si="98"/>
        <v>73.48472796428257</v>
      </c>
      <c r="H644" s="7">
        <f t="shared" si="98"/>
        <v>74.560789260941448</v>
      </c>
      <c r="I644" s="7">
        <f t="shared" si="98"/>
        <v>75.695907886050676</v>
      </c>
      <c r="J644" s="7">
        <f t="shared" si="98"/>
        <v>76.895860848489903</v>
      </c>
      <c r="K644" s="7">
        <f t="shared" si="98"/>
        <v>78.167211253690809</v>
      </c>
      <c r="L644" s="5">
        <f t="shared" si="98"/>
        <v>73.484727964282513</v>
      </c>
      <c r="M644" s="5"/>
      <c r="N644" s="5">
        <f>'SSA avg mort by age'!M8</f>
        <v>73.484727964282513</v>
      </c>
      <c r="O644" s="7">
        <f t="shared" si="99"/>
        <v>74.537923239888741</v>
      </c>
      <c r="P644" s="7">
        <f t="shared" si="99"/>
        <v>75.233733972118429</v>
      </c>
      <c r="Q644" s="7">
        <f t="shared" si="99"/>
        <v>76.712851107637761</v>
      </c>
      <c r="R644" s="7">
        <f t="shared" si="99"/>
        <v>77.500700970482015</v>
      </c>
      <c r="S644" s="7">
        <f t="shared" si="99"/>
        <v>77.907813534938029</v>
      </c>
      <c r="T644" s="7">
        <f t="shared" si="99"/>
        <v>78.324188920334919</v>
      </c>
      <c r="U644" s="7">
        <f t="shared" si="99"/>
        <v>78.324188920334919</v>
      </c>
      <c r="V644" s="7">
        <f t="shared" si="99"/>
        <v>78.324188920334919</v>
      </c>
      <c r="W644" s="7">
        <f t="shared" si="99"/>
        <v>80.090195909752225</v>
      </c>
      <c r="X644" s="7">
        <f t="shared" si="99"/>
        <v>84.204932590149468</v>
      </c>
      <c r="Y644" s="7">
        <f t="shared" si="99"/>
        <v>78.324188920334919</v>
      </c>
    </row>
    <row r="645" spans="1:25" x14ac:dyDescent="0.25">
      <c r="A645">
        <v>4</v>
      </c>
      <c r="B645" s="7">
        <f t="shared" si="98"/>
        <v>68.705090027405845</v>
      </c>
      <c r="C645" s="7">
        <f t="shared" si="98"/>
        <v>69.587905954696097</v>
      </c>
      <c r="D645" s="7">
        <f t="shared" si="98"/>
        <v>70.512494426654328</v>
      </c>
      <c r="E645" s="7">
        <f t="shared" si="98"/>
        <v>70.512494426654328</v>
      </c>
      <c r="F645" s="7">
        <f t="shared" si="98"/>
        <v>70.512494426654328</v>
      </c>
      <c r="G645" s="7">
        <f t="shared" si="98"/>
        <v>72.501737369089568</v>
      </c>
      <c r="H645" s="7">
        <f t="shared" si="98"/>
        <v>73.574920440920323</v>
      </c>
      <c r="I645" s="7">
        <f t="shared" si="98"/>
        <v>74.707078957541341</v>
      </c>
      <c r="J645" s="7">
        <f t="shared" si="98"/>
        <v>75.903983069415062</v>
      </c>
      <c r="K645" s="7">
        <f t="shared" si="98"/>
        <v>77.17218809914327</v>
      </c>
      <c r="L645" s="5">
        <f t="shared" si="98"/>
        <v>72.501737369089511</v>
      </c>
      <c r="M645" s="5"/>
      <c r="N645" s="5">
        <f>'SSA avg mort by age'!M9</f>
        <v>72.501737369089511</v>
      </c>
      <c r="O645" s="7">
        <f t="shared" si="99"/>
        <v>73.564183621994189</v>
      </c>
      <c r="P645" s="7">
        <f t="shared" si="99"/>
        <v>74.25771998657612</v>
      </c>
      <c r="Q645" s="7">
        <f t="shared" si="99"/>
        <v>75.732170245382193</v>
      </c>
      <c r="R645" s="7">
        <f t="shared" si="99"/>
        <v>76.517622704910565</v>
      </c>
      <c r="S645" s="7">
        <f t="shared" si="99"/>
        <v>76.923519379741208</v>
      </c>
      <c r="T645" s="7">
        <f t="shared" si="99"/>
        <v>77.338666912380617</v>
      </c>
      <c r="U645" s="7">
        <f t="shared" si="99"/>
        <v>77.338666912380617</v>
      </c>
      <c r="V645" s="7">
        <f t="shared" si="99"/>
        <v>77.338666912380617</v>
      </c>
      <c r="W645" s="7">
        <f t="shared" si="99"/>
        <v>79.099634436405509</v>
      </c>
      <c r="X645" s="7">
        <f t="shared" si="99"/>
        <v>83.203570314542603</v>
      </c>
      <c r="Y645" s="7">
        <f t="shared" si="99"/>
        <v>77.338666912380617</v>
      </c>
    </row>
    <row r="646" spans="1:25" x14ac:dyDescent="0.25">
      <c r="A646">
        <v>5</v>
      </c>
      <c r="B646" s="7">
        <f t="shared" si="98"/>
        <v>67.725845608874664</v>
      </c>
      <c r="C646" s="7">
        <f t="shared" si="98"/>
        <v>68.606731600197406</v>
      </c>
      <c r="D646" s="7">
        <f t="shared" si="98"/>
        <v>69.529344143380357</v>
      </c>
      <c r="E646" s="7">
        <f t="shared" si="98"/>
        <v>69.529344143380357</v>
      </c>
      <c r="F646" s="7">
        <f t="shared" si="98"/>
        <v>69.529344143380357</v>
      </c>
      <c r="G646" s="7">
        <f t="shared" si="98"/>
        <v>71.514483932745662</v>
      </c>
      <c r="H646" s="7">
        <f t="shared" si="98"/>
        <v>72.585532117595363</v>
      </c>
      <c r="I646" s="7">
        <f t="shared" si="98"/>
        <v>73.715494298824581</v>
      </c>
      <c r="J646" s="7">
        <f t="shared" si="98"/>
        <v>74.910135476014887</v>
      </c>
      <c r="K646" s="7">
        <f t="shared" si="98"/>
        <v>76.176005126523478</v>
      </c>
      <c r="L646" s="5">
        <f t="shared" si="98"/>
        <v>71.514483932745591</v>
      </c>
      <c r="M646" s="5"/>
      <c r="N646" s="5">
        <f>'SSA avg mort by age'!M10</f>
        <v>71.514483932745591</v>
      </c>
      <c r="O646" s="7">
        <f t="shared" si="99"/>
        <v>72.584995716477522</v>
      </c>
      <c r="P646" s="7">
        <f t="shared" si="99"/>
        <v>73.276740552499803</v>
      </c>
      <c r="Q646" s="7">
        <f t="shared" si="99"/>
        <v>74.747513683719276</v>
      </c>
      <c r="R646" s="7">
        <f t="shared" si="99"/>
        <v>75.531076641519405</v>
      </c>
      <c r="S646" s="7">
        <f t="shared" si="99"/>
        <v>75.936014876704462</v>
      </c>
      <c r="T646" s="7">
        <f t="shared" si="99"/>
        <v>76.350194441546847</v>
      </c>
      <c r="U646" s="7">
        <f t="shared" si="99"/>
        <v>76.350194441546847</v>
      </c>
      <c r="V646" s="7">
        <f t="shared" si="99"/>
        <v>76.350194441546847</v>
      </c>
      <c r="W646" s="7">
        <f t="shared" si="99"/>
        <v>78.107188095886585</v>
      </c>
      <c r="X646" s="7">
        <f t="shared" si="99"/>
        <v>82.202601143435459</v>
      </c>
      <c r="Y646" s="7">
        <f t="shared" si="99"/>
        <v>76.350194441546847</v>
      </c>
    </row>
    <row r="647" spans="1:25" x14ac:dyDescent="0.25">
      <c r="A647">
        <v>6</v>
      </c>
      <c r="B647" s="7">
        <f t="shared" si="98"/>
        <v>66.744385726574308</v>
      </c>
      <c r="C647" s="7">
        <f t="shared" si="98"/>
        <v>67.62356046137873</v>
      </c>
      <c r="D647" s="7">
        <f t="shared" si="98"/>
        <v>68.544420424107585</v>
      </c>
      <c r="E647" s="7">
        <f t="shared" si="98"/>
        <v>68.544420424107585</v>
      </c>
      <c r="F647" s="7">
        <f t="shared" si="98"/>
        <v>68.544420424107585</v>
      </c>
      <c r="G647" s="7">
        <f t="shared" si="98"/>
        <v>70.525919105721684</v>
      </c>
      <c r="H647" s="7">
        <f t="shared" si="98"/>
        <v>71.595071872683818</v>
      </c>
      <c r="I647" s="7">
        <f t="shared" si="98"/>
        <v>72.723083413776138</v>
      </c>
      <c r="J647" s="7">
        <f t="shared" si="98"/>
        <v>73.915714096531957</v>
      </c>
      <c r="K647" s="7">
        <f t="shared" si="98"/>
        <v>75.179508141756585</v>
      </c>
      <c r="L647" s="5">
        <f t="shared" si="98"/>
        <v>70.525919105721613</v>
      </c>
      <c r="M647" s="5"/>
      <c r="N647" s="5">
        <f>'SSA avg mort by age'!M11</f>
        <v>70.525919105721613</v>
      </c>
      <c r="O647" s="7">
        <f t="shared" si="99"/>
        <v>71.603126272901079</v>
      </c>
      <c r="P647" s="7">
        <f t="shared" si="99"/>
        <v>72.293320141078468</v>
      </c>
      <c r="Q647" s="7">
        <f t="shared" si="99"/>
        <v>73.760908959303478</v>
      </c>
      <c r="R647" s="7">
        <f t="shared" si="99"/>
        <v>74.542835150260871</v>
      </c>
      <c r="S647" s="7">
        <f t="shared" si="99"/>
        <v>74.94694301274231</v>
      </c>
      <c r="T647" s="7">
        <f t="shared" si="99"/>
        <v>75.360283859300139</v>
      </c>
      <c r="U647" s="7">
        <f t="shared" si="99"/>
        <v>75.360283859300139</v>
      </c>
      <c r="V647" s="7">
        <f t="shared" si="99"/>
        <v>75.360283859300139</v>
      </c>
      <c r="W647" s="7">
        <f t="shared" si="99"/>
        <v>77.113833295276024</v>
      </c>
      <c r="X647" s="7">
        <f t="shared" si="99"/>
        <v>81.201854082107175</v>
      </c>
      <c r="Y647" s="7">
        <f t="shared" si="99"/>
        <v>75.360283859300139</v>
      </c>
    </row>
    <row r="648" spans="1:25" x14ac:dyDescent="0.25">
      <c r="A648">
        <v>7</v>
      </c>
      <c r="B648" s="7">
        <f t="shared" si="98"/>
        <v>65.761344489429547</v>
      </c>
      <c r="C648" s="7">
        <f t="shared" si="98"/>
        <v>66.638965706869442</v>
      </c>
      <c r="D648" s="7">
        <f t="shared" si="98"/>
        <v>67.558234118813914</v>
      </c>
      <c r="E648" s="7">
        <f t="shared" si="98"/>
        <v>67.558234118813914</v>
      </c>
      <c r="F648" s="7">
        <f t="shared" si="98"/>
        <v>67.558234118813914</v>
      </c>
      <c r="G648" s="7">
        <f t="shared" si="98"/>
        <v>69.536424569407103</v>
      </c>
      <c r="H648" s="7">
        <f t="shared" si="98"/>
        <v>70.603854309688785</v>
      </c>
      <c r="I648" s="7">
        <f t="shared" si="98"/>
        <v>71.730091989889544</v>
      </c>
      <c r="J648" s="7">
        <f t="shared" si="98"/>
        <v>72.920893711142995</v>
      </c>
      <c r="K648" s="7">
        <f t="shared" si="98"/>
        <v>74.18279885258103</v>
      </c>
      <c r="L648" s="5">
        <f t="shared" si="98"/>
        <v>69.536424569407018</v>
      </c>
      <c r="M648" s="5"/>
      <c r="N648" s="5">
        <f>'SSA avg mort by age'!M12</f>
        <v>69.536424569407018</v>
      </c>
      <c r="O648" s="7">
        <f t="shared" si="99"/>
        <v>70.619328700590458</v>
      </c>
      <c r="P648" s="7">
        <f t="shared" si="99"/>
        <v>71.308145381493361</v>
      </c>
      <c r="Q648" s="7">
        <f t="shared" si="99"/>
        <v>72.772905794782559</v>
      </c>
      <c r="R648" s="7">
        <f t="shared" si="99"/>
        <v>73.553377689950636</v>
      </c>
      <c r="S648" s="7">
        <f t="shared" si="99"/>
        <v>73.956747628510314</v>
      </c>
      <c r="T648" s="7">
        <f t="shared" si="99"/>
        <v>74.36934304980916</v>
      </c>
      <c r="U648" s="7">
        <f t="shared" si="99"/>
        <v>74.36934304980916</v>
      </c>
      <c r="V648" s="7">
        <f t="shared" si="99"/>
        <v>74.36934304980916</v>
      </c>
      <c r="W648" s="7">
        <f t="shared" si="99"/>
        <v>76.119830473069328</v>
      </c>
      <c r="X648" s="7">
        <f t="shared" si="99"/>
        <v>80.201274293889682</v>
      </c>
      <c r="Y648" s="7">
        <f t="shared" si="99"/>
        <v>74.36934304980916</v>
      </c>
    </row>
    <row r="649" spans="1:25" x14ac:dyDescent="0.25">
      <c r="A649">
        <v>8</v>
      </c>
      <c r="B649" s="7">
        <f t="shared" si="98"/>
        <v>64.776769390036392</v>
      </c>
      <c r="C649" s="7">
        <f t="shared" si="98"/>
        <v>65.652988486603903</v>
      </c>
      <c r="D649" s="7">
        <f t="shared" si="98"/>
        <v>66.570819958179072</v>
      </c>
      <c r="E649" s="7">
        <f t="shared" si="98"/>
        <v>66.570819958179072</v>
      </c>
      <c r="F649" s="7">
        <f t="shared" si="98"/>
        <v>66.570819958179072</v>
      </c>
      <c r="G649" s="7">
        <f t="shared" si="98"/>
        <v>68.54602196646043</v>
      </c>
      <c r="H649" s="7">
        <f t="shared" si="98"/>
        <v>69.611894391178069</v>
      </c>
      <c r="I649" s="7">
        <f t="shared" si="98"/>
        <v>70.736528210213351</v>
      </c>
      <c r="J649" s="7">
        <f t="shared" si="98"/>
        <v>71.925675616375557</v>
      </c>
      <c r="K649" s="7">
        <f t="shared" si="98"/>
        <v>73.185871553424818</v>
      </c>
      <c r="L649" s="5">
        <f t="shared" si="98"/>
        <v>68.546021966460358</v>
      </c>
      <c r="M649" s="5"/>
      <c r="N649" s="5">
        <f>'SSA avg mort by age'!M13</f>
        <v>68.546021966460358</v>
      </c>
      <c r="O649" s="7">
        <f t="shared" si="99"/>
        <v>69.634056852529511</v>
      </c>
      <c r="P649" s="7">
        <f t="shared" si="99"/>
        <v>70.321629819811065</v>
      </c>
      <c r="Q649" s="7">
        <f t="shared" si="99"/>
        <v>71.783835110651296</v>
      </c>
      <c r="R649" s="7">
        <f t="shared" si="99"/>
        <v>72.562992779800481</v>
      </c>
      <c r="S649" s="7">
        <f t="shared" si="99"/>
        <v>72.965695750252706</v>
      </c>
      <c r="T649" s="7">
        <f t="shared" si="99"/>
        <v>73.377617342951552</v>
      </c>
      <c r="U649" s="7">
        <f t="shared" si="99"/>
        <v>73.377617342951552</v>
      </c>
      <c r="V649" s="7">
        <f t="shared" si="99"/>
        <v>73.377617342951552</v>
      </c>
      <c r="W649" s="7">
        <f t="shared" si="99"/>
        <v>75.125335997529959</v>
      </c>
      <c r="X649" s="7">
        <f t="shared" si="99"/>
        <v>79.200827969253041</v>
      </c>
      <c r="Y649" s="7">
        <f t="shared" si="99"/>
        <v>73.377617342951552</v>
      </c>
    </row>
    <row r="650" spans="1:25" x14ac:dyDescent="0.25">
      <c r="A650">
        <v>9</v>
      </c>
      <c r="B650" s="7">
        <f t="shared" si="98"/>
        <v>63.790163040065231</v>
      </c>
      <c r="C650" s="7">
        <f t="shared" si="98"/>
        <v>64.665174272372241</v>
      </c>
      <c r="D650" s="7">
        <f t="shared" si="98"/>
        <v>65.581767435482391</v>
      </c>
      <c r="E650" s="7">
        <f t="shared" si="98"/>
        <v>65.581767435482391</v>
      </c>
      <c r="F650" s="7">
        <f t="shared" si="98"/>
        <v>65.581767435482391</v>
      </c>
      <c r="G650" s="7">
        <f t="shared" si="98"/>
        <v>67.554392656757202</v>
      </c>
      <c r="H650" s="7">
        <f t="shared" si="98"/>
        <v>68.618921517531788</v>
      </c>
      <c r="I650" s="7">
        <f t="shared" si="98"/>
        <v>69.742171071125</v>
      </c>
      <c r="J650" s="7">
        <f t="shared" si="98"/>
        <v>70.92989009150017</v>
      </c>
      <c r="K650" s="7">
        <f t="shared" si="98"/>
        <v>72.188609642489283</v>
      </c>
      <c r="L650" s="5">
        <f t="shared" si="98"/>
        <v>67.554392656757145</v>
      </c>
      <c r="M650" s="5"/>
      <c r="N650" s="5">
        <f>'SSA avg mort by age'!M14</f>
        <v>67.554392656757145</v>
      </c>
      <c r="O650" s="7">
        <f t="shared" si="99"/>
        <v>68.647484429662171</v>
      </c>
      <c r="P650" s="7">
        <f t="shared" si="99"/>
        <v>69.333931066768471</v>
      </c>
      <c r="Q650" s="7">
        <f t="shared" si="99"/>
        <v>70.793821592710884</v>
      </c>
      <c r="R650" s="7">
        <f t="shared" si="99"/>
        <v>71.571788240657895</v>
      </c>
      <c r="S650" s="7">
        <f t="shared" si="99"/>
        <v>71.973886658330485</v>
      </c>
      <c r="T650" s="7">
        <f t="shared" si="99"/>
        <v>72.385197403481527</v>
      </c>
      <c r="U650" s="7">
        <f t="shared" si="99"/>
        <v>72.385197403481527</v>
      </c>
      <c r="V650" s="7">
        <f t="shared" si="99"/>
        <v>72.385197403481527</v>
      </c>
      <c r="W650" s="7">
        <f t="shared" si="99"/>
        <v>74.13040526780776</v>
      </c>
      <c r="X650" s="7">
        <f t="shared" si="99"/>
        <v>78.20049545965972</v>
      </c>
      <c r="Y650" s="7">
        <f t="shared" si="99"/>
        <v>72.385197403481527</v>
      </c>
    </row>
    <row r="651" spans="1:25" x14ac:dyDescent="0.25">
      <c r="A651">
        <v>10</v>
      </c>
      <c r="B651" s="7">
        <f t="shared" si="98"/>
        <v>62.801379253201652</v>
      </c>
      <c r="C651" s="7">
        <f t="shared" si="98"/>
        <v>63.675387183598268</v>
      </c>
      <c r="D651" s="7">
        <f t="shared" si="98"/>
        <v>64.590951361901119</v>
      </c>
      <c r="E651" s="7">
        <f t="shared" si="98"/>
        <v>64.590951361901119</v>
      </c>
      <c r="F651" s="7">
        <f t="shared" si="98"/>
        <v>64.590951361901119</v>
      </c>
      <c r="G651" s="7">
        <f t="shared" si="98"/>
        <v>66.561434107338457</v>
      </c>
      <c r="H651" s="7">
        <f t="shared" si="98"/>
        <v>67.624845185710825</v>
      </c>
      <c r="I651" s="7">
        <f t="shared" si="98"/>
        <v>68.746942618264796</v>
      </c>
      <c r="J651" s="7">
        <f t="shared" si="98"/>
        <v>69.933472293880101</v>
      </c>
      <c r="K651" s="7">
        <f t="shared" si="98"/>
        <v>71.190962002179973</v>
      </c>
      <c r="L651" s="5">
        <f t="shared" si="98"/>
        <v>66.561434107338414</v>
      </c>
      <c r="M651" s="5"/>
      <c r="N651" s="5">
        <f>'SSA avg mort by age'!M15</f>
        <v>66.561434107338414</v>
      </c>
      <c r="O651" s="7">
        <f t="shared" si="99"/>
        <v>67.659904442249768</v>
      </c>
      <c r="P651" s="7">
        <f t="shared" si="99"/>
        <v>68.345316360961675</v>
      </c>
      <c r="Q651" s="7">
        <f t="shared" si="99"/>
        <v>69.803079629509625</v>
      </c>
      <c r="R651" s="7">
        <f t="shared" si="99"/>
        <v>70.579951328818311</v>
      </c>
      <c r="S651" s="7">
        <f t="shared" si="99"/>
        <v>70.981493852934094</v>
      </c>
      <c r="T651" s="7">
        <f t="shared" si="99"/>
        <v>71.392242843280158</v>
      </c>
      <c r="U651" s="7">
        <f t="shared" si="99"/>
        <v>71.392242843280158</v>
      </c>
      <c r="V651" s="7">
        <f t="shared" si="99"/>
        <v>71.392242843280158</v>
      </c>
      <c r="W651" s="7">
        <f t="shared" si="99"/>
        <v>73.135140927808663</v>
      </c>
      <c r="X651" s="7">
        <f t="shared" si="99"/>
        <v>77.200257502621128</v>
      </c>
      <c r="Y651" s="7">
        <f t="shared" si="99"/>
        <v>71.392242843280158</v>
      </c>
    </row>
    <row r="652" spans="1:25" x14ac:dyDescent="0.25">
      <c r="A652">
        <v>11</v>
      </c>
      <c r="B652" s="7">
        <f t="shared" si="98"/>
        <v>61.810912433360755</v>
      </c>
      <c r="C652" s="7">
        <f t="shared" si="98"/>
        <v>62.684074697693831</v>
      </c>
      <c r="D652" s="7">
        <f t="shared" si="98"/>
        <v>63.59877121168028</v>
      </c>
      <c r="E652" s="7">
        <f t="shared" si="98"/>
        <v>63.59877121168028</v>
      </c>
      <c r="F652" s="7">
        <f t="shared" si="98"/>
        <v>63.59877121168028</v>
      </c>
      <c r="G652" s="7">
        <f t="shared" si="98"/>
        <v>65.567446244946751</v>
      </c>
      <c r="H652" s="7">
        <f t="shared" si="98"/>
        <v>66.629913599078023</v>
      </c>
      <c r="I652" s="7">
        <f t="shared" si="98"/>
        <v>67.751037893822911</v>
      </c>
      <c r="J652" s="7">
        <f t="shared" si="98"/>
        <v>68.936562546397312</v>
      </c>
      <c r="K652" s="7">
        <f t="shared" si="98"/>
        <v>70.193012541374998</v>
      </c>
      <c r="L652" s="5">
        <f t="shared" si="98"/>
        <v>65.567446244946723</v>
      </c>
      <c r="M652" s="5"/>
      <c r="N652" s="5">
        <f>'SSA avg mort by age'!M16</f>
        <v>65.567446244946723</v>
      </c>
      <c r="O652" s="7">
        <f t="shared" si="99"/>
        <v>66.671595448526361</v>
      </c>
      <c r="P652" s="7">
        <f t="shared" si="99"/>
        <v>67.35604015990846</v>
      </c>
      <c r="Q652" s="7">
        <f t="shared" si="99"/>
        <v>68.811814217697545</v>
      </c>
      <c r="R652" s="7">
        <f t="shared" si="99"/>
        <v>69.587661628669295</v>
      </c>
      <c r="S652" s="7">
        <f t="shared" si="99"/>
        <v>69.98868402912079</v>
      </c>
      <c r="T652" s="7">
        <f t="shared" si="99"/>
        <v>70.39890734057019</v>
      </c>
      <c r="U652" s="7">
        <f t="shared" si="99"/>
        <v>70.39890734057019</v>
      </c>
      <c r="V652" s="7">
        <f t="shared" si="99"/>
        <v>70.39890734057019</v>
      </c>
      <c r="W652" s="7">
        <f t="shared" si="99"/>
        <v>72.139643223695217</v>
      </c>
      <c r="X652" s="7">
        <f t="shared" si="99"/>
        <v>76.200099788040916</v>
      </c>
      <c r="Y652" s="7">
        <f t="shared" si="99"/>
        <v>70.39890734057019</v>
      </c>
    </row>
    <row r="653" spans="1:25" x14ac:dyDescent="0.25">
      <c r="A653">
        <v>12</v>
      </c>
      <c r="B653" s="7">
        <f t="shared" si="98"/>
        <v>60.820772813629183</v>
      </c>
      <c r="C653" s="7">
        <f t="shared" si="98"/>
        <v>61.693067815299933</v>
      </c>
      <c r="D653" s="7">
        <f t="shared" si="98"/>
        <v>62.606874134319128</v>
      </c>
      <c r="E653" s="7">
        <f t="shared" si="98"/>
        <v>62.606874134319128</v>
      </c>
      <c r="F653" s="7">
        <f t="shared" si="98"/>
        <v>62.606874134319128</v>
      </c>
      <c r="G653" s="7">
        <f t="shared" si="98"/>
        <v>64.573693319505395</v>
      </c>
      <c r="H653" s="7">
        <f t="shared" si="98"/>
        <v>65.635191187334769</v>
      </c>
      <c r="I653" s="7">
        <f t="shared" si="98"/>
        <v>66.755315331878009</v>
      </c>
      <c r="J653" s="7">
        <f t="shared" si="98"/>
        <v>67.939806593229832</v>
      </c>
      <c r="K653" s="7">
        <f t="shared" si="98"/>
        <v>69.195187031210381</v>
      </c>
      <c r="L653" s="5">
        <f t="shared" si="98"/>
        <v>64.573693319505381</v>
      </c>
      <c r="M653" s="5"/>
      <c r="N653" s="5">
        <f>'SSA avg mort by age'!M17</f>
        <v>64.573693319505381</v>
      </c>
      <c r="O653" s="7">
        <f t="shared" si="99"/>
        <v>65.68355398943784</v>
      </c>
      <c r="P653" s="7">
        <f t="shared" si="99"/>
        <v>66.367016380647343</v>
      </c>
      <c r="Q653" s="7">
        <f t="shared" si="99"/>
        <v>67.820769362541753</v>
      </c>
      <c r="R653" s="7">
        <f t="shared" si="99"/>
        <v>68.595575663166827</v>
      </c>
      <c r="S653" s="7">
        <f t="shared" si="99"/>
        <v>68.996069289534091</v>
      </c>
      <c r="T653" s="7">
        <f t="shared" si="99"/>
        <v>69.405758104864461</v>
      </c>
      <c r="U653" s="7">
        <f t="shared" si="99"/>
        <v>69.405758104864461</v>
      </c>
      <c r="V653" s="7">
        <f t="shared" si="99"/>
        <v>69.405758104864461</v>
      </c>
      <c r="W653" s="7">
        <f t="shared" si="99"/>
        <v>71.144294729530557</v>
      </c>
      <c r="X653" s="7">
        <f t="shared" si="99"/>
        <v>75.200007055532268</v>
      </c>
      <c r="Y653" s="7">
        <f t="shared" si="99"/>
        <v>69.405758104864461</v>
      </c>
    </row>
    <row r="654" spans="1:25" x14ac:dyDescent="0.25">
      <c r="A654">
        <v>13</v>
      </c>
      <c r="B654" s="7">
        <f t="shared" si="98"/>
        <v>59.834365014797669</v>
      </c>
      <c r="C654" s="7">
        <f t="shared" si="98"/>
        <v>60.705474834483766</v>
      </c>
      <c r="D654" s="7">
        <f t="shared" si="98"/>
        <v>61.61806412121372</v>
      </c>
      <c r="E654" s="7">
        <f t="shared" si="98"/>
        <v>61.61806412121372</v>
      </c>
      <c r="F654" s="7">
        <f t="shared" si="98"/>
        <v>61.61806412121372</v>
      </c>
      <c r="G654" s="7">
        <f t="shared" si="98"/>
        <v>63.582344436004249</v>
      </c>
      <c r="H654" s="7">
        <f t="shared" si="98"/>
        <v>64.642515139954938</v>
      </c>
      <c r="I654" s="7">
        <f t="shared" si="98"/>
        <v>65.76126952814451</v>
      </c>
      <c r="J654" s="7">
        <f t="shared" si="98"/>
        <v>66.944344859966392</v>
      </c>
      <c r="K654" s="7">
        <f t="shared" si="98"/>
        <v>68.198259131485912</v>
      </c>
      <c r="L654" s="5">
        <f t="shared" si="98"/>
        <v>63.582344436004234</v>
      </c>
      <c r="M654" s="5"/>
      <c r="N654" s="5">
        <f>'SSA avg mort by age'!M18</f>
        <v>63.582344436004234</v>
      </c>
      <c r="O654" s="7">
        <f t="shared" si="99"/>
        <v>64.69719955956441</v>
      </c>
      <c r="P654" s="7">
        <f t="shared" si="99"/>
        <v>65.379549141377126</v>
      </c>
      <c r="Q654" s="7">
        <f t="shared" si="99"/>
        <v>66.831011671873497</v>
      </c>
      <c r="R654" s="7">
        <f t="shared" si="99"/>
        <v>67.604637623683629</v>
      </c>
      <c r="S654" s="7">
        <f t="shared" si="99"/>
        <v>68.004531632919026</v>
      </c>
      <c r="T654" s="7">
        <f t="shared" si="99"/>
        <v>68.413614256889744</v>
      </c>
      <c r="U654" s="7">
        <f t="shared" si="99"/>
        <v>68.413614256889744</v>
      </c>
      <c r="V654" s="7">
        <f t="shared" si="99"/>
        <v>68.413614256889744</v>
      </c>
      <c r="W654" s="7">
        <f t="shared" si="99"/>
        <v>70.149655713718175</v>
      </c>
      <c r="X654" s="7">
        <f t="shared" si="99"/>
        <v>74.199980443664259</v>
      </c>
      <c r="Y654" s="7">
        <f t="shared" si="99"/>
        <v>68.413614256889744</v>
      </c>
    </row>
    <row r="655" spans="1:25" x14ac:dyDescent="0.25">
      <c r="A655">
        <v>14</v>
      </c>
      <c r="B655" s="7">
        <f t="shared" si="98"/>
        <v>58.855778353786029</v>
      </c>
      <c r="C655" s="7">
        <f t="shared" si="98"/>
        <v>59.72503724400331</v>
      </c>
      <c r="D655" s="7">
        <f t="shared" si="98"/>
        <v>60.63572508589619</v>
      </c>
      <c r="E655" s="7">
        <f t="shared" si="98"/>
        <v>60.63572508589619</v>
      </c>
      <c r="F655" s="7">
        <f t="shared" si="98"/>
        <v>60.63572508589619</v>
      </c>
      <c r="G655" s="7">
        <f t="shared" si="98"/>
        <v>62.596036275876131</v>
      </c>
      <c r="H655" s="7">
        <f t="shared" si="98"/>
        <v>63.654130846789705</v>
      </c>
      <c r="I655" s="7">
        <f t="shared" si="98"/>
        <v>64.770741536567883</v>
      </c>
      <c r="J655" s="7">
        <f t="shared" si="98"/>
        <v>65.951599921049024</v>
      </c>
      <c r="K655" s="7">
        <f t="shared" si="98"/>
        <v>67.203217545880946</v>
      </c>
      <c r="L655" s="5">
        <f t="shared" si="98"/>
        <v>62.596036275876102</v>
      </c>
      <c r="M655" s="5"/>
      <c r="N655" s="5">
        <f>'SSA avg mort by age'!M19</f>
        <v>62.596036275876102</v>
      </c>
      <c r="O655" s="7">
        <f t="shared" si="99"/>
        <v>63.713986500316551</v>
      </c>
      <c r="P655" s="7">
        <f t="shared" si="99"/>
        <v>64.39497711099807</v>
      </c>
      <c r="Q655" s="7">
        <f t="shared" si="99"/>
        <v>65.843641427962595</v>
      </c>
      <c r="R655" s="7">
        <f t="shared" si="99"/>
        <v>66.615824782990188</v>
      </c>
      <c r="S655" s="7">
        <f t="shared" si="99"/>
        <v>67.014985801009487</v>
      </c>
      <c r="T655" s="7">
        <f t="shared" si="99"/>
        <v>67.423327292692605</v>
      </c>
      <c r="U655" s="7">
        <f t="shared" si="99"/>
        <v>67.423327292692605</v>
      </c>
      <c r="V655" s="7">
        <f t="shared" si="99"/>
        <v>67.423327292692605</v>
      </c>
      <c r="W655" s="7">
        <f t="shared" si="99"/>
        <v>69.156317034386575</v>
      </c>
      <c r="X655" s="7">
        <f t="shared" si="99"/>
        <v>73.200046313080648</v>
      </c>
      <c r="Y655" s="7">
        <f t="shared" si="99"/>
        <v>67.423327292692605</v>
      </c>
    </row>
    <row r="656" spans="1:25" x14ac:dyDescent="0.25">
      <c r="A656">
        <v>15</v>
      </c>
      <c r="B656" s="7">
        <f t="shared" si="98"/>
        <v>57.887884391715914</v>
      </c>
      <c r="C656" s="7">
        <f t="shared" si="98"/>
        <v>58.754392240259079</v>
      </c>
      <c r="D656" s="7">
        <f t="shared" si="98"/>
        <v>59.662252879275144</v>
      </c>
      <c r="E656" s="7">
        <f t="shared" si="98"/>
        <v>59.662252879275144</v>
      </c>
      <c r="F656" s="7">
        <f t="shared" si="98"/>
        <v>59.662252879275144</v>
      </c>
      <c r="G656" s="7">
        <f t="shared" si="98"/>
        <v>61.616659006666332</v>
      </c>
      <c r="H656" s="7">
        <f t="shared" si="98"/>
        <v>62.671662957374849</v>
      </c>
      <c r="I656" s="7">
        <f t="shared" si="98"/>
        <v>63.785081127476921</v>
      </c>
      <c r="J656" s="7">
        <f t="shared" si="98"/>
        <v>64.962636512423515</v>
      </c>
      <c r="K656" s="7">
        <f t="shared" si="98"/>
        <v>66.21083091945961</v>
      </c>
      <c r="L656" s="5">
        <f t="shared" si="98"/>
        <v>61.616659006666325</v>
      </c>
      <c r="M656" s="5"/>
      <c r="N656" s="5" t="e">
        <f>'SSA avg mort by age'!M20</f>
        <v>#DIV/0!</v>
      </c>
      <c r="O656" s="7">
        <f t="shared" si="99"/>
        <v>62.735051182717967</v>
      </c>
      <c r="P656" s="7">
        <f t="shared" si="99"/>
        <v>63.414349150760991</v>
      </c>
      <c r="Q656" s="7">
        <f t="shared" si="99"/>
        <v>64.859526856716613</v>
      </c>
      <c r="R656" s="7">
        <f t="shared" si="99"/>
        <v>65.629912004166869</v>
      </c>
      <c r="S656" s="7">
        <f t="shared" si="99"/>
        <v>66.028159156149272</v>
      </c>
      <c r="T656" s="7">
        <f t="shared" si="99"/>
        <v>66.435576503192678</v>
      </c>
      <c r="U656" s="7">
        <f t="shared" si="99"/>
        <v>66.435576503192678</v>
      </c>
      <c r="V656" s="7">
        <f t="shared" si="99"/>
        <v>66.435576503192678</v>
      </c>
      <c r="W656" s="7">
        <f t="shared" si="99"/>
        <v>68.164759581154456</v>
      </c>
      <c r="X656" s="7">
        <f t="shared" si="99"/>
        <v>72.200254190370003</v>
      </c>
      <c r="Y656" s="7">
        <f t="shared" si="99"/>
        <v>66.435576503192678</v>
      </c>
    </row>
    <row r="657" spans="1:25" x14ac:dyDescent="0.25">
      <c r="A657">
        <v>16</v>
      </c>
      <c r="B657" s="7">
        <f t="shared" si="98"/>
        <v>56.931095548006233</v>
      </c>
      <c r="C657" s="7">
        <f t="shared" si="98"/>
        <v>57.793933015023171</v>
      </c>
      <c r="D657" s="7">
        <f t="shared" si="98"/>
        <v>58.69802032315441</v>
      </c>
      <c r="E657" s="7">
        <f t="shared" si="98"/>
        <v>58.69802032315441</v>
      </c>
      <c r="F657" s="7">
        <f t="shared" si="98"/>
        <v>58.69802032315441</v>
      </c>
      <c r="G657" s="7">
        <f t="shared" si="98"/>
        <v>60.644540917324633</v>
      </c>
      <c r="H657" s="7">
        <f t="shared" si="98"/>
        <v>61.695415386510952</v>
      </c>
      <c r="I657" s="7">
        <f t="shared" si="98"/>
        <v>62.804566272975734</v>
      </c>
      <c r="J657" s="7">
        <f t="shared" si="98"/>
        <v>63.977704952070795</v>
      </c>
      <c r="K657" s="7">
        <f t="shared" si="98"/>
        <v>65.221320042138359</v>
      </c>
      <c r="L657" s="5">
        <f t="shared" si="98"/>
        <v>60.644540917324633</v>
      </c>
      <c r="M657" s="5"/>
      <c r="N657" s="5" t="e">
        <f>'SSA avg mort by age'!M21</f>
        <v>#DIV/0!</v>
      </c>
      <c r="O657" s="7">
        <f t="shared" si="99"/>
        <v>61.760893344761882</v>
      </c>
      <c r="P657" s="7">
        <f t="shared" si="99"/>
        <v>62.438130323303653</v>
      </c>
      <c r="Q657" s="7">
        <f t="shared" si="99"/>
        <v>63.879061073322767</v>
      </c>
      <c r="R657" s="7">
        <f t="shared" si="99"/>
        <v>64.647255017793327</v>
      </c>
      <c r="S657" s="7">
        <f t="shared" si="99"/>
        <v>65.044388356358724</v>
      </c>
      <c r="T657" s="7">
        <f t="shared" si="99"/>
        <v>65.450679208731472</v>
      </c>
      <c r="U657" s="7">
        <f t="shared" si="99"/>
        <v>65.450679208731472</v>
      </c>
      <c r="V657" s="7">
        <f t="shared" si="99"/>
        <v>65.450679208731472</v>
      </c>
      <c r="W657" s="7">
        <f t="shared" si="99"/>
        <v>67.17522047835989</v>
      </c>
      <c r="X657" s="7">
        <f t="shared" si="99"/>
        <v>71.20066467667526</v>
      </c>
      <c r="Y657" s="7">
        <f t="shared" si="99"/>
        <v>65.450679208731472</v>
      </c>
    </row>
    <row r="658" spans="1:25" x14ac:dyDescent="0.25">
      <c r="A658">
        <v>17</v>
      </c>
      <c r="B658" s="7">
        <f t="shared" ref="B658:L673" si="100">B536/B170</f>
        <v>55.984853948660863</v>
      </c>
      <c r="C658" s="7">
        <f t="shared" si="100"/>
        <v>56.843164899649068</v>
      </c>
      <c r="D658" s="7">
        <f t="shared" si="100"/>
        <v>57.742597204965811</v>
      </c>
      <c r="E658" s="7">
        <f t="shared" si="100"/>
        <v>57.742597204965811</v>
      </c>
      <c r="F658" s="7">
        <f t="shared" si="100"/>
        <v>57.742597204965811</v>
      </c>
      <c r="G658" s="7">
        <f t="shared" si="100"/>
        <v>59.679384781112894</v>
      </c>
      <c r="H658" s="7">
        <f t="shared" si="100"/>
        <v>60.725159621362437</v>
      </c>
      <c r="I658" s="7">
        <f t="shared" si="100"/>
        <v>61.829038796167822</v>
      </c>
      <c r="J658" s="7">
        <f t="shared" si="100"/>
        <v>62.996719143832046</v>
      </c>
      <c r="K658" s="7">
        <f t="shared" si="100"/>
        <v>64.234672782174798</v>
      </c>
      <c r="L658" s="5">
        <f t="shared" si="100"/>
        <v>59.679384781112894</v>
      </c>
      <c r="M658" s="5"/>
      <c r="N658" s="5" t="e">
        <f>'SSA avg mort by age'!M22</f>
        <v>#DIV/0!</v>
      </c>
      <c r="O658" s="7">
        <f t="shared" ref="O658:Y673" si="101">O536/O170</f>
        <v>60.791200885924958</v>
      </c>
      <c r="P658" s="7">
        <f t="shared" si="101"/>
        <v>61.466039052717505</v>
      </c>
      <c r="Q658" s="7">
        <f t="shared" si="101"/>
        <v>62.902024890475438</v>
      </c>
      <c r="R658" s="7">
        <f t="shared" si="101"/>
        <v>63.667666551999538</v>
      </c>
      <c r="S658" s="7">
        <f t="shared" si="101"/>
        <v>64.063502280328336</v>
      </c>
      <c r="T658" s="7">
        <f t="shared" si="101"/>
        <v>64.468480572408339</v>
      </c>
      <c r="U658" s="7">
        <f t="shared" si="101"/>
        <v>64.468480572408339</v>
      </c>
      <c r="V658" s="7">
        <f t="shared" si="101"/>
        <v>64.468480572408339</v>
      </c>
      <c r="W658" s="7">
        <f t="shared" si="101"/>
        <v>66.187611453365491</v>
      </c>
      <c r="X658" s="7">
        <f t="shared" si="101"/>
        <v>70.201330594832811</v>
      </c>
      <c r="Y658" s="7">
        <f t="shared" si="101"/>
        <v>64.468480572408339</v>
      </c>
    </row>
    <row r="659" spans="1:25" x14ac:dyDescent="0.25">
      <c r="A659">
        <v>18</v>
      </c>
      <c r="B659" s="7">
        <f t="shared" si="100"/>
        <v>55.049346045052346</v>
      </c>
      <c r="C659" s="7">
        <f t="shared" si="100"/>
        <v>55.902273953981513</v>
      </c>
      <c r="D659" s="7">
        <f t="shared" si="100"/>
        <v>56.796168764659697</v>
      </c>
      <c r="E659" s="7">
        <f t="shared" si="100"/>
        <v>56.796168764659697</v>
      </c>
      <c r="F659" s="7">
        <f t="shared" si="100"/>
        <v>56.796168764659697</v>
      </c>
      <c r="G659" s="7">
        <f t="shared" si="100"/>
        <v>58.721372734381582</v>
      </c>
      <c r="H659" s="7">
        <f t="shared" si="100"/>
        <v>59.761075410623022</v>
      </c>
      <c r="I659" s="7">
        <f t="shared" si="100"/>
        <v>60.858675419887341</v>
      </c>
      <c r="J659" s="7">
        <f t="shared" si="100"/>
        <v>62.019852075223483</v>
      </c>
      <c r="K659" s="7">
        <f t="shared" si="100"/>
        <v>63.251057600866396</v>
      </c>
      <c r="L659" s="5">
        <f t="shared" si="100"/>
        <v>58.721372734381568</v>
      </c>
      <c r="M659" s="5"/>
      <c r="N659" s="5" t="e">
        <f>'SSA avg mort by age'!M23</f>
        <v>#DIV/0!</v>
      </c>
      <c r="O659" s="7">
        <f t="shared" si="101"/>
        <v>59.825237516029702</v>
      </c>
      <c r="P659" s="7">
        <f t="shared" si="101"/>
        <v>60.497402392092447</v>
      </c>
      <c r="Q659" s="7">
        <f t="shared" si="101"/>
        <v>61.927875493368802</v>
      </c>
      <c r="R659" s="7">
        <f t="shared" si="101"/>
        <v>62.690670720733728</v>
      </c>
      <c r="S659" s="7">
        <f t="shared" si="101"/>
        <v>63.085059006254617</v>
      </c>
      <c r="T659" s="7">
        <f t="shared" si="101"/>
        <v>63.48857298432543</v>
      </c>
      <c r="U659" s="7">
        <f t="shared" si="101"/>
        <v>63.48857298432543</v>
      </c>
      <c r="V659" s="7">
        <f t="shared" si="101"/>
        <v>63.48857298432543</v>
      </c>
      <c r="W659" s="7">
        <f t="shared" si="101"/>
        <v>65.201665860963985</v>
      </c>
      <c r="X659" s="7">
        <f t="shared" si="101"/>
        <v>69.202288130015987</v>
      </c>
      <c r="Y659" s="7">
        <f t="shared" si="101"/>
        <v>63.48857298432543</v>
      </c>
    </row>
    <row r="660" spans="1:25" x14ac:dyDescent="0.25">
      <c r="A660">
        <v>19</v>
      </c>
      <c r="B660" s="7">
        <f t="shared" si="100"/>
        <v>54.124462533302136</v>
      </c>
      <c r="C660" s="7">
        <f t="shared" si="100"/>
        <v>54.971175133983998</v>
      </c>
      <c r="D660" s="7">
        <f t="shared" si="100"/>
        <v>55.858674585554816</v>
      </c>
      <c r="E660" s="7">
        <f t="shared" si="100"/>
        <v>55.858674585554816</v>
      </c>
      <c r="F660" s="7">
        <f t="shared" si="100"/>
        <v>55.858674585554816</v>
      </c>
      <c r="G660" s="7">
        <f t="shared" si="100"/>
        <v>57.7704947614655</v>
      </c>
      <c r="H660" s="7">
        <f t="shared" si="100"/>
        <v>58.803178536175722</v>
      </c>
      <c r="I660" s="7">
        <f t="shared" si="100"/>
        <v>59.893518139069492</v>
      </c>
      <c r="J660" s="7">
        <f t="shared" si="100"/>
        <v>61.047172384207542</v>
      </c>
      <c r="K660" s="7">
        <f t="shared" si="100"/>
        <v>62.27057022493689</v>
      </c>
      <c r="L660" s="5">
        <f t="shared" si="100"/>
        <v>57.7704947614655</v>
      </c>
      <c r="M660" s="5"/>
      <c r="N660" s="5" t="e">
        <f>'SSA avg mort by age'!M24</f>
        <v>#DIV/0!</v>
      </c>
      <c r="O660" s="7">
        <f t="shared" si="101"/>
        <v>58.862089779624696</v>
      </c>
      <c r="P660" s="7">
        <f t="shared" si="101"/>
        <v>59.531382781119561</v>
      </c>
      <c r="Q660" s="7">
        <f t="shared" si="101"/>
        <v>60.955931470433555</v>
      </c>
      <c r="R660" s="7">
        <f t="shared" si="101"/>
        <v>61.715666545252141</v>
      </c>
      <c r="S660" s="7">
        <f t="shared" si="101"/>
        <v>62.108498405235309</v>
      </c>
      <c r="T660" s="7">
        <f t="shared" si="101"/>
        <v>62.510437606174754</v>
      </c>
      <c r="U660" s="7">
        <f t="shared" si="101"/>
        <v>62.510437606174754</v>
      </c>
      <c r="V660" s="7">
        <f t="shared" si="101"/>
        <v>62.510437606174754</v>
      </c>
      <c r="W660" s="7">
        <f t="shared" si="101"/>
        <v>64.217034741029892</v>
      </c>
      <c r="X660" s="7">
        <f t="shared" si="101"/>
        <v>68.203554637106009</v>
      </c>
      <c r="Y660" s="7">
        <f t="shared" si="101"/>
        <v>62.510437606174754</v>
      </c>
    </row>
    <row r="661" spans="1:25" x14ac:dyDescent="0.25">
      <c r="A661">
        <v>20</v>
      </c>
      <c r="B661" s="7">
        <f t="shared" si="100"/>
        <v>53.209733448868882</v>
      </c>
      <c r="C661" s="7">
        <f t="shared" si="100"/>
        <v>54.049451892779757</v>
      </c>
      <c r="D661" s="7">
        <f t="shared" si="100"/>
        <v>54.929752850506929</v>
      </c>
      <c r="E661" s="7">
        <f t="shared" si="100"/>
        <v>54.929752850506929</v>
      </c>
      <c r="F661" s="7">
        <f t="shared" si="100"/>
        <v>54.929752850506929</v>
      </c>
      <c r="G661" s="7">
        <f t="shared" si="100"/>
        <v>56.826502754656801</v>
      </c>
      <c r="H661" s="7">
        <f t="shared" si="100"/>
        <v>57.851280049188766</v>
      </c>
      <c r="I661" s="7">
        <f t="shared" si="100"/>
        <v>58.933438837018322</v>
      </c>
      <c r="J661" s="7">
        <f t="shared" si="100"/>
        <v>60.078614578255362</v>
      </c>
      <c r="K661" s="7">
        <f t="shared" si="100"/>
        <v>61.293209712145178</v>
      </c>
      <c r="L661" s="5">
        <f t="shared" si="100"/>
        <v>56.826502754656794</v>
      </c>
      <c r="M661" s="5"/>
      <c r="N661" s="5" t="e">
        <f>'SSA avg mort by age'!M25</f>
        <v>#DIV/0!</v>
      </c>
      <c r="O661" s="7">
        <f t="shared" si="101"/>
        <v>57.90099579300955</v>
      </c>
      <c r="P661" s="7">
        <f t="shared" si="101"/>
        <v>58.567280921099375</v>
      </c>
      <c r="Q661" s="7">
        <f t="shared" si="101"/>
        <v>59.985622350304766</v>
      </c>
      <c r="R661" s="7">
        <f t="shared" si="101"/>
        <v>60.74214994747004</v>
      </c>
      <c r="S661" s="7">
        <f t="shared" si="101"/>
        <v>61.133350127632085</v>
      </c>
      <c r="T661" s="7">
        <f t="shared" si="101"/>
        <v>61.533638186856642</v>
      </c>
      <c r="U661" s="7">
        <f t="shared" si="101"/>
        <v>61.533638186856642</v>
      </c>
      <c r="V661" s="7">
        <f t="shared" si="101"/>
        <v>61.533638186856642</v>
      </c>
      <c r="W661" s="7">
        <f t="shared" si="101"/>
        <v>63.233422197212342</v>
      </c>
      <c r="X661" s="7">
        <f t="shared" si="101"/>
        <v>67.205137244689126</v>
      </c>
      <c r="Y661" s="7">
        <f t="shared" si="101"/>
        <v>61.533638186856642</v>
      </c>
    </row>
    <row r="662" spans="1:25" x14ac:dyDescent="0.25">
      <c r="A662">
        <v>21</v>
      </c>
      <c r="B662" s="7">
        <f t="shared" si="100"/>
        <v>52.305298497891684</v>
      </c>
      <c r="C662" s="7">
        <f t="shared" si="100"/>
        <v>53.137246511184031</v>
      </c>
      <c r="D662" s="7">
        <f t="shared" si="100"/>
        <v>54.00954835629166</v>
      </c>
      <c r="E662" s="7">
        <f t="shared" si="100"/>
        <v>54.00954835629166</v>
      </c>
      <c r="F662" s="7">
        <f t="shared" si="100"/>
        <v>54.00954835629166</v>
      </c>
      <c r="G662" s="7">
        <f t="shared" si="100"/>
        <v>55.889546267383729</v>
      </c>
      <c r="H662" s="7">
        <f t="shared" si="100"/>
        <v>56.905531685084604</v>
      </c>
      <c r="I662" s="7">
        <f t="shared" si="100"/>
        <v>57.978591253798967</v>
      </c>
      <c r="J662" s="7">
        <f t="shared" si="100"/>
        <v>59.114334183234398</v>
      </c>
      <c r="K662" s="7">
        <f t="shared" si="100"/>
        <v>60.319133107393029</v>
      </c>
      <c r="L662" s="5">
        <f t="shared" si="100"/>
        <v>55.889546267383722</v>
      </c>
      <c r="M662" s="5"/>
      <c r="N662" s="5" t="e">
        <f>'SSA avg mort by age'!M26</f>
        <v>#DIV/0!</v>
      </c>
      <c r="O662" s="7">
        <f t="shared" si="101"/>
        <v>56.941947413863495</v>
      </c>
      <c r="P662" s="7">
        <f t="shared" si="101"/>
        <v>57.605092083459027</v>
      </c>
      <c r="Q662" s="7">
        <f t="shared" si="101"/>
        <v>59.016950212992185</v>
      </c>
      <c r="R662" s="7">
        <f t="shared" si="101"/>
        <v>59.770126398423471</v>
      </c>
      <c r="S662" s="7">
        <f t="shared" si="101"/>
        <v>60.159621335729305</v>
      </c>
      <c r="T662" s="7">
        <f t="shared" si="101"/>
        <v>60.55818357665445</v>
      </c>
      <c r="U662" s="7">
        <f t="shared" si="101"/>
        <v>60.55818357665445</v>
      </c>
      <c r="V662" s="7">
        <f t="shared" si="101"/>
        <v>60.55818357665445</v>
      </c>
      <c r="W662" s="7">
        <f t="shared" si="101"/>
        <v>62.250843792412986</v>
      </c>
      <c r="X662" s="7">
        <f t="shared" si="101"/>
        <v>66.207064661938702</v>
      </c>
      <c r="Y662" s="7">
        <f t="shared" si="101"/>
        <v>60.55818357665445</v>
      </c>
    </row>
    <row r="663" spans="1:25" x14ac:dyDescent="0.25">
      <c r="A663">
        <v>22</v>
      </c>
      <c r="B663" s="7">
        <f t="shared" si="100"/>
        <v>51.409929449438202</v>
      </c>
      <c r="C663" s="7">
        <f t="shared" si="100"/>
        <v>52.233443848204004</v>
      </c>
      <c r="D663" s="7">
        <f t="shared" si="100"/>
        <v>53.097062309594058</v>
      </c>
      <c r="E663" s="7">
        <f t="shared" si="100"/>
        <v>53.097062309594058</v>
      </c>
      <c r="F663" s="7">
        <f t="shared" si="100"/>
        <v>53.097062309594058</v>
      </c>
      <c r="G663" s="7">
        <f t="shared" si="100"/>
        <v>54.958869854702115</v>
      </c>
      <c r="H663" s="7">
        <f t="shared" si="100"/>
        <v>55.965305504583604</v>
      </c>
      <c r="I663" s="7">
        <f t="shared" si="100"/>
        <v>57.028479231882855</v>
      </c>
      <c r="J663" s="7">
        <f t="shared" si="100"/>
        <v>58.153971437369805</v>
      </c>
      <c r="K663" s="7">
        <f t="shared" si="100"/>
        <v>59.34812204150689</v>
      </c>
      <c r="L663" s="5">
        <f t="shared" si="100"/>
        <v>54.958869854702101</v>
      </c>
      <c r="M663" s="5"/>
      <c r="N663" s="5">
        <f>'SSA avg mort by age'!M27</f>
        <v>54.958869854702101</v>
      </c>
      <c r="O663" s="7">
        <f t="shared" si="101"/>
        <v>55.984931564206811</v>
      </c>
      <c r="P663" s="7">
        <f t="shared" si="101"/>
        <v>56.644807010020905</v>
      </c>
      <c r="Q663" s="7">
        <f t="shared" si="101"/>
        <v>58.049913448326642</v>
      </c>
      <c r="R663" s="7">
        <f t="shared" si="101"/>
        <v>58.799598113374572</v>
      </c>
      <c r="S663" s="7">
        <f t="shared" si="101"/>
        <v>59.187316157164787</v>
      </c>
      <c r="T663" s="7">
        <f t="shared" si="101"/>
        <v>59.584079815054743</v>
      </c>
      <c r="U663" s="7">
        <f t="shared" si="101"/>
        <v>59.584079815054743</v>
      </c>
      <c r="V663" s="7">
        <f t="shared" si="101"/>
        <v>59.584079815054743</v>
      </c>
      <c r="W663" s="7">
        <f t="shared" si="101"/>
        <v>61.269313203118919</v>
      </c>
      <c r="X663" s="7">
        <f t="shared" si="101"/>
        <v>65.209365721789567</v>
      </c>
      <c r="Y663" s="7">
        <f t="shared" si="101"/>
        <v>59.584079815054743</v>
      </c>
    </row>
    <row r="664" spans="1:25" x14ac:dyDescent="0.25">
      <c r="A664">
        <v>23</v>
      </c>
      <c r="B664" s="7">
        <f t="shared" si="100"/>
        <v>50.51990732391679</v>
      </c>
      <c r="C664" s="7">
        <f t="shared" si="100"/>
        <v>51.334634936577487</v>
      </c>
      <c r="D664" s="7">
        <f t="shared" si="100"/>
        <v>52.189204861748742</v>
      </c>
      <c r="E664" s="7">
        <f t="shared" si="100"/>
        <v>52.189204861748742</v>
      </c>
      <c r="F664" s="7">
        <f t="shared" si="100"/>
        <v>52.189204861748742</v>
      </c>
      <c r="G664" s="7">
        <f t="shared" si="100"/>
        <v>54.032051868309381</v>
      </c>
      <c r="H664" s="7">
        <f t="shared" si="100"/>
        <v>55.028530462895318</v>
      </c>
      <c r="I664" s="7">
        <f t="shared" si="100"/>
        <v>56.081394505658274</v>
      </c>
      <c r="J664" s="7">
        <f t="shared" si="100"/>
        <v>57.196194053079665</v>
      </c>
      <c r="K664" s="7">
        <f t="shared" si="100"/>
        <v>58.379234565041486</v>
      </c>
      <c r="L664" s="5">
        <f t="shared" si="100"/>
        <v>54.03205186830936</v>
      </c>
      <c r="M664" s="5"/>
      <c r="N664" s="5">
        <f>'SSA avg mort by age'!M28</f>
        <v>54.03205186830936</v>
      </c>
      <c r="O664" s="7">
        <f t="shared" si="101"/>
        <v>55.029637260454379</v>
      </c>
      <c r="P664" s="7">
        <f t="shared" si="101"/>
        <v>55.68614104700891</v>
      </c>
      <c r="Q664" s="7">
        <f t="shared" si="101"/>
        <v>57.08428154706273</v>
      </c>
      <c r="R664" s="7">
        <f t="shared" si="101"/>
        <v>57.830362457946805</v>
      </c>
      <c r="S664" s="7">
        <f t="shared" si="101"/>
        <v>58.216246110344024</v>
      </c>
      <c r="T664" s="7">
        <f t="shared" si="101"/>
        <v>58.611152723001872</v>
      </c>
      <c r="U664" s="7">
        <f t="shared" si="101"/>
        <v>58.611152723001872</v>
      </c>
      <c r="V664" s="7">
        <f t="shared" si="101"/>
        <v>58.611152723001872</v>
      </c>
      <c r="W664" s="7">
        <f t="shared" si="101"/>
        <v>60.288715061319152</v>
      </c>
      <c r="X664" s="7">
        <f t="shared" si="101"/>
        <v>64.212051676384476</v>
      </c>
      <c r="Y664" s="7">
        <f t="shared" si="101"/>
        <v>58.611152723001872</v>
      </c>
    </row>
    <row r="665" spans="1:25" x14ac:dyDescent="0.25">
      <c r="A665">
        <v>24</v>
      </c>
      <c r="B665" s="7">
        <f t="shared" si="100"/>
        <v>49.630756452584741</v>
      </c>
      <c r="C665" s="7">
        <f t="shared" si="100"/>
        <v>50.436707003742278</v>
      </c>
      <c r="D665" s="7">
        <f t="shared" si="100"/>
        <v>51.282236828434712</v>
      </c>
      <c r="E665" s="7">
        <f t="shared" si="100"/>
        <v>51.282236828434712</v>
      </c>
      <c r="F665" s="7">
        <f t="shared" si="100"/>
        <v>51.282236828434712</v>
      </c>
      <c r="G665" s="7">
        <f t="shared" si="100"/>
        <v>53.106135547636207</v>
      </c>
      <c r="H665" s="7">
        <f t="shared" si="100"/>
        <v>54.092660461139019</v>
      </c>
      <c r="I665" s="7">
        <f t="shared" si="100"/>
        <v>55.135216013629851</v>
      </c>
      <c r="J665" s="7">
        <f t="shared" si="100"/>
        <v>56.239321611436523</v>
      </c>
      <c r="K665" s="7">
        <f t="shared" si="100"/>
        <v>57.411247902882202</v>
      </c>
      <c r="L665" s="5">
        <f t="shared" si="100"/>
        <v>53.106135547636185</v>
      </c>
      <c r="M665" s="5"/>
      <c r="N665" s="5">
        <f>'SSA avg mort by age'!M29</f>
        <v>53.106135547636185</v>
      </c>
      <c r="O665" s="7">
        <f t="shared" si="101"/>
        <v>54.075671839651129</v>
      </c>
      <c r="P665" s="7">
        <f t="shared" si="101"/>
        <v>54.728733446242657</v>
      </c>
      <c r="Q665" s="7">
        <f t="shared" si="101"/>
        <v>56.119759488358127</v>
      </c>
      <c r="R665" s="7">
        <f t="shared" si="101"/>
        <v>56.862158302293771</v>
      </c>
      <c r="S665" s="7">
        <f t="shared" si="101"/>
        <v>57.246167286923736</v>
      </c>
      <c r="T665" s="7">
        <f t="shared" si="101"/>
        <v>57.639175805740244</v>
      </c>
      <c r="U665" s="7">
        <f t="shared" si="101"/>
        <v>57.639175805740244</v>
      </c>
      <c r="V665" s="7">
        <f t="shared" si="101"/>
        <v>57.639175805740244</v>
      </c>
      <c r="W665" s="7">
        <f t="shared" si="101"/>
        <v>59.308894582351236</v>
      </c>
      <c r="X665" s="7">
        <f t="shared" si="101"/>
        <v>63.215122745300732</v>
      </c>
      <c r="Y665" s="7">
        <f t="shared" si="101"/>
        <v>57.639175805740244</v>
      </c>
    </row>
    <row r="666" spans="1:25" x14ac:dyDescent="0.25">
      <c r="A666">
        <v>25</v>
      </c>
      <c r="B666" s="7">
        <f t="shared" si="100"/>
        <v>48.73920888761026</v>
      </c>
      <c r="C666" s="7">
        <f t="shared" si="100"/>
        <v>49.536651305611855</v>
      </c>
      <c r="D666" s="7">
        <f t="shared" si="100"/>
        <v>50.373416298590122</v>
      </c>
      <c r="E666" s="7">
        <f t="shared" si="100"/>
        <v>50.373416298590122</v>
      </c>
      <c r="F666" s="7">
        <f t="shared" si="100"/>
        <v>50.373416298590122</v>
      </c>
      <c r="G666" s="7">
        <f t="shared" si="100"/>
        <v>52.178937839730715</v>
      </c>
      <c r="H666" s="7">
        <f t="shared" si="100"/>
        <v>53.155805799217013</v>
      </c>
      <c r="I666" s="7">
        <f t="shared" si="100"/>
        <v>54.188357716229433</v>
      </c>
      <c r="J666" s="7">
        <f t="shared" si="100"/>
        <v>55.282082935982189</v>
      </c>
      <c r="K666" s="7">
        <f t="shared" si="100"/>
        <v>56.443217960816092</v>
      </c>
      <c r="L666" s="5">
        <f t="shared" si="100"/>
        <v>52.1789378397307</v>
      </c>
      <c r="M666" s="5"/>
      <c r="N666" s="5">
        <f>'SSA avg mort by age'!M30</f>
        <v>52.1789378397307</v>
      </c>
      <c r="O666" s="7">
        <f t="shared" si="101"/>
        <v>53.122755970815739</v>
      </c>
      <c r="P666" s="7">
        <f t="shared" si="101"/>
        <v>53.772327693462422</v>
      </c>
      <c r="Q666" s="7">
        <f t="shared" si="101"/>
        <v>55.156137731382813</v>
      </c>
      <c r="R666" s="7">
        <f t="shared" si="101"/>
        <v>55.894800317652638</v>
      </c>
      <c r="S666" s="7">
        <f t="shared" si="101"/>
        <v>56.276906659044613</v>
      </c>
      <c r="T666" s="7">
        <f t="shared" si="101"/>
        <v>56.667988471930101</v>
      </c>
      <c r="U666" s="7">
        <f t="shared" si="101"/>
        <v>56.667988471930101</v>
      </c>
      <c r="V666" s="7">
        <f t="shared" si="101"/>
        <v>56.667988471930101</v>
      </c>
      <c r="W666" s="7">
        <f t="shared" si="101"/>
        <v>58.32974237230443</v>
      </c>
      <c r="X666" s="7">
        <f t="shared" si="101"/>
        <v>62.21858010702914</v>
      </c>
      <c r="Y666" s="7">
        <f t="shared" si="101"/>
        <v>56.667988471930101</v>
      </c>
    </row>
    <row r="667" spans="1:25" x14ac:dyDescent="0.25">
      <c r="A667">
        <v>26</v>
      </c>
      <c r="B667" s="7">
        <f t="shared" si="100"/>
        <v>47.844351809752496</v>
      </c>
      <c r="C667" s="7">
        <f t="shared" si="100"/>
        <v>48.63362419007975</v>
      </c>
      <c r="D667" s="7">
        <f t="shared" si="100"/>
        <v>49.461970769155279</v>
      </c>
      <c r="E667" s="7">
        <f t="shared" si="100"/>
        <v>49.461970769155279</v>
      </c>
      <c r="F667" s="7">
        <f t="shared" si="100"/>
        <v>49.461970769155279</v>
      </c>
      <c r="G667" s="7">
        <f t="shared" si="100"/>
        <v>51.249835113836674</v>
      </c>
      <c r="H667" s="7">
        <f t="shared" si="100"/>
        <v>52.217420932351104</v>
      </c>
      <c r="I667" s="7">
        <f t="shared" si="100"/>
        <v>53.240354868336723</v>
      </c>
      <c r="J667" s="7">
        <f t="shared" si="100"/>
        <v>54.324097040098252</v>
      </c>
      <c r="K667" s="7">
        <f t="shared" si="100"/>
        <v>55.474850748345254</v>
      </c>
      <c r="L667" s="5">
        <f t="shared" si="100"/>
        <v>51.249835113836674</v>
      </c>
      <c r="M667" s="5"/>
      <c r="N667" s="5">
        <f>'SSA avg mort by age'!M31</f>
        <v>51.249835113836674</v>
      </c>
      <c r="O667" s="7">
        <f t="shared" si="101"/>
        <v>52.170897994565564</v>
      </c>
      <c r="P667" s="7">
        <f t="shared" si="101"/>
        <v>52.816933306328167</v>
      </c>
      <c r="Q667" s="7">
        <f t="shared" si="101"/>
        <v>54.193428052462913</v>
      </c>
      <c r="R667" s="7">
        <f t="shared" si="101"/>
        <v>54.928301356205765</v>
      </c>
      <c r="S667" s="7">
        <f t="shared" si="101"/>
        <v>55.308477602024823</v>
      </c>
      <c r="T667" s="7">
        <f t="shared" si="101"/>
        <v>55.697604609559335</v>
      </c>
      <c r="U667" s="7">
        <f t="shared" si="101"/>
        <v>55.697604609559335</v>
      </c>
      <c r="V667" s="7">
        <f t="shared" si="101"/>
        <v>55.697604609559335</v>
      </c>
      <c r="W667" s="7">
        <f t="shared" si="101"/>
        <v>57.351274255011674</v>
      </c>
      <c r="X667" s="7">
        <f t="shared" si="101"/>
        <v>61.222442774651043</v>
      </c>
      <c r="Y667" s="7">
        <f t="shared" si="101"/>
        <v>55.697604609559335</v>
      </c>
    </row>
    <row r="668" spans="1:25" x14ac:dyDescent="0.25">
      <c r="A668">
        <v>27</v>
      </c>
      <c r="B668" s="7">
        <f t="shared" si="100"/>
        <v>46.946686008302358</v>
      </c>
      <c r="C668" s="7">
        <f t="shared" si="100"/>
        <v>47.728084620894826</v>
      </c>
      <c r="D668" s="7">
        <f t="shared" si="100"/>
        <v>48.548316037812185</v>
      </c>
      <c r="E668" s="7">
        <f t="shared" si="100"/>
        <v>48.548316037812185</v>
      </c>
      <c r="F668" s="7">
        <f t="shared" si="100"/>
        <v>48.548316037812185</v>
      </c>
      <c r="G668" s="7">
        <f t="shared" si="100"/>
        <v>50.31915243776178</v>
      </c>
      <c r="H668" s="7">
        <f t="shared" si="100"/>
        <v>51.277783148334287</v>
      </c>
      <c r="I668" s="7">
        <f t="shared" si="100"/>
        <v>52.291435201144417</v>
      </c>
      <c r="J668" s="7">
        <f t="shared" si="100"/>
        <v>53.365540176731351</v>
      </c>
      <c r="K668" s="7">
        <f t="shared" si="100"/>
        <v>54.506268954015063</v>
      </c>
      <c r="L668" s="5">
        <f t="shared" si="100"/>
        <v>50.31915243776178</v>
      </c>
      <c r="M668" s="5"/>
      <c r="N668" s="5">
        <f>'SSA avg mort by age'!M32</f>
        <v>50.31915243776178</v>
      </c>
      <c r="O668" s="7">
        <f t="shared" si="101"/>
        <v>51.22010118551448</v>
      </c>
      <c r="P668" s="7">
        <f t="shared" si="101"/>
        <v>51.86255516431298</v>
      </c>
      <c r="Q668" s="7">
        <f t="shared" si="101"/>
        <v>53.231638467602288</v>
      </c>
      <c r="R668" s="7">
        <f t="shared" si="101"/>
        <v>53.962670960792728</v>
      </c>
      <c r="S668" s="7">
        <f t="shared" si="101"/>
        <v>54.340890410568633</v>
      </c>
      <c r="T668" s="7">
        <f t="shared" si="101"/>
        <v>54.728035256985933</v>
      </c>
      <c r="U668" s="7">
        <f t="shared" si="101"/>
        <v>54.728035256985933</v>
      </c>
      <c r="V668" s="7">
        <f t="shared" si="101"/>
        <v>54.728035256985933</v>
      </c>
      <c r="W668" s="7">
        <f t="shared" si="101"/>
        <v>56.373504152758287</v>
      </c>
      <c r="X668" s="7">
        <f t="shared" si="101"/>
        <v>60.22672989201039</v>
      </c>
      <c r="Y668" s="7">
        <f t="shared" si="101"/>
        <v>54.728035256985933</v>
      </c>
    </row>
    <row r="669" spans="1:25" x14ac:dyDescent="0.25">
      <c r="A669">
        <v>28</v>
      </c>
      <c r="B669" s="7">
        <f t="shared" si="100"/>
        <v>46.046535308519431</v>
      </c>
      <c r="C669" s="7">
        <f t="shared" si="100"/>
        <v>46.820329095922062</v>
      </c>
      <c r="D669" s="7">
        <f t="shared" si="100"/>
        <v>47.632720372940156</v>
      </c>
      <c r="E669" s="7">
        <f t="shared" si="100"/>
        <v>47.632720372940156</v>
      </c>
      <c r="F669" s="7">
        <f t="shared" si="100"/>
        <v>47.632720372940156</v>
      </c>
      <c r="G669" s="7">
        <f t="shared" si="100"/>
        <v>49.387098666145071</v>
      </c>
      <c r="H669" s="7">
        <f t="shared" si="100"/>
        <v>50.337069974802269</v>
      </c>
      <c r="I669" s="7">
        <f t="shared" si="100"/>
        <v>51.341743725299033</v>
      </c>
      <c r="J669" s="7">
        <f t="shared" si="100"/>
        <v>52.406523553870805</v>
      </c>
      <c r="K669" s="7">
        <f t="shared" si="100"/>
        <v>53.53754858901582</v>
      </c>
      <c r="L669" s="5">
        <f t="shared" si="100"/>
        <v>49.387098666145079</v>
      </c>
      <c r="M669" s="5"/>
      <c r="N669" s="5">
        <f>'SSA avg mort by age'!M33</f>
        <v>49.387098666145079</v>
      </c>
      <c r="O669" s="7">
        <f t="shared" si="101"/>
        <v>50.270276497834601</v>
      </c>
      <c r="P669" s="7">
        <f t="shared" si="101"/>
        <v>50.909112541858697</v>
      </c>
      <c r="Q669" s="7">
        <f t="shared" si="101"/>
        <v>52.270705280355152</v>
      </c>
      <c r="R669" s="7">
        <f t="shared" si="101"/>
        <v>52.997854158941948</v>
      </c>
      <c r="S669" s="7">
        <f t="shared" si="101"/>
        <v>53.374094530236533</v>
      </c>
      <c r="T669" s="7">
        <f t="shared" si="101"/>
        <v>53.75923431671805</v>
      </c>
      <c r="U669" s="7">
        <f t="shared" si="101"/>
        <v>53.75923431671805</v>
      </c>
      <c r="V669" s="7">
        <f t="shared" si="101"/>
        <v>53.75923431671805</v>
      </c>
      <c r="W669" s="7">
        <f t="shared" si="101"/>
        <v>55.396404210858414</v>
      </c>
      <c r="X669" s="7">
        <f t="shared" si="101"/>
        <v>59.231452409966543</v>
      </c>
      <c r="Y669" s="7">
        <f t="shared" si="101"/>
        <v>53.75923431671805</v>
      </c>
    </row>
    <row r="670" spans="1:25" x14ac:dyDescent="0.25">
      <c r="A670">
        <v>29</v>
      </c>
      <c r="B670" s="7">
        <f t="shared" si="100"/>
        <v>45.144849464500709</v>
      </c>
      <c r="C670" s="7">
        <f t="shared" si="100"/>
        <v>45.911233400951005</v>
      </c>
      <c r="D670" s="7">
        <f t="shared" si="100"/>
        <v>46.71598325105429</v>
      </c>
      <c r="E670" s="7">
        <f t="shared" si="100"/>
        <v>46.71598325105429</v>
      </c>
      <c r="F670" s="7">
        <f t="shared" si="100"/>
        <v>46.71598325105429</v>
      </c>
      <c r="G670" s="7">
        <f t="shared" si="100"/>
        <v>48.454312937808673</v>
      </c>
      <c r="H670" s="7">
        <f t="shared" si="100"/>
        <v>49.395836121152094</v>
      </c>
      <c r="I670" s="7">
        <f t="shared" si="100"/>
        <v>50.391747570911541</v>
      </c>
      <c r="J670" s="7">
        <f t="shared" si="100"/>
        <v>51.447423302425946</v>
      </c>
      <c r="K670" s="7">
        <f t="shared" si="100"/>
        <v>52.568971058460583</v>
      </c>
      <c r="L670" s="5">
        <f t="shared" si="100"/>
        <v>48.454312937808687</v>
      </c>
      <c r="M670" s="5"/>
      <c r="N670" s="5">
        <f>'SSA avg mort by age'!M34</f>
        <v>48.454312937808687</v>
      </c>
      <c r="O670" s="7">
        <f t="shared" si="101"/>
        <v>49.321591959090085</v>
      </c>
      <c r="P670" s="7">
        <f t="shared" si="101"/>
        <v>49.956763278389275</v>
      </c>
      <c r="Q670" s="7">
        <f t="shared" si="101"/>
        <v>51.31076504006684</v>
      </c>
      <c r="R670" s="7">
        <f t="shared" si="101"/>
        <v>52.033976356916284</v>
      </c>
      <c r="S670" s="7">
        <f t="shared" si="101"/>
        <v>52.408209661156967</v>
      </c>
      <c r="T670" s="7">
        <f t="shared" si="101"/>
        <v>52.79131568876268</v>
      </c>
      <c r="U670" s="7">
        <f t="shared" si="101"/>
        <v>52.79131568876268</v>
      </c>
      <c r="V670" s="7">
        <f t="shared" si="101"/>
        <v>52.79131568876268</v>
      </c>
      <c r="W670" s="7">
        <f t="shared" si="101"/>
        <v>54.420064117730739</v>
      </c>
      <c r="X670" s="7">
        <f t="shared" si="101"/>
        <v>58.236645830770108</v>
      </c>
      <c r="Y670" s="7">
        <f t="shared" si="101"/>
        <v>52.79131568876268</v>
      </c>
    </row>
    <row r="671" spans="1:25" x14ac:dyDescent="0.25">
      <c r="A671">
        <v>30</v>
      </c>
      <c r="B671" s="7">
        <f t="shared" si="100"/>
        <v>44.242233732609336</v>
      </c>
      <c r="C671" s="7">
        <f t="shared" si="100"/>
        <v>45.00135665835856</v>
      </c>
      <c r="D671" s="7">
        <f t="shared" si="100"/>
        <v>45.798616153065232</v>
      </c>
      <c r="E671" s="7">
        <f t="shared" si="100"/>
        <v>45.798616153065232</v>
      </c>
      <c r="F671" s="7">
        <f t="shared" si="100"/>
        <v>45.798616153065232</v>
      </c>
      <c r="G671" s="7">
        <f t="shared" si="100"/>
        <v>47.521206478433129</v>
      </c>
      <c r="H671" s="7">
        <f t="shared" si="100"/>
        <v>48.454439940152319</v>
      </c>
      <c r="I671" s="7">
        <f t="shared" si="100"/>
        <v>49.441750187607184</v>
      </c>
      <c r="J671" s="7">
        <f t="shared" si="100"/>
        <v>50.488485764062908</v>
      </c>
      <c r="K671" s="7">
        <f t="shared" si="100"/>
        <v>51.600723192951499</v>
      </c>
      <c r="L671" s="5">
        <f t="shared" si="100"/>
        <v>47.521206478433136</v>
      </c>
      <c r="M671" s="5"/>
      <c r="N671" s="5">
        <f>'SSA avg mort by age'!M35</f>
        <v>47.521206478433136</v>
      </c>
      <c r="O671" s="7">
        <f t="shared" si="101"/>
        <v>48.374032268400562</v>
      </c>
      <c r="P671" s="7">
        <f t="shared" si="101"/>
        <v>49.005495250276262</v>
      </c>
      <c r="Q671" s="7">
        <f t="shared" si="101"/>
        <v>50.35181198705515</v>
      </c>
      <c r="R671" s="7">
        <f t="shared" si="101"/>
        <v>51.071034980334176</v>
      </c>
      <c r="S671" s="7">
        <f t="shared" si="101"/>
        <v>51.443234822074885</v>
      </c>
      <c r="T671" s="7">
        <f t="shared" si="101"/>
        <v>51.824279985153325</v>
      </c>
      <c r="U671" s="7">
        <f t="shared" si="101"/>
        <v>51.824279985153325</v>
      </c>
      <c r="V671" s="7">
        <f t="shared" si="101"/>
        <v>51.824279985153325</v>
      </c>
      <c r="W671" s="7">
        <f t="shared" si="101"/>
        <v>53.444490857497151</v>
      </c>
      <c r="X671" s="7">
        <f t="shared" si="101"/>
        <v>57.242329841363876</v>
      </c>
      <c r="Y671" s="7">
        <f t="shared" si="101"/>
        <v>51.824279985153325</v>
      </c>
    </row>
    <row r="672" spans="1:25" x14ac:dyDescent="0.25">
      <c r="A672">
        <v>31</v>
      </c>
      <c r="B672" s="7">
        <f t="shared" si="100"/>
        <v>43.339044316154798</v>
      </c>
      <c r="C672" s="7">
        <f t="shared" si="100"/>
        <v>44.091028729419044</v>
      </c>
      <c r="D672" s="7">
        <f t="shared" si="100"/>
        <v>44.880921687129238</v>
      </c>
      <c r="E672" s="7">
        <f t="shared" si="100"/>
        <v>44.880921687129238</v>
      </c>
      <c r="F672" s="7">
        <f t="shared" si="100"/>
        <v>44.880921687129238</v>
      </c>
      <c r="G672" s="7">
        <f t="shared" si="100"/>
        <v>46.588024385035503</v>
      </c>
      <c r="H672" s="7">
        <f t="shared" si="100"/>
        <v>47.513096114286363</v>
      </c>
      <c r="I672" s="7">
        <f t="shared" si="100"/>
        <v>48.491934616532248</v>
      </c>
      <c r="J672" s="7">
        <f t="shared" si="100"/>
        <v>49.529861006316743</v>
      </c>
      <c r="K672" s="7">
        <f t="shared" si="100"/>
        <v>50.632920634332663</v>
      </c>
      <c r="L672" s="5">
        <f t="shared" si="100"/>
        <v>46.588024385035517</v>
      </c>
      <c r="M672" s="5"/>
      <c r="N672" s="5">
        <f>'SSA avg mort by age'!M36</f>
        <v>46.588024385035517</v>
      </c>
      <c r="O672" s="7">
        <f t="shared" si="101"/>
        <v>47.427821512709841</v>
      </c>
      <c r="P672" s="7">
        <f t="shared" si="101"/>
        <v>48.055518966747755</v>
      </c>
      <c r="Q672" s="7">
        <f t="shared" si="101"/>
        <v>49.394028259878858</v>
      </c>
      <c r="R672" s="7">
        <f t="shared" si="101"/>
        <v>50.109197320034575</v>
      </c>
      <c r="S672" s="7">
        <f t="shared" si="101"/>
        <v>50.479329700952007</v>
      </c>
      <c r="T672" s="7">
        <f t="shared" si="101"/>
        <v>50.858279165961193</v>
      </c>
      <c r="U672" s="7">
        <f t="shared" si="101"/>
        <v>50.858279165961193</v>
      </c>
      <c r="V672" s="7">
        <f t="shared" si="101"/>
        <v>50.858279165961193</v>
      </c>
      <c r="W672" s="7">
        <f t="shared" si="101"/>
        <v>52.46980413370882</v>
      </c>
      <c r="X672" s="7">
        <f t="shared" si="101"/>
        <v>56.248551965408417</v>
      </c>
      <c r="Y672" s="7">
        <f t="shared" si="101"/>
        <v>50.858279165961193</v>
      </c>
    </row>
    <row r="673" spans="1:25" x14ac:dyDescent="0.25">
      <c r="A673">
        <v>32</v>
      </c>
      <c r="B673" s="7">
        <f t="shared" si="100"/>
        <v>42.435208449279074</v>
      </c>
      <c r="C673" s="7">
        <f t="shared" si="100"/>
        <v>43.180182712346365</v>
      </c>
      <c r="D673" s="7">
        <f t="shared" si="100"/>
        <v>43.962838909965974</v>
      </c>
      <c r="E673" s="7">
        <f t="shared" si="100"/>
        <v>43.962838909965974</v>
      </c>
      <c r="F673" s="7">
        <f t="shared" si="100"/>
        <v>43.962838909965974</v>
      </c>
      <c r="G673" s="7">
        <f t="shared" si="100"/>
        <v>45.654717952476837</v>
      </c>
      <c r="H673" s="7">
        <f t="shared" si="100"/>
        <v>46.571762239963043</v>
      </c>
      <c r="I673" s="7">
        <f t="shared" si="100"/>
        <v>47.542264894292131</v>
      </c>
      <c r="J673" s="7">
        <f t="shared" si="100"/>
        <v>48.571519659537714</v>
      </c>
      <c r="K673" s="7">
        <f t="shared" si="100"/>
        <v>49.665540777223057</v>
      </c>
      <c r="L673" s="5">
        <f t="shared" si="100"/>
        <v>45.654717952476837</v>
      </c>
      <c r="M673" s="5"/>
      <c r="N673" s="5">
        <f>'SSA avg mort by age'!M37</f>
        <v>45.654717952476837</v>
      </c>
      <c r="O673" s="7">
        <f t="shared" si="101"/>
        <v>46.483241182136744</v>
      </c>
      <c r="P673" s="7">
        <f t="shared" si="101"/>
        <v>47.107098878027159</v>
      </c>
      <c r="Q673" s="7">
        <f t="shared" si="101"/>
        <v>48.437642710503532</v>
      </c>
      <c r="R673" s="7">
        <f t="shared" si="101"/>
        <v>49.148673601023162</v>
      </c>
      <c r="S673" s="7">
        <f t="shared" si="101"/>
        <v>49.516694985545307</v>
      </c>
      <c r="T673" s="7">
        <f t="shared" si="101"/>
        <v>49.893504225414766</v>
      </c>
      <c r="U673" s="7">
        <f t="shared" si="101"/>
        <v>49.893504225414766</v>
      </c>
      <c r="V673" s="7">
        <f t="shared" si="101"/>
        <v>49.893504225414766</v>
      </c>
      <c r="W673" s="7">
        <f t="shared" si="101"/>
        <v>51.496154484897893</v>
      </c>
      <c r="X673" s="7">
        <f t="shared" si="101"/>
        <v>55.255372241317829</v>
      </c>
      <c r="Y673" s="7">
        <f t="shared" si="101"/>
        <v>49.893504225414766</v>
      </c>
    </row>
    <row r="674" spans="1:25" x14ac:dyDescent="0.25">
      <c r="A674">
        <v>33</v>
      </c>
      <c r="B674" s="7">
        <f t="shared" ref="B674:L689" si="102">B552/B186</f>
        <v>41.531109255099828</v>
      </c>
      <c r="C674" s="7">
        <f t="shared" si="102"/>
        <v>42.269174538613925</v>
      </c>
      <c r="D674" s="7">
        <f t="shared" si="102"/>
        <v>43.044695589506865</v>
      </c>
      <c r="E674" s="7">
        <f t="shared" si="102"/>
        <v>43.044695589506865</v>
      </c>
      <c r="F674" s="7">
        <f t="shared" si="102"/>
        <v>43.044695589506865</v>
      </c>
      <c r="G674" s="7">
        <f t="shared" si="102"/>
        <v>44.721555411374851</v>
      </c>
      <c r="H674" s="7">
        <f t="shared" si="102"/>
        <v>45.630675004219135</v>
      </c>
      <c r="I674" s="7">
        <f t="shared" si="102"/>
        <v>46.592944849885058</v>
      </c>
      <c r="J674" s="7">
        <f t="shared" si="102"/>
        <v>47.613631265658086</v>
      </c>
      <c r="K674" s="7">
        <f t="shared" si="102"/>
        <v>48.698717317261995</v>
      </c>
      <c r="L674" s="5">
        <f t="shared" si="102"/>
        <v>44.721555411374837</v>
      </c>
      <c r="M674" s="5"/>
      <c r="N674" s="5">
        <f>'SSA avg mort by age'!M38</f>
        <v>44.721555411374837</v>
      </c>
      <c r="O674" s="7">
        <f t="shared" ref="O674:Y689" si="103">O552/O186</f>
        <v>45.540390615440913</v>
      </c>
      <c r="P674" s="7">
        <f t="shared" si="103"/>
        <v>46.160330441129737</v>
      </c>
      <c r="Q674" s="7">
        <f t="shared" si="103"/>
        <v>47.482742439853098</v>
      </c>
      <c r="R674" s="7">
        <f t="shared" si="103"/>
        <v>48.189546421153494</v>
      </c>
      <c r="S674" s="7">
        <f t="shared" si="103"/>
        <v>48.555410933862284</v>
      </c>
      <c r="T674" s="7">
        <f t="shared" si="103"/>
        <v>48.930033019816413</v>
      </c>
      <c r="U674" s="7">
        <f t="shared" si="103"/>
        <v>48.930033019816413</v>
      </c>
      <c r="V674" s="7">
        <f t="shared" si="103"/>
        <v>48.930033019816413</v>
      </c>
      <c r="W674" s="7">
        <f t="shared" si="103"/>
        <v>50.523609491921597</v>
      </c>
      <c r="X674" s="7">
        <f t="shared" si="103"/>
        <v>54.26283384856356</v>
      </c>
      <c r="Y674" s="7">
        <f t="shared" si="103"/>
        <v>48.930033019816413</v>
      </c>
    </row>
    <row r="675" spans="1:25" x14ac:dyDescent="0.25">
      <c r="A675">
        <v>34</v>
      </c>
      <c r="B675" s="7">
        <f t="shared" si="102"/>
        <v>40.627160195467837</v>
      </c>
      <c r="C675" s="7">
        <f t="shared" si="102"/>
        <v>41.358389285810766</v>
      </c>
      <c r="D675" s="7">
        <f t="shared" si="102"/>
        <v>42.126847381870185</v>
      </c>
      <c r="E675" s="7">
        <f t="shared" si="102"/>
        <v>42.126847381870185</v>
      </c>
      <c r="F675" s="7">
        <f t="shared" si="102"/>
        <v>42.126847381870185</v>
      </c>
      <c r="G675" s="7">
        <f t="shared" si="102"/>
        <v>43.788830144364141</v>
      </c>
      <c r="H675" s="7">
        <f t="shared" si="102"/>
        <v>44.690094753715563</v>
      </c>
      <c r="I675" s="7">
        <f t="shared" si="102"/>
        <v>45.644200385667205</v>
      </c>
      <c r="J675" s="7">
        <f t="shared" si="102"/>
        <v>46.656385750162173</v>
      </c>
      <c r="K675" s="7">
        <f t="shared" si="102"/>
        <v>47.732602529261378</v>
      </c>
      <c r="L675" s="5">
        <f t="shared" si="102"/>
        <v>43.788830144364127</v>
      </c>
      <c r="M675" s="5"/>
      <c r="N675" s="5">
        <f>'SSA avg mort by age'!M39</f>
        <v>43.788830144364127</v>
      </c>
      <c r="O675" s="7">
        <f t="shared" si="103"/>
        <v>44.599202794585231</v>
      </c>
      <c r="P675" s="7">
        <f t="shared" si="103"/>
        <v>45.215154339971946</v>
      </c>
      <c r="Q675" s="7">
        <f t="shared" si="103"/>
        <v>46.529283794828558</v>
      </c>
      <c r="R675" s="7">
        <f t="shared" si="103"/>
        <v>47.23178009683042</v>
      </c>
      <c r="S675" s="7">
        <f t="shared" si="103"/>
        <v>47.595445883612342</v>
      </c>
      <c r="T675" s="7">
        <f t="shared" si="103"/>
        <v>47.967837933404468</v>
      </c>
      <c r="U675" s="7">
        <f t="shared" si="103"/>
        <v>47.967837933404468</v>
      </c>
      <c r="V675" s="7">
        <f t="shared" si="103"/>
        <v>47.967837933404468</v>
      </c>
      <c r="W675" s="7">
        <f t="shared" si="103"/>
        <v>49.552157991536021</v>
      </c>
      <c r="X675" s="7">
        <f t="shared" si="103"/>
        <v>53.270959984891277</v>
      </c>
      <c r="Y675" s="7">
        <f t="shared" si="103"/>
        <v>47.967837933404468</v>
      </c>
    </row>
    <row r="676" spans="1:25" x14ac:dyDescent="0.25">
      <c r="A676">
        <v>35</v>
      </c>
      <c r="B676" s="7">
        <f t="shared" si="102"/>
        <v>39.723799129871075</v>
      </c>
      <c r="C676" s="7">
        <f t="shared" si="102"/>
        <v>40.448235793395234</v>
      </c>
      <c r="D676" s="7">
        <f t="shared" si="102"/>
        <v>41.20967301677689</v>
      </c>
      <c r="E676" s="7">
        <f t="shared" si="102"/>
        <v>41.20967301677689</v>
      </c>
      <c r="F676" s="7">
        <f t="shared" si="102"/>
        <v>41.20967301677689</v>
      </c>
      <c r="G676" s="7">
        <f t="shared" si="102"/>
        <v>42.856857053080425</v>
      </c>
      <c r="H676" s="7">
        <f t="shared" si="102"/>
        <v>43.750302475816241</v>
      </c>
      <c r="I676" s="7">
        <f t="shared" si="102"/>
        <v>44.696277089752037</v>
      </c>
      <c r="J676" s="7">
        <f t="shared" si="102"/>
        <v>45.699991684501079</v>
      </c>
      <c r="K676" s="7">
        <f t="shared" si="102"/>
        <v>46.767366199996289</v>
      </c>
      <c r="L676" s="5">
        <f t="shared" si="102"/>
        <v>42.856857053080418</v>
      </c>
      <c r="M676" s="5"/>
      <c r="N676" s="5">
        <f>'SSA avg mort by age'!M40</f>
        <v>42.856857053080418</v>
      </c>
      <c r="O676" s="7">
        <f t="shared" si="103"/>
        <v>43.659974854981172</v>
      </c>
      <c r="P676" s="7">
        <f t="shared" si="103"/>
        <v>44.271850893526889</v>
      </c>
      <c r="Q676" s="7">
        <f t="shared" si="103"/>
        <v>45.577511830531563</v>
      </c>
      <c r="R676" s="7">
        <f t="shared" si="103"/>
        <v>46.27560116099621</v>
      </c>
      <c r="S676" s="7">
        <f t="shared" si="103"/>
        <v>46.637016865779543</v>
      </c>
      <c r="T676" s="7">
        <f t="shared" si="103"/>
        <v>47.007126326876801</v>
      </c>
      <c r="U676" s="7">
        <f t="shared" si="103"/>
        <v>47.007126326876801</v>
      </c>
      <c r="V676" s="7">
        <f t="shared" si="103"/>
        <v>47.007126326876801</v>
      </c>
      <c r="W676" s="7">
        <f t="shared" si="103"/>
        <v>48.581966850434611</v>
      </c>
      <c r="X676" s="7">
        <f t="shared" si="103"/>
        <v>52.279826171003236</v>
      </c>
      <c r="Y676" s="7">
        <f t="shared" si="103"/>
        <v>47.007126326876801</v>
      </c>
    </row>
    <row r="677" spans="1:25" x14ac:dyDescent="0.25">
      <c r="A677">
        <v>36</v>
      </c>
      <c r="B677" s="7">
        <f t="shared" si="102"/>
        <v>38.821602769399341</v>
      </c>
      <c r="C677" s="7">
        <f t="shared" si="102"/>
        <v>39.539253274183444</v>
      </c>
      <c r="D677" s="7">
        <f t="shared" si="102"/>
        <v>40.293672798198386</v>
      </c>
      <c r="E677" s="7">
        <f t="shared" si="102"/>
        <v>40.293672798198386</v>
      </c>
      <c r="F677" s="7">
        <f t="shared" si="102"/>
        <v>40.293672798198386</v>
      </c>
      <c r="G677" s="7">
        <f t="shared" si="102"/>
        <v>41.926053947068091</v>
      </c>
      <c r="H677" s="7">
        <f t="shared" si="102"/>
        <v>42.811672137557693</v>
      </c>
      <c r="I677" s="7">
        <f t="shared" si="102"/>
        <v>43.749503157744115</v>
      </c>
      <c r="J677" s="7">
        <f t="shared" si="102"/>
        <v>44.744729390142489</v>
      </c>
      <c r="K677" s="7">
        <f t="shared" si="102"/>
        <v>45.80323847642493</v>
      </c>
      <c r="L677" s="5">
        <f t="shared" si="102"/>
        <v>41.926053947068098</v>
      </c>
      <c r="M677" s="5"/>
      <c r="N677" s="5">
        <f>'SSA avg mort by age'!M41</f>
        <v>41.926053947068098</v>
      </c>
      <c r="O677" s="7">
        <f t="shared" si="103"/>
        <v>42.722900644741692</v>
      </c>
      <c r="P677" s="7">
        <f t="shared" si="103"/>
        <v>43.330604723393478</v>
      </c>
      <c r="Q677" s="7">
        <f t="shared" si="103"/>
        <v>44.627591611227217</v>
      </c>
      <c r="R677" s="7">
        <f t="shared" si="103"/>
        <v>45.321164294859635</v>
      </c>
      <c r="S677" s="7">
        <f t="shared" si="103"/>
        <v>45.680273206124951</v>
      </c>
      <c r="T677" s="7">
        <f t="shared" si="103"/>
        <v>46.048042055843887</v>
      </c>
      <c r="U677" s="7">
        <f t="shared" si="103"/>
        <v>46.048042055843887</v>
      </c>
      <c r="V677" s="7">
        <f t="shared" si="103"/>
        <v>46.048042055843887</v>
      </c>
      <c r="W677" s="7">
        <f t="shared" si="103"/>
        <v>47.613156805748396</v>
      </c>
      <c r="X677" s="7">
        <f t="shared" si="103"/>
        <v>51.289499802197533</v>
      </c>
      <c r="Y677" s="7">
        <f t="shared" si="103"/>
        <v>46.048042055843887</v>
      </c>
    </row>
    <row r="678" spans="1:25" x14ac:dyDescent="0.25">
      <c r="A678">
        <v>37</v>
      </c>
      <c r="B678" s="7">
        <f t="shared" si="102"/>
        <v>37.921327004572774</v>
      </c>
      <c r="C678" s="7">
        <f t="shared" si="102"/>
        <v>38.632149389338714</v>
      </c>
      <c r="D678" s="7">
        <f t="shared" si="102"/>
        <v>39.379504333764892</v>
      </c>
      <c r="E678" s="7">
        <f t="shared" si="102"/>
        <v>39.379504333764892</v>
      </c>
      <c r="F678" s="7">
        <f t="shared" si="102"/>
        <v>39.379504333764892</v>
      </c>
      <c r="G678" s="7">
        <f t="shared" si="102"/>
        <v>40.996972272682108</v>
      </c>
      <c r="H678" s="7">
        <f t="shared" si="102"/>
        <v>41.874698741625259</v>
      </c>
      <c r="I678" s="7">
        <f t="shared" si="102"/>
        <v>42.804314646726333</v>
      </c>
      <c r="J678" s="7">
        <f t="shared" si="102"/>
        <v>43.790973249288847</v>
      </c>
      <c r="K678" s="7">
        <f t="shared" si="102"/>
        <v>44.840529077943387</v>
      </c>
      <c r="L678" s="5">
        <f t="shared" si="102"/>
        <v>40.996972272682108</v>
      </c>
      <c r="M678" s="5"/>
      <c r="N678" s="5">
        <f>'SSA avg mort by age'!M42</f>
        <v>40.996972272682108</v>
      </c>
      <c r="O678" s="7">
        <f t="shared" si="103"/>
        <v>41.788637340347321</v>
      </c>
      <c r="P678" s="7">
        <f t="shared" si="103"/>
        <v>42.39203389010526</v>
      </c>
      <c r="Q678" s="7">
        <f t="shared" si="103"/>
        <v>43.680059435624905</v>
      </c>
      <c r="R678" s="7">
        <f t="shared" si="103"/>
        <v>44.368962990810481</v>
      </c>
      <c r="S678" s="7">
        <f t="shared" si="103"/>
        <v>44.72568647319931</v>
      </c>
      <c r="T678" s="7">
        <f t="shared" si="103"/>
        <v>45.09103440128429</v>
      </c>
      <c r="U678" s="7">
        <f t="shared" si="103"/>
        <v>45.09103440128429</v>
      </c>
      <c r="V678" s="7">
        <f t="shared" si="103"/>
        <v>45.09103440128429</v>
      </c>
      <c r="W678" s="7">
        <f t="shared" si="103"/>
        <v>46.646084072859431</v>
      </c>
      <c r="X678" s="7">
        <f t="shared" si="103"/>
        <v>50.300128617858007</v>
      </c>
      <c r="Y678" s="7">
        <f t="shared" si="103"/>
        <v>45.09103440128429</v>
      </c>
    </row>
    <row r="679" spans="1:25" x14ac:dyDescent="0.25">
      <c r="A679">
        <v>38</v>
      </c>
      <c r="B679" s="7">
        <f t="shared" si="102"/>
        <v>37.023883060316379</v>
      </c>
      <c r="C679" s="7">
        <f t="shared" si="102"/>
        <v>37.72777868642077</v>
      </c>
      <c r="D679" s="7">
        <f t="shared" si="102"/>
        <v>38.467963315339098</v>
      </c>
      <c r="E679" s="7">
        <f t="shared" si="102"/>
        <v>38.467963315339098</v>
      </c>
      <c r="F679" s="7">
        <f t="shared" si="102"/>
        <v>38.467963315339098</v>
      </c>
      <c r="G679" s="7">
        <f t="shared" si="102"/>
        <v>40.0702827736541</v>
      </c>
      <c r="H679" s="7">
        <f t="shared" si="102"/>
        <v>40.939986533909732</v>
      </c>
      <c r="I679" s="7">
        <f t="shared" si="102"/>
        <v>41.861246308460366</v>
      </c>
      <c r="J679" s="7">
        <f t="shared" si="102"/>
        <v>42.839185248744037</v>
      </c>
      <c r="K679" s="7">
        <f t="shared" si="102"/>
        <v>43.879623643155938</v>
      </c>
      <c r="L679" s="5">
        <f t="shared" si="102"/>
        <v>40.070282773654093</v>
      </c>
      <c r="M679" s="5"/>
      <c r="N679" s="5">
        <f>'SSA avg mort by age'!M43</f>
        <v>40.070282773654093</v>
      </c>
      <c r="O679" s="7">
        <f t="shared" si="103"/>
        <v>40.85784711262486</v>
      </c>
      <c r="P679" s="7">
        <f t="shared" si="103"/>
        <v>41.456762685738681</v>
      </c>
      <c r="Q679" s="7">
        <f t="shared" si="103"/>
        <v>42.735460273532908</v>
      </c>
      <c r="R679" s="7">
        <f t="shared" si="103"/>
        <v>43.419500611170001</v>
      </c>
      <c r="S679" s="7">
        <f t="shared" si="103"/>
        <v>43.773738698785174</v>
      </c>
      <c r="T679" s="7">
        <f t="shared" si="103"/>
        <v>44.136563696254477</v>
      </c>
      <c r="U679" s="7">
        <f t="shared" si="103"/>
        <v>44.136563696254477</v>
      </c>
      <c r="V679" s="7">
        <f t="shared" si="103"/>
        <v>44.136563696254477</v>
      </c>
      <c r="W679" s="7">
        <f t="shared" si="103"/>
        <v>45.681118223671866</v>
      </c>
      <c r="X679" s="7">
        <f t="shared" si="103"/>
        <v>49.31187799457998</v>
      </c>
      <c r="Y679" s="7">
        <f t="shared" si="103"/>
        <v>44.136563696254477</v>
      </c>
    </row>
    <row r="680" spans="1:25" x14ac:dyDescent="0.25">
      <c r="A680">
        <v>39</v>
      </c>
      <c r="B680" s="7">
        <f t="shared" si="102"/>
        <v>36.130203829502932</v>
      </c>
      <c r="C680" s="7">
        <f t="shared" si="102"/>
        <v>36.827018455655228</v>
      </c>
      <c r="D680" s="7">
        <f t="shared" si="102"/>
        <v>37.559869217090714</v>
      </c>
      <c r="E680" s="7">
        <f t="shared" si="102"/>
        <v>37.559869217090714</v>
      </c>
      <c r="F680" s="7">
        <f t="shared" si="102"/>
        <v>37.559869217090714</v>
      </c>
      <c r="G680" s="7">
        <f t="shared" si="102"/>
        <v>39.146681929732686</v>
      </c>
      <c r="H680" s="7">
        <f t="shared" si="102"/>
        <v>40.008166398421004</v>
      </c>
      <c r="I680" s="7">
        <f t="shared" si="102"/>
        <v>40.920860375674728</v>
      </c>
      <c r="J680" s="7">
        <f t="shared" si="102"/>
        <v>41.889855631502407</v>
      </c>
      <c r="K680" s="7">
        <f t="shared" si="102"/>
        <v>42.92093676482169</v>
      </c>
      <c r="L680" s="5">
        <f t="shared" si="102"/>
        <v>39.146681929732686</v>
      </c>
      <c r="M680" s="5"/>
      <c r="N680" s="5">
        <f>'SSA avg mort by age'!M44</f>
        <v>39.146681929732686</v>
      </c>
      <c r="O680" s="7">
        <f t="shared" si="103"/>
        <v>39.931389915660041</v>
      </c>
      <c r="P680" s="7">
        <f t="shared" si="103"/>
        <v>40.525602107615185</v>
      </c>
      <c r="Q680" s="7">
        <f t="shared" si="103"/>
        <v>41.794502606149166</v>
      </c>
      <c r="R680" s="7">
        <f t="shared" si="103"/>
        <v>42.473431865285008</v>
      </c>
      <c r="S680" s="7">
        <f t="shared" si="103"/>
        <v>42.825057025745956</v>
      </c>
      <c r="T680" s="7">
        <f t="shared" si="103"/>
        <v>43.185229041406593</v>
      </c>
      <c r="U680" s="7">
        <f t="shared" si="103"/>
        <v>43.185229041406593</v>
      </c>
      <c r="V680" s="7">
        <f t="shared" si="103"/>
        <v>43.185229041406593</v>
      </c>
      <c r="W680" s="7">
        <f t="shared" si="103"/>
        <v>44.718741064088576</v>
      </c>
      <c r="X680" s="7">
        <f t="shared" si="103"/>
        <v>48.324965831827249</v>
      </c>
      <c r="Y680" s="7">
        <f t="shared" si="103"/>
        <v>43.185229041406593</v>
      </c>
    </row>
    <row r="681" spans="1:25" x14ac:dyDescent="0.25">
      <c r="A681">
        <v>40</v>
      </c>
      <c r="B681" s="7">
        <f t="shared" si="102"/>
        <v>35.241180194005324</v>
      </c>
      <c r="C681" s="7">
        <f t="shared" si="102"/>
        <v>35.930709362177325</v>
      </c>
      <c r="D681" s="7">
        <f t="shared" si="102"/>
        <v>36.656010393985127</v>
      </c>
      <c r="E681" s="7">
        <f t="shared" si="102"/>
        <v>36.656010393985127</v>
      </c>
      <c r="F681" s="7">
        <f t="shared" si="102"/>
        <v>36.656010393985127</v>
      </c>
      <c r="G681" s="7">
        <f t="shared" si="102"/>
        <v>38.226846501991808</v>
      </c>
      <c r="H681" s="7">
        <f t="shared" si="102"/>
        <v>39.079855411535142</v>
      </c>
      <c r="I681" s="7">
        <f t="shared" si="102"/>
        <v>39.983711337526245</v>
      </c>
      <c r="J681" s="7">
        <f t="shared" si="102"/>
        <v>40.94347312485769</v>
      </c>
      <c r="K681" s="7">
        <f t="shared" si="102"/>
        <v>41.964887923822857</v>
      </c>
      <c r="L681" s="5">
        <f t="shared" si="102"/>
        <v>38.226846501991808</v>
      </c>
      <c r="M681" s="5"/>
      <c r="N681" s="5">
        <f>'SSA avg mort by age'!M45</f>
        <v>38.226846501991808</v>
      </c>
      <c r="O681" s="7">
        <f t="shared" si="103"/>
        <v>39.009975256445124</v>
      </c>
      <c r="P681" s="7">
        <f t="shared" si="103"/>
        <v>39.599224283399501</v>
      </c>
      <c r="Q681" s="7">
        <f t="shared" si="103"/>
        <v>40.857780009563804</v>
      </c>
      <c r="R681" s="7">
        <f t="shared" si="103"/>
        <v>41.531308977747365</v>
      </c>
      <c r="S681" s="7">
        <f t="shared" si="103"/>
        <v>41.880172440004188</v>
      </c>
      <c r="T681" s="7">
        <f t="shared" si="103"/>
        <v>42.237539790109686</v>
      </c>
      <c r="U681" s="7">
        <f t="shared" si="103"/>
        <v>42.237539790109686</v>
      </c>
      <c r="V681" s="7">
        <f t="shared" si="103"/>
        <v>42.237539790109686</v>
      </c>
      <c r="W681" s="7">
        <f t="shared" si="103"/>
        <v>43.759371166819726</v>
      </c>
      <c r="X681" s="7">
        <f t="shared" si="103"/>
        <v>47.339604750881016</v>
      </c>
      <c r="Y681" s="7">
        <f t="shared" si="103"/>
        <v>42.237539790109686</v>
      </c>
    </row>
    <row r="682" spans="1:25" x14ac:dyDescent="0.25">
      <c r="A682">
        <v>41</v>
      </c>
      <c r="B682" s="7">
        <f t="shared" si="102"/>
        <v>34.357500981938358</v>
      </c>
      <c r="C682" s="7">
        <f t="shared" si="102"/>
        <v>35.039505673468824</v>
      </c>
      <c r="D682" s="7">
        <f t="shared" si="102"/>
        <v>35.757004961123179</v>
      </c>
      <c r="E682" s="7">
        <f t="shared" si="102"/>
        <v>35.757004961123179</v>
      </c>
      <c r="F682" s="7">
        <f t="shared" si="102"/>
        <v>35.757004961123179</v>
      </c>
      <c r="G682" s="7">
        <f t="shared" si="102"/>
        <v>37.311316984134358</v>
      </c>
      <c r="H682" s="7">
        <f t="shared" si="102"/>
        <v>38.155552284400265</v>
      </c>
      <c r="I682" s="7">
        <f t="shared" si="102"/>
        <v>39.050253898142607</v>
      </c>
      <c r="J682" s="7">
        <f t="shared" si="102"/>
        <v>40.000445988176516</v>
      </c>
      <c r="K682" s="7">
        <f t="shared" si="102"/>
        <v>41.011836253932188</v>
      </c>
      <c r="L682" s="5">
        <f t="shared" si="102"/>
        <v>37.311316984134365</v>
      </c>
      <c r="M682" s="5"/>
      <c r="N682" s="5">
        <f>'SSA avg mort by age'!M46</f>
        <v>37.311316984134365</v>
      </c>
      <c r="O682" s="7">
        <f t="shared" si="103"/>
        <v>38.093921558560176</v>
      </c>
      <c r="P682" s="7">
        <f t="shared" si="103"/>
        <v>38.677936430620164</v>
      </c>
      <c r="Q682" s="7">
        <f t="shared" si="103"/>
        <v>39.925575594785123</v>
      </c>
      <c r="R682" s="7">
        <f t="shared" si="103"/>
        <v>40.593402071403872</v>
      </c>
      <c r="S682" s="7">
        <f t="shared" si="103"/>
        <v>40.939348315015387</v>
      </c>
      <c r="T682" s="7">
        <f t="shared" si="103"/>
        <v>41.293752387070306</v>
      </c>
      <c r="U682" s="7">
        <f t="shared" si="103"/>
        <v>41.293752387070306</v>
      </c>
      <c r="V682" s="7">
        <f t="shared" si="103"/>
        <v>41.293752387070306</v>
      </c>
      <c r="W682" s="7">
        <f t="shared" si="103"/>
        <v>42.803235314354012</v>
      </c>
      <c r="X682" s="7">
        <f t="shared" si="103"/>
        <v>46.355950888623049</v>
      </c>
      <c r="Y682" s="7">
        <f t="shared" si="103"/>
        <v>41.293752387070306</v>
      </c>
    </row>
    <row r="683" spans="1:25" x14ac:dyDescent="0.25">
      <c r="A683">
        <v>42</v>
      </c>
      <c r="B683" s="7">
        <f t="shared" si="102"/>
        <v>33.479819838401639</v>
      </c>
      <c r="C683" s="7">
        <f t="shared" si="102"/>
        <v>34.154030747458421</v>
      </c>
      <c r="D683" s="7">
        <f t="shared" si="102"/>
        <v>34.863444508663704</v>
      </c>
      <c r="E683" s="7">
        <f t="shared" si="102"/>
        <v>34.863444508663704</v>
      </c>
      <c r="F683" s="7">
        <f t="shared" si="102"/>
        <v>34.863444508663704</v>
      </c>
      <c r="G683" s="7">
        <f t="shared" si="102"/>
        <v>36.400616476006299</v>
      </c>
      <c r="H683" s="7">
        <f t="shared" si="102"/>
        <v>37.235743096965265</v>
      </c>
      <c r="I683" s="7">
        <f t="shared" si="102"/>
        <v>38.120935036876972</v>
      </c>
      <c r="J683" s="7">
        <f t="shared" si="102"/>
        <v>39.061179816916699</v>
      </c>
      <c r="K683" s="7">
        <f t="shared" si="102"/>
        <v>40.062143452348977</v>
      </c>
      <c r="L683" s="5">
        <f t="shared" si="102"/>
        <v>36.400616476006306</v>
      </c>
      <c r="M683" s="5"/>
      <c r="N683" s="5">
        <f>'SSA avg mort by age'!M47</f>
        <v>36.400616476006306</v>
      </c>
      <c r="O683" s="7">
        <f t="shared" si="103"/>
        <v>37.183496997336768</v>
      </c>
      <c r="P683" s="7">
        <f t="shared" si="103"/>
        <v>37.761999478298975</v>
      </c>
      <c r="Q683" s="7">
        <f t="shared" si="103"/>
        <v>38.99813440828315</v>
      </c>
      <c r="R683" s="7">
        <f t="shared" si="103"/>
        <v>39.65994748087919</v>
      </c>
      <c r="S683" s="7">
        <f t="shared" si="103"/>
        <v>40.002816418199664</v>
      </c>
      <c r="T683" s="7">
        <f t="shared" si="103"/>
        <v>40.354093883736574</v>
      </c>
      <c r="U683" s="7">
        <f t="shared" si="103"/>
        <v>40.354093883736574</v>
      </c>
      <c r="V683" s="7">
        <f t="shared" si="103"/>
        <v>40.354093883736574</v>
      </c>
      <c r="W683" s="7">
        <f t="shared" si="103"/>
        <v>41.850540073543542</v>
      </c>
      <c r="X683" s="7">
        <f t="shared" si="103"/>
        <v>45.374160349860439</v>
      </c>
      <c r="Y683" s="7">
        <f t="shared" si="103"/>
        <v>40.354093883736574</v>
      </c>
    </row>
    <row r="684" spans="1:25" x14ac:dyDescent="0.25">
      <c r="A684">
        <v>43</v>
      </c>
      <c r="B684" s="7">
        <f t="shared" si="102"/>
        <v>32.608702913952357</v>
      </c>
      <c r="C684" s="7">
        <f t="shared" si="102"/>
        <v>33.274827897081053</v>
      </c>
      <c r="D684" s="7">
        <f t="shared" si="102"/>
        <v>33.97584827152388</v>
      </c>
      <c r="E684" s="7">
        <f t="shared" si="102"/>
        <v>33.97584827152388</v>
      </c>
      <c r="F684" s="7">
        <f t="shared" si="102"/>
        <v>33.97584827152388</v>
      </c>
      <c r="G684" s="7">
        <f t="shared" si="102"/>
        <v>35.495211892860731</v>
      </c>
      <c r="H684" s="7">
        <f t="shared" si="102"/>
        <v>36.320866265990226</v>
      </c>
      <c r="I684" s="7">
        <f t="shared" si="102"/>
        <v>37.196162913192644</v>
      </c>
      <c r="J684" s="7">
        <f t="shared" si="102"/>
        <v>38.126050578974379</v>
      </c>
      <c r="K684" s="7">
        <f t="shared" si="102"/>
        <v>39.116151160822746</v>
      </c>
      <c r="L684" s="5">
        <f t="shared" si="102"/>
        <v>35.495211892860738</v>
      </c>
      <c r="M684" s="5"/>
      <c r="N684" s="5">
        <f>'SSA avg mort by age'!M48</f>
        <v>35.495211892860738</v>
      </c>
      <c r="O684" s="7">
        <f t="shared" si="103"/>
        <v>36.279157286742247</v>
      </c>
      <c r="P684" s="7">
        <f t="shared" si="103"/>
        <v>36.851851224010886</v>
      </c>
      <c r="Q684" s="7">
        <f t="shared" si="103"/>
        <v>38.075856078714132</v>
      </c>
      <c r="R684" s="7">
        <f t="shared" si="103"/>
        <v>38.731324462214189</v>
      </c>
      <c r="S684" s="7">
        <f t="shared" si="103"/>
        <v>39.070945467692979</v>
      </c>
      <c r="T684" s="7">
        <f t="shared" si="103"/>
        <v>39.418922213411157</v>
      </c>
      <c r="U684" s="7">
        <f t="shared" si="103"/>
        <v>39.418922213411157</v>
      </c>
      <c r="V684" s="7">
        <f t="shared" si="103"/>
        <v>39.418922213411157</v>
      </c>
      <c r="W684" s="7">
        <f t="shared" si="103"/>
        <v>40.901597558692856</v>
      </c>
      <c r="X684" s="7">
        <f t="shared" si="103"/>
        <v>44.394438045164478</v>
      </c>
      <c r="Y684" s="7">
        <f t="shared" si="103"/>
        <v>39.418922213411157</v>
      </c>
    </row>
    <row r="685" spans="1:25" x14ac:dyDescent="0.25">
      <c r="A685">
        <v>44</v>
      </c>
      <c r="B685" s="7">
        <f t="shared" si="102"/>
        <v>31.744727296050751</v>
      </c>
      <c r="C685" s="7">
        <f t="shared" si="102"/>
        <v>32.402452397122943</v>
      </c>
      <c r="D685" s="7">
        <f t="shared" si="102"/>
        <v>33.094748485099771</v>
      </c>
      <c r="E685" s="7">
        <f t="shared" si="102"/>
        <v>33.094748485099771</v>
      </c>
      <c r="F685" s="7">
        <f t="shared" si="102"/>
        <v>33.094748485099771</v>
      </c>
      <c r="G685" s="7">
        <f t="shared" si="102"/>
        <v>34.595585266723567</v>
      </c>
      <c r="H685" s="7">
        <f t="shared" si="102"/>
        <v>35.411376401287626</v>
      </c>
      <c r="I685" s="7">
        <f t="shared" si="102"/>
        <v>36.276362966732357</v>
      </c>
      <c r="J685" s="7">
        <f t="shared" si="102"/>
        <v>37.195452619177864</v>
      </c>
      <c r="K685" s="7">
        <f t="shared" si="102"/>
        <v>38.174220502907851</v>
      </c>
      <c r="L685" s="5">
        <f t="shared" si="102"/>
        <v>34.595585266723567</v>
      </c>
      <c r="M685" s="5"/>
      <c r="N685" s="5">
        <f>'SSA avg mort by age'!M49</f>
        <v>34.595585266723567</v>
      </c>
      <c r="O685" s="7">
        <f t="shared" si="103"/>
        <v>35.381463187359493</v>
      </c>
      <c r="P685" s="7">
        <f t="shared" si="103"/>
        <v>35.948029372718892</v>
      </c>
      <c r="Q685" s="7">
        <f t="shared" si="103"/>
        <v>37.159229375889048</v>
      </c>
      <c r="R685" s="7">
        <f t="shared" si="103"/>
        <v>37.807995760904873</v>
      </c>
      <c r="S685" s="7">
        <f t="shared" si="103"/>
        <v>38.144184772014448</v>
      </c>
      <c r="T685" s="7">
        <f t="shared" si="103"/>
        <v>38.48867294931749</v>
      </c>
      <c r="U685" s="7">
        <f t="shared" si="103"/>
        <v>38.48867294931749</v>
      </c>
      <c r="V685" s="7">
        <f t="shared" si="103"/>
        <v>38.48867294931749</v>
      </c>
      <c r="W685" s="7">
        <f t="shared" si="103"/>
        <v>39.95678516504632</v>
      </c>
      <c r="X685" s="7">
        <f t="shared" si="103"/>
        <v>43.417026218637204</v>
      </c>
      <c r="Y685" s="7">
        <f t="shared" si="103"/>
        <v>38.48867294931749</v>
      </c>
    </row>
    <row r="686" spans="1:25" x14ac:dyDescent="0.25">
      <c r="A686">
        <v>45</v>
      </c>
      <c r="B686" s="7">
        <f t="shared" si="102"/>
        <v>30.888426455026842</v>
      </c>
      <c r="C686" s="7">
        <f t="shared" si="102"/>
        <v>31.537420292089553</v>
      </c>
      <c r="D686" s="7">
        <f t="shared" si="102"/>
        <v>32.220642691635966</v>
      </c>
      <c r="E686" s="7">
        <f t="shared" si="102"/>
        <v>32.220642691635966</v>
      </c>
      <c r="F686" s="7">
        <f t="shared" si="102"/>
        <v>32.220642691635966</v>
      </c>
      <c r="G686" s="7">
        <f t="shared" si="102"/>
        <v>33.702193503875172</v>
      </c>
      <c r="H686" s="7">
        <f t="shared" si="102"/>
        <v>34.507708041397386</v>
      </c>
      <c r="I686" s="7">
        <f t="shared" si="102"/>
        <v>35.361945819401647</v>
      </c>
      <c r="J686" s="7">
        <f t="shared" si="102"/>
        <v>36.26977093330229</v>
      </c>
      <c r="K686" s="7">
        <f t="shared" si="102"/>
        <v>37.236708955121067</v>
      </c>
      <c r="L686" s="5">
        <f t="shared" si="102"/>
        <v>33.702193503875151</v>
      </c>
      <c r="M686" s="5"/>
      <c r="N686" s="5">
        <f>'SSA avg mort by age'!M50</f>
        <v>33.702193503875151</v>
      </c>
      <c r="O686" s="7">
        <f t="shared" si="103"/>
        <v>34.490673453040607</v>
      </c>
      <c r="P686" s="7">
        <f t="shared" si="103"/>
        <v>35.050788928115601</v>
      </c>
      <c r="Q686" s="7">
        <f t="shared" si="103"/>
        <v>36.248500671144427</v>
      </c>
      <c r="R686" s="7">
        <f t="shared" si="103"/>
        <v>36.890202795526193</v>
      </c>
      <c r="S686" s="7">
        <f t="shared" si="103"/>
        <v>37.222773096741555</v>
      </c>
      <c r="T686" s="7">
        <f t="shared" si="103"/>
        <v>37.563582078848661</v>
      </c>
      <c r="U686" s="7">
        <f t="shared" si="103"/>
        <v>37.563582078848661</v>
      </c>
      <c r="V686" s="7">
        <f t="shared" si="103"/>
        <v>37.563582078848661</v>
      </c>
      <c r="W686" s="7">
        <f t="shared" si="103"/>
        <v>39.016326389834191</v>
      </c>
      <c r="X686" s="7">
        <f t="shared" si="103"/>
        <v>42.44211514941324</v>
      </c>
      <c r="Y686" s="7">
        <f t="shared" si="103"/>
        <v>37.563582078848661</v>
      </c>
    </row>
    <row r="687" spans="1:25" x14ac:dyDescent="0.25">
      <c r="A687">
        <v>46</v>
      </c>
      <c r="B687" s="7">
        <f t="shared" si="102"/>
        <v>30.040108484833031</v>
      </c>
      <c r="C687" s="7">
        <f t="shared" si="102"/>
        <v>30.680037393376391</v>
      </c>
      <c r="D687" s="7">
        <f t="shared" si="102"/>
        <v>31.353833923767262</v>
      </c>
      <c r="E687" s="7">
        <f t="shared" si="102"/>
        <v>31.353833923767262</v>
      </c>
      <c r="F687" s="7">
        <f t="shared" si="102"/>
        <v>31.353833923767262</v>
      </c>
      <c r="G687" s="7">
        <f t="shared" si="102"/>
        <v>32.815332372612559</v>
      </c>
      <c r="H687" s="7">
        <f t="shared" si="102"/>
        <v>33.610152341053976</v>
      </c>
      <c r="I687" s="7">
        <f t="shared" si="102"/>
        <v>34.453197257652278</v>
      </c>
      <c r="J687" s="7">
        <f t="shared" si="102"/>
        <v>35.349285095760756</v>
      </c>
      <c r="K687" s="7">
        <f t="shared" si="102"/>
        <v>36.303888933786354</v>
      </c>
      <c r="L687" s="5">
        <f t="shared" si="102"/>
        <v>32.815332372612538</v>
      </c>
      <c r="M687" s="5"/>
      <c r="N687" s="5">
        <f>'SSA avg mort by age'!M51</f>
        <v>32.815332372612538</v>
      </c>
      <c r="O687" s="7">
        <f t="shared" si="103"/>
        <v>33.606989478518287</v>
      </c>
      <c r="P687" s="7">
        <f t="shared" si="103"/>
        <v>34.160331606395175</v>
      </c>
      <c r="Q687" s="7">
        <f t="shared" si="103"/>
        <v>35.343871580379322</v>
      </c>
      <c r="R687" s="7">
        <f t="shared" si="103"/>
        <v>35.978146705482146</v>
      </c>
      <c r="S687" s="7">
        <f t="shared" si="103"/>
        <v>36.306911222832603</v>
      </c>
      <c r="T687" s="7">
        <f t="shared" si="103"/>
        <v>36.643849938565893</v>
      </c>
      <c r="U687" s="7">
        <f t="shared" si="103"/>
        <v>36.643849938565893</v>
      </c>
      <c r="V687" s="7">
        <f t="shared" si="103"/>
        <v>36.643849938565893</v>
      </c>
      <c r="W687" s="7">
        <f t="shared" si="103"/>
        <v>38.080418834005037</v>
      </c>
      <c r="X687" s="7">
        <f t="shared" si="103"/>
        <v>41.46989108564555</v>
      </c>
      <c r="Y687" s="7">
        <f t="shared" si="103"/>
        <v>36.643849938565893</v>
      </c>
    </row>
    <row r="688" spans="1:25" x14ac:dyDescent="0.25">
      <c r="A688">
        <v>47</v>
      </c>
      <c r="B688" s="7">
        <f t="shared" si="102"/>
        <v>29.200266988944236</v>
      </c>
      <c r="C688" s="7">
        <f t="shared" si="102"/>
        <v>29.830785044218739</v>
      </c>
      <c r="D688" s="7">
        <f t="shared" si="102"/>
        <v>30.494790384881384</v>
      </c>
      <c r="E688" s="7">
        <f t="shared" si="102"/>
        <v>30.494790384881384</v>
      </c>
      <c r="F688" s="7">
        <f t="shared" si="102"/>
        <v>30.494790384881384</v>
      </c>
      <c r="G688" s="7">
        <f t="shared" si="102"/>
        <v>31.935440809931738</v>
      </c>
      <c r="H688" s="7">
        <f t="shared" si="102"/>
        <v>32.719131907573157</v>
      </c>
      <c r="I688" s="7">
        <f t="shared" si="102"/>
        <v>33.550522269336476</v>
      </c>
      <c r="J688" s="7">
        <f t="shared" si="102"/>
        <v>34.434381044943514</v>
      </c>
      <c r="K688" s="7">
        <f t="shared" si="102"/>
        <v>35.376125737183962</v>
      </c>
      <c r="L688" s="5">
        <f t="shared" si="102"/>
        <v>31.935440809931716</v>
      </c>
      <c r="M688" s="5"/>
      <c r="N688" s="5">
        <f>'SSA avg mort by age'!M52</f>
        <v>31.935440809931716</v>
      </c>
      <c r="O688" s="7">
        <f t="shared" si="103"/>
        <v>32.730347798685585</v>
      </c>
      <c r="P688" s="7">
        <f t="shared" si="103"/>
        <v>33.276610119978976</v>
      </c>
      <c r="Q688" s="7">
        <f t="shared" si="103"/>
        <v>34.445327914095728</v>
      </c>
      <c r="R688" s="7">
        <f t="shared" si="103"/>
        <v>35.071830233853589</v>
      </c>
      <c r="S688" s="7">
        <f t="shared" si="103"/>
        <v>35.396610458284101</v>
      </c>
      <c r="T688" s="7">
        <f t="shared" si="103"/>
        <v>35.729496468216759</v>
      </c>
      <c r="U688" s="7">
        <f t="shared" si="103"/>
        <v>35.729496468216759</v>
      </c>
      <c r="V688" s="7">
        <f t="shared" si="103"/>
        <v>35.729496468216759</v>
      </c>
      <c r="W688" s="7">
        <f t="shared" si="103"/>
        <v>37.149117649594231</v>
      </c>
      <c r="X688" s="7">
        <f t="shared" si="103"/>
        <v>40.500483083592336</v>
      </c>
      <c r="Y688" s="7">
        <f t="shared" si="103"/>
        <v>35.729496468216759</v>
      </c>
    </row>
    <row r="689" spans="1:25" x14ac:dyDescent="0.25">
      <c r="A689">
        <v>48</v>
      </c>
      <c r="B689" s="7">
        <f t="shared" si="102"/>
        <v>28.369847026887825</v>
      </c>
      <c r="C689" s="7">
        <f t="shared" si="102"/>
        <v>28.990571225866866</v>
      </c>
      <c r="D689" s="7">
        <f t="shared" si="102"/>
        <v>29.64438112259273</v>
      </c>
      <c r="E689" s="7">
        <f t="shared" si="102"/>
        <v>29.64438112259273</v>
      </c>
      <c r="F689" s="7">
        <f t="shared" si="102"/>
        <v>29.64438112259273</v>
      </c>
      <c r="G689" s="7">
        <f t="shared" si="102"/>
        <v>31.063303753436909</v>
      </c>
      <c r="H689" s="7">
        <f t="shared" si="102"/>
        <v>31.835386108672683</v>
      </c>
      <c r="I689" s="7">
        <f t="shared" si="102"/>
        <v>32.654612002583882</v>
      </c>
      <c r="J689" s="7">
        <f t="shared" si="102"/>
        <v>33.525698790034973</v>
      </c>
      <c r="K689" s="7">
        <f t="shared" si="102"/>
        <v>34.454005008042131</v>
      </c>
      <c r="L689" s="5">
        <f t="shared" si="102"/>
        <v>31.063303753436887</v>
      </c>
      <c r="M689" s="5"/>
      <c r="N689" s="5">
        <f>'SSA avg mort by age'!M53</f>
        <v>31.063303753436887</v>
      </c>
      <c r="O689" s="7">
        <f t="shared" si="103"/>
        <v>31.860700746379596</v>
      </c>
      <c r="P689" s="7">
        <f t="shared" si="103"/>
        <v>32.399592085152484</v>
      </c>
      <c r="Q689" s="7">
        <f t="shared" si="103"/>
        <v>33.552868575701233</v>
      </c>
      <c r="R689" s="7">
        <f t="shared" si="103"/>
        <v>34.171268298114292</v>
      </c>
      <c r="S689" s="7">
        <f t="shared" si="103"/>
        <v>34.491893822561607</v>
      </c>
      <c r="T689" s="7">
        <f t="shared" si="103"/>
        <v>34.820552853473004</v>
      </c>
      <c r="U689" s="7">
        <f t="shared" si="103"/>
        <v>34.820552853473004</v>
      </c>
      <c r="V689" s="7">
        <f t="shared" si="103"/>
        <v>34.820552853473004</v>
      </c>
      <c r="W689" s="7">
        <f t="shared" si="103"/>
        <v>36.222487343181541</v>
      </c>
      <c r="X689" s="7">
        <f t="shared" si="103"/>
        <v>39.534025591934537</v>
      </c>
      <c r="Y689" s="7">
        <f t="shared" si="103"/>
        <v>34.820552853473004</v>
      </c>
    </row>
    <row r="690" spans="1:25" x14ac:dyDescent="0.25">
      <c r="A690">
        <v>49</v>
      </c>
      <c r="B690" s="7">
        <f t="shared" ref="B690:L705" si="104">B568/B202</f>
        <v>27.549815343376309</v>
      </c>
      <c r="C690" s="7">
        <f t="shared" si="104"/>
        <v>28.160326879354418</v>
      </c>
      <c r="D690" s="7">
        <f t="shared" si="104"/>
        <v>28.803499491123269</v>
      </c>
      <c r="E690" s="7">
        <f t="shared" si="104"/>
        <v>28.803499491123269</v>
      </c>
      <c r="F690" s="7">
        <f t="shared" si="104"/>
        <v>28.803499491123269</v>
      </c>
      <c r="G690" s="7">
        <f t="shared" si="104"/>
        <v>30.199733368526637</v>
      </c>
      <c r="H690" s="7">
        <f t="shared" si="104"/>
        <v>30.959683120057008</v>
      </c>
      <c r="I690" s="7">
        <f t="shared" si="104"/>
        <v>31.766188077628968</v>
      </c>
      <c r="J690" s="7">
        <f t="shared" si="104"/>
        <v>32.623910563783276</v>
      </c>
      <c r="K690" s="7">
        <f t="shared" si="104"/>
        <v>33.538146455125535</v>
      </c>
      <c r="L690" s="5">
        <f t="shared" si="104"/>
        <v>30.199733368526626</v>
      </c>
      <c r="M690" s="5"/>
      <c r="N690" s="5">
        <f>'SSA avg mort by age'!M54</f>
        <v>30.199733368526626</v>
      </c>
      <c r="O690" s="7">
        <f t="shared" ref="O690:Y705" si="105">O568/O202</f>
        <v>30.997814670868721</v>
      </c>
      <c r="P690" s="7">
        <f t="shared" si="105"/>
        <v>31.529069599006469</v>
      </c>
      <c r="Q690" s="7">
        <f t="shared" si="105"/>
        <v>32.66633891270633</v>
      </c>
      <c r="R690" s="7">
        <f t="shared" si="105"/>
        <v>33.276333806461011</v>
      </c>
      <c r="S690" s="7">
        <f t="shared" si="105"/>
        <v>33.592648252099131</v>
      </c>
      <c r="T690" s="7">
        <f t="shared" si="105"/>
        <v>33.916920230117341</v>
      </c>
      <c r="U690" s="7">
        <f t="shared" si="105"/>
        <v>33.916920230117341</v>
      </c>
      <c r="V690" s="7">
        <f t="shared" si="105"/>
        <v>33.916920230117341</v>
      </c>
      <c r="W690" s="7">
        <f t="shared" si="105"/>
        <v>35.300487655661314</v>
      </c>
      <c r="X690" s="7">
        <f t="shared" si="105"/>
        <v>38.570605446283615</v>
      </c>
      <c r="Y690" s="7">
        <f t="shared" si="105"/>
        <v>33.916920230117341</v>
      </c>
    </row>
    <row r="691" spans="1:25" x14ac:dyDescent="0.25">
      <c r="A691">
        <v>50</v>
      </c>
      <c r="B691" s="7">
        <f t="shared" si="104"/>
        <v>26.740831458668431</v>
      </c>
      <c r="C691" s="7">
        <f t="shared" si="104"/>
        <v>27.340695434793929</v>
      </c>
      <c r="D691" s="7">
        <f t="shared" si="104"/>
        <v>27.97277189961472</v>
      </c>
      <c r="E691" s="7">
        <f t="shared" si="104"/>
        <v>27.97277189961472</v>
      </c>
      <c r="F691" s="7">
        <f t="shared" si="104"/>
        <v>27.97277189961472</v>
      </c>
      <c r="G691" s="7">
        <f t="shared" si="104"/>
        <v>29.345318833797908</v>
      </c>
      <c r="H691" s="7">
        <f t="shared" si="104"/>
        <v>30.092591678586132</v>
      </c>
      <c r="I691" s="7">
        <f t="shared" si="104"/>
        <v>30.885797389869424</v>
      </c>
      <c r="J691" s="7">
        <f t="shared" si="104"/>
        <v>31.729539859152283</v>
      </c>
      <c r="K691" s="7">
        <f t="shared" si="104"/>
        <v>32.629048422866838</v>
      </c>
      <c r="L691" s="5">
        <f t="shared" si="104"/>
        <v>29.345318833797887</v>
      </c>
      <c r="M691" s="5"/>
      <c r="N691" s="5">
        <f>'SSA avg mort by age'!M55</f>
        <v>29.345318833797887</v>
      </c>
      <c r="O691" s="7">
        <f t="shared" si="105"/>
        <v>30.141527263927447</v>
      </c>
      <c r="P691" s="7">
        <f t="shared" si="105"/>
        <v>30.664901823604648</v>
      </c>
      <c r="Q691" s="7">
        <f t="shared" si="105"/>
        <v>31.785642432906531</v>
      </c>
      <c r="R691" s="7">
        <f t="shared" si="105"/>
        <v>32.386953184365773</v>
      </c>
      <c r="S691" s="7">
        <f t="shared" si="105"/>
        <v>32.698811827546407</v>
      </c>
      <c r="T691" s="7">
        <f t="shared" si="105"/>
        <v>33.018548469075576</v>
      </c>
      <c r="U691" s="7">
        <f t="shared" si="105"/>
        <v>33.018548469075576</v>
      </c>
      <c r="V691" s="7">
        <f t="shared" si="105"/>
        <v>33.018548469075576</v>
      </c>
      <c r="W691" s="7">
        <f t="shared" si="105"/>
        <v>34.383117039147791</v>
      </c>
      <c r="X691" s="7">
        <f t="shared" si="105"/>
        <v>37.610325933487793</v>
      </c>
      <c r="Y691" s="7">
        <f t="shared" si="105"/>
        <v>33.018548469075576</v>
      </c>
    </row>
    <row r="692" spans="1:25" x14ac:dyDescent="0.25">
      <c r="A692">
        <v>51</v>
      </c>
      <c r="B692" s="7">
        <f t="shared" si="104"/>
        <v>25.943198446791893</v>
      </c>
      <c r="C692" s="7">
        <f t="shared" si="104"/>
        <v>26.531985123408415</v>
      </c>
      <c r="D692" s="7">
        <f t="shared" si="104"/>
        <v>27.152511756995505</v>
      </c>
      <c r="E692" s="7">
        <f t="shared" si="104"/>
        <v>27.152511756995505</v>
      </c>
      <c r="F692" s="7">
        <f t="shared" si="104"/>
        <v>27.152511756995505</v>
      </c>
      <c r="G692" s="7">
        <f t="shared" si="104"/>
        <v>28.500383886438691</v>
      </c>
      <c r="H692" s="7">
        <f t="shared" si="104"/>
        <v>29.234440617372393</v>
      </c>
      <c r="I692" s="7">
        <f t="shared" si="104"/>
        <v>30.013773778139171</v>
      </c>
      <c r="J692" s="7">
        <f t="shared" si="104"/>
        <v>30.842925389387762</v>
      </c>
      <c r="K692" s="7">
        <f t="shared" si="104"/>
        <v>31.727054319175974</v>
      </c>
      <c r="L692" s="5">
        <f t="shared" si="104"/>
        <v>28.50038388643868</v>
      </c>
      <c r="M692" s="5"/>
      <c r="N692" s="5">
        <f>'SSA avg mort by age'!M56</f>
        <v>28.50038388643868</v>
      </c>
      <c r="O692" s="7">
        <f t="shared" si="105"/>
        <v>29.292335367298854</v>
      </c>
      <c r="P692" s="7">
        <f t="shared" si="105"/>
        <v>29.807571115607303</v>
      </c>
      <c r="Q692" s="7">
        <f t="shared" si="105"/>
        <v>30.911230520292477</v>
      </c>
      <c r="R692" s="7">
        <f t="shared" si="105"/>
        <v>31.503561209973746</v>
      </c>
      <c r="S692" s="7">
        <f t="shared" si="105"/>
        <v>31.810810714999349</v>
      </c>
      <c r="T692" s="7">
        <f t="shared" si="105"/>
        <v>32.125854905860947</v>
      </c>
      <c r="U692" s="7">
        <f t="shared" si="105"/>
        <v>32.125854905860947</v>
      </c>
      <c r="V692" s="7">
        <f t="shared" si="105"/>
        <v>32.125854905860947</v>
      </c>
      <c r="W692" s="7">
        <f t="shared" si="105"/>
        <v>33.470755111660679</v>
      </c>
      <c r="X692" s="7">
        <f t="shared" si="105"/>
        <v>36.653477026648083</v>
      </c>
      <c r="Y692" s="7">
        <f t="shared" si="105"/>
        <v>32.125854905860947</v>
      </c>
    </row>
    <row r="693" spans="1:25" x14ac:dyDescent="0.25">
      <c r="A693">
        <v>52</v>
      </c>
      <c r="B693" s="7">
        <f t="shared" si="104"/>
        <v>25.156639882470145</v>
      </c>
      <c r="C693" s="7">
        <f t="shared" si="104"/>
        <v>25.733956749251853</v>
      </c>
      <c r="D693" s="7">
        <f t="shared" si="104"/>
        <v>26.34251853765317</v>
      </c>
      <c r="E693" s="7">
        <f t="shared" si="104"/>
        <v>26.34251853765317</v>
      </c>
      <c r="F693" s="7">
        <f t="shared" si="104"/>
        <v>26.34251853765317</v>
      </c>
      <c r="G693" s="7">
        <f t="shared" si="104"/>
        <v>27.664810047495973</v>
      </c>
      <c r="H693" s="7">
        <f t="shared" si="104"/>
        <v>28.385155051951401</v>
      </c>
      <c r="I693" s="7">
        <f t="shared" si="104"/>
        <v>29.150087833195705</v>
      </c>
      <c r="J693" s="7">
        <f t="shared" si="104"/>
        <v>29.964085245219721</v>
      </c>
      <c r="K693" s="7">
        <f t="shared" si="104"/>
        <v>30.832231921903016</v>
      </c>
      <c r="L693" s="5">
        <f t="shared" si="104"/>
        <v>27.664810047495958</v>
      </c>
      <c r="M693" s="5"/>
      <c r="N693" s="5">
        <f>'SSA avg mort by age'!M57</f>
        <v>27.664810047495958</v>
      </c>
      <c r="O693" s="7">
        <f t="shared" si="105"/>
        <v>28.450105298961073</v>
      </c>
      <c r="P693" s="7">
        <f t="shared" si="105"/>
        <v>28.956964319425591</v>
      </c>
      <c r="Q693" s="7">
        <f t="shared" si="105"/>
        <v>30.043032486593976</v>
      </c>
      <c r="R693" s="7">
        <f t="shared" si="105"/>
        <v>30.626109176178556</v>
      </c>
      <c r="S693" s="7">
        <f t="shared" si="105"/>
        <v>30.928607394444889</v>
      </c>
      <c r="T693" s="7">
        <f t="shared" si="105"/>
        <v>31.238813342547076</v>
      </c>
      <c r="U693" s="7">
        <f t="shared" si="105"/>
        <v>31.238813342547076</v>
      </c>
      <c r="V693" s="7">
        <f t="shared" si="105"/>
        <v>31.238813342547076</v>
      </c>
      <c r="W693" s="7">
        <f t="shared" si="105"/>
        <v>32.563422378854675</v>
      </c>
      <c r="X693" s="7">
        <f t="shared" si="105"/>
        <v>35.700180236678172</v>
      </c>
      <c r="Y693" s="7">
        <f t="shared" si="105"/>
        <v>31.238813342547076</v>
      </c>
    </row>
    <row r="694" spans="1:25" x14ac:dyDescent="0.25">
      <c r="A694">
        <v>53</v>
      </c>
      <c r="B694" s="7">
        <f t="shared" si="104"/>
        <v>24.380329438829058</v>
      </c>
      <c r="C694" s="7">
        <f t="shared" si="104"/>
        <v>24.945849787434032</v>
      </c>
      <c r="D694" s="7">
        <f t="shared" si="104"/>
        <v>25.542100229536988</v>
      </c>
      <c r="E694" s="7">
        <f t="shared" si="104"/>
        <v>25.542100229536988</v>
      </c>
      <c r="F694" s="7">
        <f t="shared" si="104"/>
        <v>25.542100229536988</v>
      </c>
      <c r="G694" s="7">
        <f t="shared" si="104"/>
        <v>26.838051278447498</v>
      </c>
      <c r="H694" s="7">
        <f t="shared" si="104"/>
        <v>27.544266873024689</v>
      </c>
      <c r="I694" s="7">
        <f t="shared" si="104"/>
        <v>28.294353030803578</v>
      </c>
      <c r="J694" s="7">
        <f t="shared" si="104"/>
        <v>29.092718457663896</v>
      </c>
      <c r="K694" s="7">
        <f t="shared" si="104"/>
        <v>29.944370144059704</v>
      </c>
      <c r="L694" s="5">
        <f t="shared" si="104"/>
        <v>26.83805127844748</v>
      </c>
      <c r="M694" s="5"/>
      <c r="N694" s="5">
        <f>'SSA avg mort by age'!M58</f>
        <v>26.83805127844748</v>
      </c>
      <c r="O694" s="7">
        <f t="shared" si="105"/>
        <v>27.613670855637224</v>
      </c>
      <c r="P694" s="7">
        <f t="shared" si="105"/>
        <v>28.111989982373025</v>
      </c>
      <c r="Q694" s="7">
        <f t="shared" si="105"/>
        <v>29.180113149938634</v>
      </c>
      <c r="R694" s="7">
        <f t="shared" si="105"/>
        <v>29.75374371744519</v>
      </c>
      <c r="S694" s="7">
        <f t="shared" si="105"/>
        <v>30.051390401196535</v>
      </c>
      <c r="T694" s="7">
        <f t="shared" si="105"/>
        <v>30.356654907639349</v>
      </c>
      <c r="U694" s="7">
        <f t="shared" si="105"/>
        <v>30.356654907639349</v>
      </c>
      <c r="V694" s="7">
        <f t="shared" si="105"/>
        <v>30.356654907639349</v>
      </c>
      <c r="W694" s="7">
        <f t="shared" si="105"/>
        <v>31.660527775919633</v>
      </c>
      <c r="X694" s="7">
        <f t="shared" si="105"/>
        <v>34.750242300322064</v>
      </c>
      <c r="Y694" s="7">
        <f t="shared" si="105"/>
        <v>30.356654907639349</v>
      </c>
    </row>
    <row r="695" spans="1:25" x14ac:dyDescent="0.25">
      <c r="A695">
        <v>54</v>
      </c>
      <c r="B695" s="7">
        <f t="shared" si="104"/>
        <v>23.613196911113874</v>
      </c>
      <c r="C695" s="7">
        <f t="shared" si="104"/>
        <v>24.166670679608682</v>
      </c>
      <c r="D695" s="7">
        <f t="shared" si="104"/>
        <v>24.750343123383068</v>
      </c>
      <c r="E695" s="7">
        <f t="shared" si="104"/>
        <v>24.750343123383068</v>
      </c>
      <c r="F695" s="7">
        <f t="shared" si="104"/>
        <v>24.750343123383068</v>
      </c>
      <c r="G695" s="7">
        <f t="shared" si="104"/>
        <v>26.019364171286583</v>
      </c>
      <c r="H695" s="7">
        <f t="shared" si="104"/>
        <v>26.711123697809665</v>
      </c>
      <c r="I695" s="7">
        <f t="shared" si="104"/>
        <v>27.446012372032474</v>
      </c>
      <c r="J695" s="7">
        <f t="shared" si="104"/>
        <v>28.228368156199991</v>
      </c>
      <c r="K695" s="7">
        <f t="shared" si="104"/>
        <v>29.063117426443405</v>
      </c>
      <c r="L695" s="5">
        <f t="shared" si="104"/>
        <v>26.019364171286565</v>
      </c>
      <c r="M695" s="5"/>
      <c r="N695" s="5">
        <f>'SSA avg mort by age'!M59</f>
        <v>26.019364171286565</v>
      </c>
      <c r="O695" s="7">
        <f t="shared" si="105"/>
        <v>26.781504540200999</v>
      </c>
      <c r="P695" s="7">
        <f t="shared" si="105"/>
        <v>27.271211711901309</v>
      </c>
      <c r="Q695" s="7">
        <f t="shared" si="105"/>
        <v>28.321226739637918</v>
      </c>
      <c r="R695" s="7">
        <f t="shared" si="105"/>
        <v>28.885318962486004</v>
      </c>
      <c r="S695" s="7">
        <f t="shared" si="105"/>
        <v>29.178065054408385</v>
      </c>
      <c r="T695" s="7">
        <f t="shared" si="105"/>
        <v>29.478336977430747</v>
      </c>
      <c r="U695" s="7">
        <f t="shared" si="105"/>
        <v>29.478336977430747</v>
      </c>
      <c r="V695" s="7">
        <f t="shared" si="105"/>
        <v>29.478336977430747</v>
      </c>
      <c r="W695" s="7">
        <f t="shared" si="105"/>
        <v>30.761246235956584</v>
      </c>
      <c r="X695" s="7">
        <f t="shared" si="105"/>
        <v>33.803326483659738</v>
      </c>
      <c r="Y695" s="7">
        <f t="shared" si="105"/>
        <v>29.478336977430747</v>
      </c>
    </row>
    <row r="696" spans="1:25" x14ac:dyDescent="0.25">
      <c r="A696">
        <v>55</v>
      </c>
      <c r="B696" s="7">
        <f t="shared" si="104"/>
        <v>22.854488922208116</v>
      </c>
      <c r="C696" s="7">
        <f t="shared" si="104"/>
        <v>23.395724076167507</v>
      </c>
      <c r="D696" s="7">
        <f t="shared" si="104"/>
        <v>23.966612302211107</v>
      </c>
      <c r="E696" s="7">
        <f t="shared" si="104"/>
        <v>23.966612302211107</v>
      </c>
      <c r="F696" s="7">
        <f t="shared" si="104"/>
        <v>23.966612302211107</v>
      </c>
      <c r="G696" s="7">
        <f t="shared" si="104"/>
        <v>25.208242629888375</v>
      </c>
      <c r="H696" s="7">
        <f t="shared" si="104"/>
        <v>25.885288244404492</v>
      </c>
      <c r="I696" s="7">
        <f t="shared" si="104"/>
        <v>26.604700653607544</v>
      </c>
      <c r="J696" s="7">
        <f t="shared" si="104"/>
        <v>27.370744767141971</v>
      </c>
      <c r="K696" s="7">
        <f t="shared" si="104"/>
        <v>28.188263701282569</v>
      </c>
      <c r="L696" s="5">
        <f t="shared" si="104"/>
        <v>25.208242629888357</v>
      </c>
      <c r="M696" s="5"/>
      <c r="N696" s="5">
        <f>'SSA avg mort by age'!M60</f>
        <v>25.208242629888357</v>
      </c>
      <c r="O696" s="7">
        <f t="shared" si="105"/>
        <v>25.952854558909745</v>
      </c>
      <c r="P696" s="7">
        <f t="shared" si="105"/>
        <v>26.433926294125691</v>
      </c>
      <c r="Q696" s="7">
        <f t="shared" si="105"/>
        <v>27.465771324449751</v>
      </c>
      <c r="R696" s="7">
        <f t="shared" si="105"/>
        <v>28.020285867801775</v>
      </c>
      <c r="S696" s="7">
        <f t="shared" si="105"/>
        <v>28.308109361332523</v>
      </c>
      <c r="T696" s="7">
        <f t="shared" si="105"/>
        <v>28.603365033615159</v>
      </c>
      <c r="U696" s="7">
        <f t="shared" si="105"/>
        <v>28.603365033615159</v>
      </c>
      <c r="V696" s="7">
        <f t="shared" si="105"/>
        <v>28.603365033615159</v>
      </c>
      <c r="W696" s="7">
        <f t="shared" si="105"/>
        <v>29.865197694614388</v>
      </c>
      <c r="X696" s="7">
        <f t="shared" si="105"/>
        <v>32.859307571678464</v>
      </c>
      <c r="Y696" s="7">
        <f t="shared" si="105"/>
        <v>28.603365033615159</v>
      </c>
    </row>
    <row r="697" spans="1:25" x14ac:dyDescent="0.25">
      <c r="A697">
        <v>56</v>
      </c>
      <c r="B697" s="7">
        <f t="shared" si="104"/>
        <v>22.104654635054263</v>
      </c>
      <c r="C697" s="7">
        <f t="shared" si="104"/>
        <v>22.633455026749907</v>
      </c>
      <c r="D697" s="7">
        <f t="shared" si="104"/>
        <v>23.191348433450823</v>
      </c>
      <c r="E697" s="7">
        <f t="shared" si="104"/>
        <v>23.191348433450823</v>
      </c>
      <c r="F697" s="7">
        <f t="shared" si="104"/>
        <v>23.191348433450823</v>
      </c>
      <c r="G697" s="7">
        <f t="shared" si="104"/>
        <v>24.405117584393</v>
      </c>
      <c r="H697" s="7">
        <f t="shared" si="104"/>
        <v>25.067185989124123</v>
      </c>
      <c r="I697" s="7">
        <f t="shared" si="104"/>
        <v>25.770837429511783</v>
      </c>
      <c r="J697" s="7">
        <f t="shared" si="104"/>
        <v>26.520261383507613</v>
      </c>
      <c r="K697" s="7">
        <f t="shared" si="104"/>
        <v>27.320214980937152</v>
      </c>
      <c r="L697" s="5">
        <f t="shared" si="104"/>
        <v>24.405117584392986</v>
      </c>
      <c r="M697" s="5"/>
      <c r="N697" s="5">
        <f>'SSA avg mort by age'!M61</f>
        <v>24.405117584392986</v>
      </c>
      <c r="O697" s="7">
        <f t="shared" si="105"/>
        <v>25.127996285525025</v>
      </c>
      <c r="P697" s="7">
        <f t="shared" si="105"/>
        <v>25.600405118131178</v>
      </c>
      <c r="Q697" s="7">
        <f t="shared" si="105"/>
        <v>26.614009034643956</v>
      </c>
      <c r="R697" s="7">
        <f t="shared" si="105"/>
        <v>27.158901217141597</v>
      </c>
      <c r="S697" s="7">
        <f t="shared" si="105"/>
        <v>27.44177723527061</v>
      </c>
      <c r="T697" s="7">
        <f t="shared" si="105"/>
        <v>27.731989979963874</v>
      </c>
      <c r="U697" s="7">
        <f t="shared" si="105"/>
        <v>27.731989979963874</v>
      </c>
      <c r="V697" s="7">
        <f t="shared" si="105"/>
        <v>27.731989979963874</v>
      </c>
      <c r="W697" s="7">
        <f t="shared" si="105"/>
        <v>28.972619498161283</v>
      </c>
      <c r="X697" s="7">
        <f t="shared" si="105"/>
        <v>31.918386839855447</v>
      </c>
      <c r="Y697" s="7">
        <f t="shared" si="105"/>
        <v>27.731989979963874</v>
      </c>
    </row>
    <row r="698" spans="1:25" x14ac:dyDescent="0.25">
      <c r="A698">
        <v>57</v>
      </c>
      <c r="B698" s="7">
        <f t="shared" si="104"/>
        <v>21.363917515551609</v>
      </c>
      <c r="C698" s="7">
        <f t="shared" si="104"/>
        <v>21.880095286481357</v>
      </c>
      <c r="D698" s="7">
        <f t="shared" si="104"/>
        <v>22.424791875680786</v>
      </c>
      <c r="E698" s="7">
        <f t="shared" si="104"/>
        <v>22.424791875680786</v>
      </c>
      <c r="F698" s="7">
        <f t="shared" si="104"/>
        <v>22.424791875680786</v>
      </c>
      <c r="G698" s="7">
        <f t="shared" si="104"/>
        <v>23.610247570724724</v>
      </c>
      <c r="H698" s="7">
        <f t="shared" si="104"/>
        <v>24.257085055309091</v>
      </c>
      <c r="I698" s="7">
        <f t="shared" si="104"/>
        <v>24.944700751689314</v>
      </c>
      <c r="J698" s="7">
        <f t="shared" si="104"/>
        <v>25.677206333256027</v>
      </c>
      <c r="K698" s="7">
        <f t="shared" si="104"/>
        <v>26.459270222764413</v>
      </c>
      <c r="L698" s="5">
        <f t="shared" si="104"/>
        <v>23.610247570724727</v>
      </c>
      <c r="M698" s="5"/>
      <c r="N698" s="5">
        <f>'SSA avg mort by age'!M62</f>
        <v>23.610247570724727</v>
      </c>
      <c r="O698" s="7">
        <f t="shared" si="105"/>
        <v>24.307978557584967</v>
      </c>
      <c r="P698" s="7">
        <f t="shared" si="105"/>
        <v>24.771656285681168</v>
      </c>
      <c r="Q698" s="7">
        <f t="shared" si="105"/>
        <v>25.766861318194678</v>
      </c>
      <c r="R698" s="7">
        <f t="shared" si="105"/>
        <v>26.302040277202398</v>
      </c>
      <c r="S698" s="7">
        <f t="shared" si="105"/>
        <v>26.579920073855753</v>
      </c>
      <c r="T698" s="7">
        <f t="shared" si="105"/>
        <v>26.865038798602679</v>
      </c>
      <c r="U698" s="7">
        <f t="shared" si="105"/>
        <v>26.865038798602679</v>
      </c>
      <c r="V698" s="7">
        <f t="shared" si="105"/>
        <v>26.865038798602679</v>
      </c>
      <c r="W698" s="7">
        <f t="shared" si="105"/>
        <v>28.084235040495948</v>
      </c>
      <c r="X698" s="7">
        <f t="shared" si="105"/>
        <v>30.98104612379062</v>
      </c>
      <c r="Y698" s="7">
        <f t="shared" si="105"/>
        <v>26.865038798602679</v>
      </c>
    </row>
    <row r="699" spans="1:25" x14ac:dyDescent="0.25">
      <c r="A699">
        <v>58</v>
      </c>
      <c r="B699" s="7">
        <f t="shared" si="104"/>
        <v>20.631194370993398</v>
      </c>
      <c r="C699" s="7">
        <f t="shared" si="104"/>
        <v>21.134634057861089</v>
      </c>
      <c r="D699" s="7">
        <f t="shared" si="104"/>
        <v>21.666007355070317</v>
      </c>
      <c r="E699" s="7">
        <f t="shared" si="104"/>
        <v>21.666007355070317</v>
      </c>
      <c r="F699" s="7">
        <f t="shared" si="104"/>
        <v>21.666007355070317</v>
      </c>
      <c r="G699" s="7">
        <f t="shared" si="104"/>
        <v>22.822858751099755</v>
      </c>
      <c r="H699" s="7">
        <f t="shared" si="104"/>
        <v>23.454298096680521</v>
      </c>
      <c r="I699" s="7">
        <f t="shared" si="104"/>
        <v>24.125694062265804</v>
      </c>
      <c r="J699" s="7">
        <f t="shared" si="104"/>
        <v>24.84107853553131</v>
      </c>
      <c r="K699" s="7">
        <f t="shared" si="104"/>
        <v>25.605028957198378</v>
      </c>
      <c r="L699" s="5">
        <f t="shared" si="104"/>
        <v>22.822858751099751</v>
      </c>
      <c r="M699" s="5"/>
      <c r="N699" s="5">
        <f>'SSA avg mort by age'!M63</f>
        <v>22.822858751099751</v>
      </c>
      <c r="O699" s="7">
        <f t="shared" si="105"/>
        <v>23.493965531971778</v>
      </c>
      <c r="P699" s="7">
        <f t="shared" si="105"/>
        <v>23.948800682244386</v>
      </c>
      <c r="Q699" s="7">
        <f t="shared" si="105"/>
        <v>24.925356954929427</v>
      </c>
      <c r="R699" s="7">
        <f t="shared" si="105"/>
        <v>25.450682706099361</v>
      </c>
      <c r="S699" s="7">
        <f t="shared" si="105"/>
        <v>25.723492136282051</v>
      </c>
      <c r="T699" s="7">
        <f t="shared" si="105"/>
        <v>26.003439761034802</v>
      </c>
      <c r="U699" s="7">
        <f t="shared" si="105"/>
        <v>26.003439761034802</v>
      </c>
      <c r="V699" s="7">
        <f t="shared" si="105"/>
        <v>26.003439761034802</v>
      </c>
      <c r="W699" s="7">
        <f t="shared" si="105"/>
        <v>27.200862249521212</v>
      </c>
      <c r="X699" s="7">
        <f t="shared" si="105"/>
        <v>30.047845479348382</v>
      </c>
      <c r="Y699" s="7">
        <f t="shared" si="105"/>
        <v>26.003439761034802</v>
      </c>
    </row>
    <row r="700" spans="1:25" x14ac:dyDescent="0.25">
      <c r="A700">
        <v>59</v>
      </c>
      <c r="B700" s="7">
        <f t="shared" si="104"/>
        <v>19.905234502303159</v>
      </c>
      <c r="C700" s="7">
        <f t="shared" si="104"/>
        <v>20.395899042421291</v>
      </c>
      <c r="D700" s="7">
        <f t="shared" si="104"/>
        <v>20.913904280358224</v>
      </c>
      <c r="E700" s="7">
        <f t="shared" si="104"/>
        <v>20.913904280358224</v>
      </c>
      <c r="F700" s="7">
        <f t="shared" si="104"/>
        <v>20.913904280358224</v>
      </c>
      <c r="G700" s="7">
        <f t="shared" si="104"/>
        <v>22.042034956986534</v>
      </c>
      <c r="H700" s="7">
        <f t="shared" si="104"/>
        <v>22.658002289453563</v>
      </c>
      <c r="I700" s="7">
        <f t="shared" si="104"/>
        <v>23.313092458438017</v>
      </c>
      <c r="J700" s="7">
        <f t="shared" si="104"/>
        <v>24.011256011445482</v>
      </c>
      <c r="K700" s="7">
        <f t="shared" si="104"/>
        <v>24.756977618102756</v>
      </c>
      <c r="L700" s="5">
        <f t="shared" si="104"/>
        <v>22.04203495698653</v>
      </c>
      <c r="M700" s="5"/>
      <c r="N700" s="5">
        <f>'SSA avg mort by age'!M64</f>
        <v>22.04203495698653</v>
      </c>
      <c r="O700" s="7">
        <f t="shared" si="105"/>
        <v>22.687270195266681</v>
      </c>
      <c r="P700" s="7">
        <f t="shared" si="105"/>
        <v>23.133104332623766</v>
      </c>
      <c r="Q700" s="7">
        <f t="shared" si="105"/>
        <v>24.090661993590754</v>
      </c>
      <c r="R700" s="7">
        <f t="shared" si="105"/>
        <v>24.605941220216028</v>
      </c>
      <c r="S700" s="7">
        <f t="shared" si="105"/>
        <v>24.873578558241352</v>
      </c>
      <c r="T700" s="7">
        <f t="shared" si="105"/>
        <v>25.148249779288665</v>
      </c>
      <c r="U700" s="7">
        <f t="shared" si="105"/>
        <v>25.148249779288665</v>
      </c>
      <c r="V700" s="7">
        <f t="shared" si="105"/>
        <v>25.148249779288665</v>
      </c>
      <c r="W700" s="7">
        <f t="shared" si="105"/>
        <v>26.323438153081788</v>
      </c>
      <c r="X700" s="7">
        <f t="shared" si="105"/>
        <v>29.119441407998295</v>
      </c>
      <c r="Y700" s="7">
        <f t="shared" si="105"/>
        <v>25.148249779288665</v>
      </c>
    </row>
    <row r="701" spans="1:25" x14ac:dyDescent="0.25">
      <c r="A701">
        <v>60</v>
      </c>
      <c r="B701" s="7">
        <f t="shared" si="104"/>
        <v>19.185491929530905</v>
      </c>
      <c r="C701" s="7">
        <f t="shared" si="104"/>
        <v>19.663387805257567</v>
      </c>
      <c r="D701" s="7">
        <f t="shared" si="104"/>
        <v>20.16802540320009</v>
      </c>
      <c r="E701" s="7">
        <f t="shared" si="104"/>
        <v>20.16802540320009</v>
      </c>
      <c r="F701" s="7">
        <f t="shared" si="104"/>
        <v>20.16802540320009</v>
      </c>
      <c r="G701" s="7">
        <f t="shared" si="104"/>
        <v>21.267414769510044</v>
      </c>
      <c r="H701" s="7">
        <f t="shared" si="104"/>
        <v>21.867887164684536</v>
      </c>
      <c r="I701" s="7">
        <f t="shared" si="104"/>
        <v>22.506638682181709</v>
      </c>
      <c r="J701" s="7">
        <f t="shared" si="104"/>
        <v>23.187537182687972</v>
      </c>
      <c r="K701" s="7">
        <f t="shared" si="104"/>
        <v>23.914973012208009</v>
      </c>
      <c r="L701" s="5">
        <f t="shared" si="104"/>
        <v>21.267414769510037</v>
      </c>
      <c r="M701" s="5"/>
      <c r="N701" s="5">
        <f>'SSA avg mort by age'!M65</f>
        <v>21.267414769510037</v>
      </c>
      <c r="O701" s="7">
        <f t="shared" si="105"/>
        <v>21.889045873944134</v>
      </c>
      <c r="P701" s="7">
        <f t="shared" si="105"/>
        <v>22.325684633879806</v>
      </c>
      <c r="Q701" s="7">
        <f t="shared" si="105"/>
        <v>23.26381704650008</v>
      </c>
      <c r="R701" s="7">
        <f t="shared" si="105"/>
        <v>23.768815306944763</v>
      </c>
      <c r="S701" s="7">
        <f t="shared" si="105"/>
        <v>24.03115751493322</v>
      </c>
      <c r="T701" s="7">
        <f t="shared" si="105"/>
        <v>24.300425188243729</v>
      </c>
      <c r="U701" s="7">
        <f t="shared" si="105"/>
        <v>24.300425188243729</v>
      </c>
      <c r="V701" s="7">
        <f t="shared" si="105"/>
        <v>24.300425188243729</v>
      </c>
      <c r="W701" s="7">
        <f t="shared" si="105"/>
        <v>25.452825966939969</v>
      </c>
      <c r="X701" s="7">
        <f t="shared" si="105"/>
        <v>28.196477100775322</v>
      </c>
      <c r="Y701" s="7">
        <f t="shared" si="105"/>
        <v>24.300425188243729</v>
      </c>
    </row>
    <row r="702" spans="1:25" x14ac:dyDescent="0.25">
      <c r="A702">
        <v>61</v>
      </c>
      <c r="B702" s="7">
        <f t="shared" si="104"/>
        <v>18.472338750725104</v>
      </c>
      <c r="C702" s="7">
        <f t="shared" si="104"/>
        <v>18.937473862674064</v>
      </c>
      <c r="D702" s="7">
        <f t="shared" si="104"/>
        <v>19.42874533142767</v>
      </c>
      <c r="E702" s="7">
        <f t="shared" si="104"/>
        <v>19.42874533142767</v>
      </c>
      <c r="F702" s="7">
        <f t="shared" si="104"/>
        <v>19.42874533142767</v>
      </c>
      <c r="G702" s="7">
        <f t="shared" si="104"/>
        <v>20.499373853091292</v>
      </c>
      <c r="H702" s="7">
        <f t="shared" si="104"/>
        <v>21.084328265784311</v>
      </c>
      <c r="I702" s="7">
        <f t="shared" si="104"/>
        <v>21.706707655339802</v>
      </c>
      <c r="J702" s="7">
        <f t="shared" si="104"/>
        <v>22.370295788958092</v>
      </c>
      <c r="K702" s="7">
        <f t="shared" si="104"/>
        <v>23.079387067610703</v>
      </c>
      <c r="L702" s="5">
        <f t="shared" si="104"/>
        <v>20.499373853091281</v>
      </c>
      <c r="M702" s="5"/>
      <c r="N702" s="5">
        <f>'SSA avg mort by age'!M66</f>
        <v>20.499373853091281</v>
      </c>
      <c r="O702" s="7">
        <f t="shared" si="105"/>
        <v>21.100349947281536</v>
      </c>
      <c r="P702" s="7">
        <f t="shared" si="105"/>
        <v>21.527570622773116</v>
      </c>
      <c r="Q702" s="7">
        <f t="shared" si="105"/>
        <v>22.44579035786742</v>
      </c>
      <c r="R702" s="7">
        <f t="shared" si="105"/>
        <v>22.940240524973042</v>
      </c>
      <c r="S702" s="7">
        <f t="shared" si="105"/>
        <v>23.19714759170428</v>
      </c>
      <c r="T702" s="7">
        <f t="shared" si="105"/>
        <v>23.460867154711682</v>
      </c>
      <c r="U702" s="7">
        <f t="shared" si="105"/>
        <v>23.460867154711682</v>
      </c>
      <c r="V702" s="7">
        <f t="shared" si="105"/>
        <v>23.460867154711682</v>
      </c>
      <c r="W702" s="7">
        <f t="shared" si="105"/>
        <v>24.589852313611846</v>
      </c>
      <c r="X702" s="7">
        <f t="shared" si="105"/>
        <v>27.279601307277055</v>
      </c>
      <c r="Y702" s="7">
        <f t="shared" si="105"/>
        <v>23.460867154711682</v>
      </c>
    </row>
    <row r="703" spans="1:25" x14ac:dyDescent="0.25">
      <c r="A703">
        <v>62</v>
      </c>
      <c r="B703" s="7">
        <f t="shared" si="104"/>
        <v>17.76689587169923</v>
      </c>
      <c r="C703" s="7">
        <f t="shared" si="104"/>
        <v>18.219247975215239</v>
      </c>
      <c r="D703" s="7">
        <f t="shared" si="104"/>
        <v>18.697122909431801</v>
      </c>
      <c r="E703" s="7">
        <f t="shared" si="104"/>
        <v>18.697122909431801</v>
      </c>
      <c r="F703" s="7">
        <f t="shared" si="104"/>
        <v>18.697122909431801</v>
      </c>
      <c r="G703" s="7">
        <f t="shared" si="104"/>
        <v>19.738901249377676</v>
      </c>
      <c r="H703" s="7">
        <f t="shared" si="104"/>
        <v>20.308276364772219</v>
      </c>
      <c r="I703" s="7">
        <f t="shared" si="104"/>
        <v>20.914209336225699</v>
      </c>
      <c r="J703" s="7">
        <f t="shared" si="104"/>
        <v>21.560398167926706</v>
      </c>
      <c r="K703" s="7">
        <f t="shared" si="104"/>
        <v>22.25103939401869</v>
      </c>
      <c r="L703" s="5">
        <f t="shared" si="104"/>
        <v>19.738901249377665</v>
      </c>
      <c r="M703" s="5"/>
      <c r="N703" s="5">
        <f>'SSA avg mort by age'!M67</f>
        <v>19.738901249377665</v>
      </c>
      <c r="O703" s="7">
        <f t="shared" si="105"/>
        <v>20.32167623216214</v>
      </c>
      <c r="P703" s="7">
        <f t="shared" si="105"/>
        <v>20.739255646534737</v>
      </c>
      <c r="Q703" s="7">
        <f t="shared" si="105"/>
        <v>21.637073349765036</v>
      </c>
      <c r="R703" s="7">
        <f t="shared" si="105"/>
        <v>22.120706756231545</v>
      </c>
      <c r="S703" s="7">
        <f t="shared" si="105"/>
        <v>22.372037734804486</v>
      </c>
      <c r="T703" s="7">
        <f t="shared" si="105"/>
        <v>22.630063569724214</v>
      </c>
      <c r="U703" s="7">
        <f t="shared" si="105"/>
        <v>22.630063569724214</v>
      </c>
      <c r="V703" s="7">
        <f t="shared" si="105"/>
        <v>22.630063569724214</v>
      </c>
      <c r="W703" s="7">
        <f t="shared" si="105"/>
        <v>23.73499951241034</v>
      </c>
      <c r="X703" s="7">
        <f t="shared" si="105"/>
        <v>26.369276678526742</v>
      </c>
      <c r="Y703" s="7">
        <f t="shared" si="105"/>
        <v>22.630063569724214</v>
      </c>
    </row>
    <row r="704" spans="1:25" x14ac:dyDescent="0.25">
      <c r="A704">
        <v>63</v>
      </c>
      <c r="B704" s="7">
        <f t="shared" si="104"/>
        <v>17.070198792830649</v>
      </c>
      <c r="C704" s="7">
        <f t="shared" si="104"/>
        <v>17.509722512307142</v>
      </c>
      <c r="D704" s="7">
        <f t="shared" si="104"/>
        <v>17.974145961093946</v>
      </c>
      <c r="E704" s="7">
        <f t="shared" si="104"/>
        <v>17.974145961093946</v>
      </c>
      <c r="F704" s="7">
        <f t="shared" si="104"/>
        <v>17.974145961093946</v>
      </c>
      <c r="G704" s="7">
        <f t="shared" si="104"/>
        <v>18.986930905948576</v>
      </c>
      <c r="H704" s="7">
        <f t="shared" si="104"/>
        <v>19.54063576256566</v>
      </c>
      <c r="I704" s="7">
        <f t="shared" si="104"/>
        <v>20.130016326767155</v>
      </c>
      <c r="J704" s="7">
        <f t="shared" si="104"/>
        <v>20.758682952764342</v>
      </c>
      <c r="K704" s="7">
        <f t="shared" si="104"/>
        <v>21.430732137396259</v>
      </c>
      <c r="L704" s="5">
        <f t="shared" si="104"/>
        <v>18.986930905948576</v>
      </c>
      <c r="M704" s="5"/>
      <c r="N704" s="5">
        <f>'SSA avg mort by age'!M68</f>
        <v>18.986930905948576</v>
      </c>
      <c r="O704" s="7">
        <f t="shared" si="105"/>
        <v>19.552841630571567</v>
      </c>
      <c r="P704" s="7">
        <f t="shared" si="105"/>
        <v>19.960587023633536</v>
      </c>
      <c r="Q704" s="7">
        <f t="shared" si="105"/>
        <v>20.837576690088202</v>
      </c>
      <c r="R704" s="7">
        <f t="shared" si="105"/>
        <v>21.310157692127525</v>
      </c>
      <c r="S704" s="7">
        <f t="shared" si="105"/>
        <v>21.5557885064635</v>
      </c>
      <c r="T704" s="7">
        <f t="shared" si="105"/>
        <v>21.807992114832114</v>
      </c>
      <c r="U704" s="7">
        <f t="shared" si="105"/>
        <v>21.807992114832114</v>
      </c>
      <c r="V704" s="7">
        <f t="shared" si="105"/>
        <v>21.807992114832114</v>
      </c>
      <c r="W704" s="7">
        <f t="shared" si="105"/>
        <v>22.888316357923529</v>
      </c>
      <c r="X704" s="7">
        <f t="shared" si="105"/>
        <v>25.465708776925201</v>
      </c>
      <c r="Y704" s="7">
        <f t="shared" si="105"/>
        <v>21.807992114832114</v>
      </c>
    </row>
    <row r="705" spans="1:25" x14ac:dyDescent="0.25">
      <c r="A705">
        <v>64</v>
      </c>
      <c r="B705" s="7">
        <f t="shared" si="104"/>
        <v>16.383438063392674</v>
      </c>
      <c r="C705" s="7">
        <f t="shared" si="104"/>
        <v>16.810061381433002</v>
      </c>
      <c r="D705" s="7">
        <f t="shared" si="104"/>
        <v>17.260950229422416</v>
      </c>
      <c r="E705" s="7">
        <f t="shared" si="104"/>
        <v>17.260950229422416</v>
      </c>
      <c r="F705" s="7">
        <f t="shared" si="104"/>
        <v>17.260950229422416</v>
      </c>
      <c r="G705" s="7">
        <f t="shared" si="104"/>
        <v>18.244537079025626</v>
      </c>
      <c r="H705" s="7">
        <f t="shared" si="104"/>
        <v>18.782447048749926</v>
      </c>
      <c r="I705" s="7">
        <f t="shared" si="104"/>
        <v>19.355133332108263</v>
      </c>
      <c r="J705" s="7">
        <f t="shared" si="104"/>
        <v>19.966116509163594</v>
      </c>
      <c r="K705" s="7">
        <f t="shared" si="104"/>
        <v>20.619390597635409</v>
      </c>
      <c r="L705" s="5">
        <f t="shared" si="104"/>
        <v>18.244537079025623</v>
      </c>
      <c r="M705" s="5"/>
      <c r="N705" s="5">
        <f>'SSA avg mort by age'!M69</f>
        <v>18.244537079025623</v>
      </c>
      <c r="O705" s="7">
        <f t="shared" si="105"/>
        <v>18.793464901456304</v>
      </c>
      <c r="P705" s="7">
        <f t="shared" si="105"/>
        <v>19.191222435531948</v>
      </c>
      <c r="Q705" s="7">
        <f t="shared" si="105"/>
        <v>20.047039373574222</v>
      </c>
      <c r="R705" s="7">
        <f t="shared" si="105"/>
        <v>20.508374860189644</v>
      </c>
      <c r="S705" s="7">
        <f t="shared" si="105"/>
        <v>20.748203204194322</v>
      </c>
      <c r="T705" s="7">
        <f t="shared" si="105"/>
        <v>20.994478207762661</v>
      </c>
      <c r="U705" s="7">
        <f t="shared" si="105"/>
        <v>20.994478207762661</v>
      </c>
      <c r="V705" s="7">
        <f t="shared" si="105"/>
        <v>20.994478207762661</v>
      </c>
      <c r="W705" s="7">
        <f t="shared" si="105"/>
        <v>22.0497204922912</v>
      </c>
      <c r="X705" s="7">
        <f t="shared" si="105"/>
        <v>24.569020718207007</v>
      </c>
      <c r="Y705" s="7">
        <f t="shared" si="105"/>
        <v>20.994478207762661</v>
      </c>
    </row>
    <row r="706" spans="1:25" x14ac:dyDescent="0.25">
      <c r="A706">
        <v>65</v>
      </c>
      <c r="B706" s="7">
        <f t="shared" ref="B706:L721" si="106">B584/B218</f>
        <v>15.707618285955714</v>
      </c>
      <c r="C706" s="7">
        <f t="shared" si="106"/>
        <v>16.12125344838816</v>
      </c>
      <c r="D706" s="7">
        <f t="shared" si="106"/>
        <v>16.558507913356372</v>
      </c>
      <c r="E706" s="7">
        <f t="shared" si="106"/>
        <v>16.558507913356372</v>
      </c>
      <c r="F706" s="7">
        <f t="shared" si="106"/>
        <v>16.558507913356372</v>
      </c>
      <c r="G706" s="7">
        <f t="shared" si="106"/>
        <v>17.512655455480452</v>
      </c>
      <c r="H706" s="7">
        <f t="shared" si="106"/>
        <v>18.034625837453738</v>
      </c>
      <c r="I706" s="7">
        <f t="shared" si="106"/>
        <v>18.590454504148813</v>
      </c>
      <c r="J706" s="7">
        <f t="shared" si="106"/>
        <v>19.183569979624039</v>
      </c>
      <c r="K706" s="7">
        <f t="shared" si="106"/>
        <v>19.817861180040502</v>
      </c>
      <c r="L706" s="5">
        <f t="shared" si="106"/>
        <v>17.512655455480452</v>
      </c>
      <c r="M706" s="5"/>
      <c r="N706" s="5">
        <f>'SSA avg mort by age'!M70</f>
        <v>17.512655455480452</v>
      </c>
      <c r="O706" s="7">
        <f t="shared" ref="O706:Y721" si="107">O584/O218</f>
        <v>18.043601424404621</v>
      </c>
      <c r="P706" s="7">
        <f t="shared" si="107"/>
        <v>18.431237995246356</v>
      </c>
      <c r="Q706" s="7">
        <f t="shared" si="107"/>
        <v>19.265580291603055</v>
      </c>
      <c r="R706" s="7">
        <f t="shared" si="107"/>
        <v>19.715499232856978</v>
      </c>
      <c r="S706" s="7">
        <f t="shared" si="107"/>
        <v>19.949434022438286</v>
      </c>
      <c r="T706" s="7">
        <f t="shared" si="107"/>
        <v>20.18968538941176</v>
      </c>
      <c r="U706" s="7">
        <f t="shared" si="107"/>
        <v>20.18968538941176</v>
      </c>
      <c r="V706" s="7">
        <f t="shared" si="107"/>
        <v>20.18968538941176</v>
      </c>
      <c r="W706" s="7">
        <f t="shared" si="107"/>
        <v>21.2194221429111</v>
      </c>
      <c r="X706" s="7">
        <f t="shared" si="107"/>
        <v>23.679523027467763</v>
      </c>
      <c r="Y706" s="7">
        <f t="shared" si="107"/>
        <v>20.18968538941176</v>
      </c>
    </row>
    <row r="707" spans="1:25" x14ac:dyDescent="0.25">
      <c r="A707">
        <v>66</v>
      </c>
      <c r="B707" s="7">
        <f t="shared" si="106"/>
        <v>15.04404465054647</v>
      </c>
      <c r="C707" s="7">
        <f t="shared" si="106"/>
        <v>15.444578711693671</v>
      </c>
      <c r="D707" s="7">
        <f t="shared" si="106"/>
        <v>15.868072563937256</v>
      </c>
      <c r="E707" s="7">
        <f t="shared" si="106"/>
        <v>15.868072563937256</v>
      </c>
      <c r="F707" s="7">
        <f t="shared" si="106"/>
        <v>15.868072563937256</v>
      </c>
      <c r="G707" s="7">
        <f t="shared" si="106"/>
        <v>16.792482405770635</v>
      </c>
      <c r="H707" s="7">
        <f t="shared" si="106"/>
        <v>17.298337462985071</v>
      </c>
      <c r="I707" s="7">
        <f t="shared" si="106"/>
        <v>17.837112273256153</v>
      </c>
      <c r="J707" s="7">
        <f t="shared" si="106"/>
        <v>18.41214081328371</v>
      </c>
      <c r="K707" s="7">
        <f t="shared" si="106"/>
        <v>19.027204035442768</v>
      </c>
      <c r="L707" s="5">
        <f t="shared" si="106"/>
        <v>16.792482405770631</v>
      </c>
      <c r="M707" s="5"/>
      <c r="N707" s="5">
        <f>'SSA avg mort by age'!M71</f>
        <v>16.792482405770631</v>
      </c>
      <c r="O707" s="7">
        <f t="shared" si="107"/>
        <v>17.304300335685507</v>
      </c>
      <c r="P707" s="7">
        <f t="shared" si="107"/>
        <v>17.681664515069507</v>
      </c>
      <c r="Q707" s="7">
        <f t="shared" si="107"/>
        <v>18.494190330151309</v>
      </c>
      <c r="R707" s="7">
        <f t="shared" si="107"/>
        <v>18.932499894475473</v>
      </c>
      <c r="S707" s="7">
        <f t="shared" si="107"/>
        <v>19.160438635634431</v>
      </c>
      <c r="T707" s="7">
        <f t="shared" si="107"/>
        <v>19.394559563799771</v>
      </c>
      <c r="U707" s="7">
        <f t="shared" si="107"/>
        <v>19.394559563799771</v>
      </c>
      <c r="V707" s="7">
        <f t="shared" si="107"/>
        <v>19.394559563799771</v>
      </c>
      <c r="W707" s="7">
        <f t="shared" si="107"/>
        <v>20.398316170220372</v>
      </c>
      <c r="X707" s="7">
        <f t="shared" si="107"/>
        <v>22.797984834833393</v>
      </c>
      <c r="Y707" s="7">
        <f t="shared" si="107"/>
        <v>19.394559563799771</v>
      </c>
    </row>
    <row r="708" spans="1:25" x14ac:dyDescent="0.25">
      <c r="A708">
        <v>67</v>
      </c>
      <c r="B708" s="7">
        <f t="shared" si="106"/>
        <v>14.39323097157525</v>
      </c>
      <c r="C708" s="7">
        <f t="shared" si="106"/>
        <v>14.780559732297057</v>
      </c>
      <c r="D708" s="7">
        <f t="shared" si="106"/>
        <v>15.19017599072362</v>
      </c>
      <c r="E708" s="7">
        <f t="shared" si="106"/>
        <v>15.19017599072362</v>
      </c>
      <c r="F708" s="7">
        <f t="shared" si="106"/>
        <v>15.19017599072362</v>
      </c>
      <c r="G708" s="7">
        <f t="shared" si="106"/>
        <v>16.084569849968275</v>
      </c>
      <c r="H708" s="7">
        <f t="shared" si="106"/>
        <v>16.574144767195364</v>
      </c>
      <c r="I708" s="7">
        <f t="shared" si="106"/>
        <v>17.09568102587744</v>
      </c>
      <c r="J708" s="7">
        <f t="shared" si="106"/>
        <v>17.65241560276753</v>
      </c>
      <c r="K708" s="7">
        <f t="shared" si="106"/>
        <v>18.248018668015131</v>
      </c>
      <c r="L708" s="5">
        <f t="shared" si="106"/>
        <v>16.084569849968275</v>
      </c>
      <c r="M708" s="5"/>
      <c r="N708" s="5">
        <f>'SSA avg mort by age'!M72</f>
        <v>16.084569849968275</v>
      </c>
      <c r="O708" s="7">
        <f t="shared" si="107"/>
        <v>16.57670865927723</v>
      </c>
      <c r="P708" s="7">
        <f t="shared" si="107"/>
        <v>16.943630006900577</v>
      </c>
      <c r="Q708" s="7">
        <f t="shared" si="107"/>
        <v>17.73395619869601</v>
      </c>
      <c r="R708" s="7">
        <f t="shared" si="107"/>
        <v>18.160441059894989</v>
      </c>
      <c r="S708" s="7">
        <f t="shared" si="107"/>
        <v>18.382269499702748</v>
      </c>
      <c r="T708" s="7">
        <f t="shared" si="107"/>
        <v>18.610141065155791</v>
      </c>
      <c r="U708" s="7">
        <f t="shared" si="107"/>
        <v>18.610141065155791</v>
      </c>
      <c r="V708" s="7">
        <f t="shared" si="107"/>
        <v>18.610141065155791</v>
      </c>
      <c r="W708" s="7">
        <f t="shared" si="107"/>
        <v>19.587390427492714</v>
      </c>
      <c r="X708" s="7">
        <f t="shared" si="107"/>
        <v>21.925265103322531</v>
      </c>
      <c r="Y708" s="7">
        <f t="shared" si="107"/>
        <v>18.610141065155791</v>
      </c>
    </row>
    <row r="709" spans="1:25" x14ac:dyDescent="0.25">
      <c r="A709">
        <v>68</v>
      </c>
      <c r="B709" s="7">
        <f t="shared" si="106"/>
        <v>13.754699503376958</v>
      </c>
      <c r="C709" s="7">
        <f t="shared" si="106"/>
        <v>14.128766618378068</v>
      </c>
      <c r="D709" s="7">
        <f t="shared" si="106"/>
        <v>14.524438573268814</v>
      </c>
      <c r="E709" s="7">
        <f t="shared" si="106"/>
        <v>14.524438573268814</v>
      </c>
      <c r="F709" s="7">
        <f t="shared" si="106"/>
        <v>14.524438573268814</v>
      </c>
      <c r="G709" s="7">
        <f t="shared" si="106"/>
        <v>15.388646771888681</v>
      </c>
      <c r="H709" s="7">
        <f t="shared" si="106"/>
        <v>15.861835534975674</v>
      </c>
      <c r="I709" s="7">
        <f t="shared" si="106"/>
        <v>16.366010710496074</v>
      </c>
      <c r="J709" s="7">
        <f t="shared" si="106"/>
        <v>16.904310141429331</v>
      </c>
      <c r="K709" s="7">
        <f t="shared" si="106"/>
        <v>17.480290761110773</v>
      </c>
      <c r="L709" s="5">
        <f t="shared" si="106"/>
        <v>15.388646771888684</v>
      </c>
      <c r="M709" s="5"/>
      <c r="N709" s="5">
        <f>'SSA avg mort by age'!M73</f>
        <v>15.388646771888684</v>
      </c>
      <c r="O709" s="7">
        <f t="shared" si="107"/>
        <v>15.86131891471079</v>
      </c>
      <c r="P709" s="7">
        <f t="shared" si="107"/>
        <v>16.217636244354608</v>
      </c>
      <c r="Q709" s="7">
        <f t="shared" si="107"/>
        <v>16.985398413557775</v>
      </c>
      <c r="R709" s="7">
        <f t="shared" si="107"/>
        <v>17.399852708613491</v>
      </c>
      <c r="S709" s="7">
        <f t="shared" si="107"/>
        <v>17.615461341934971</v>
      </c>
      <c r="T709" s="7">
        <f t="shared" si="107"/>
        <v>17.836969376341131</v>
      </c>
      <c r="U709" s="7">
        <f t="shared" si="107"/>
        <v>17.836969376341131</v>
      </c>
      <c r="V709" s="7">
        <f t="shared" si="107"/>
        <v>17.836969376341131</v>
      </c>
      <c r="W709" s="7">
        <f t="shared" si="107"/>
        <v>18.787203444274976</v>
      </c>
      <c r="X709" s="7">
        <f t="shared" si="107"/>
        <v>21.061959842992156</v>
      </c>
      <c r="Y709" s="7">
        <f t="shared" si="107"/>
        <v>17.836969376341131</v>
      </c>
    </row>
    <row r="710" spans="1:25" x14ac:dyDescent="0.25">
      <c r="A710">
        <v>69</v>
      </c>
      <c r="B710" s="7">
        <f t="shared" si="106"/>
        <v>13.127643124471431</v>
      </c>
      <c r="C710" s="7">
        <f t="shared" si="106"/>
        <v>13.48845203527233</v>
      </c>
      <c r="D710" s="7">
        <f t="shared" si="106"/>
        <v>13.870175659010428</v>
      </c>
      <c r="E710" s="7">
        <f t="shared" si="106"/>
        <v>13.870175659010428</v>
      </c>
      <c r="F710" s="7">
        <f t="shared" si="106"/>
        <v>13.870175659010428</v>
      </c>
      <c r="G710" s="7">
        <f t="shared" si="106"/>
        <v>14.704163574384307</v>
      </c>
      <c r="H710" s="7">
        <f t="shared" si="106"/>
        <v>15.160933125611876</v>
      </c>
      <c r="I710" s="7">
        <f t="shared" si="106"/>
        <v>15.647701715222526</v>
      </c>
      <c r="J710" s="7">
        <f t="shared" si="106"/>
        <v>16.167506316993315</v>
      </c>
      <c r="K710" s="7">
        <f t="shared" si="106"/>
        <v>16.723788628082566</v>
      </c>
      <c r="L710" s="5">
        <f t="shared" si="106"/>
        <v>14.704163574384308</v>
      </c>
      <c r="M710" s="5"/>
      <c r="N710" s="5">
        <f>'SSA avg mort by age'!M74</f>
        <v>14.704163574384308</v>
      </c>
      <c r="O710" s="7">
        <f t="shared" si="107"/>
        <v>15.158511094004869</v>
      </c>
      <c r="P710" s="7">
        <f t="shared" si="107"/>
        <v>15.504078440590172</v>
      </c>
      <c r="Q710" s="7">
        <f t="shared" si="107"/>
        <v>16.248943670295258</v>
      </c>
      <c r="R710" s="7">
        <f t="shared" si="107"/>
        <v>16.651177814299917</v>
      </c>
      <c r="S710" s="7">
        <f t="shared" si="107"/>
        <v>16.860465412945885</v>
      </c>
      <c r="T710" s="7">
        <f t="shared" si="107"/>
        <v>17.075504118233798</v>
      </c>
      <c r="U710" s="7">
        <f t="shared" si="107"/>
        <v>17.075504118233798</v>
      </c>
      <c r="V710" s="7">
        <f t="shared" si="107"/>
        <v>17.075504118233798</v>
      </c>
      <c r="W710" s="7">
        <f t="shared" si="107"/>
        <v>17.998249276587202</v>
      </c>
      <c r="X710" s="7">
        <f t="shared" si="107"/>
        <v>20.208636787637356</v>
      </c>
      <c r="Y710" s="7">
        <f t="shared" si="107"/>
        <v>17.075504118233798</v>
      </c>
    </row>
    <row r="711" spans="1:25" x14ac:dyDescent="0.25">
      <c r="A711">
        <v>70</v>
      </c>
      <c r="B711" s="7">
        <f t="shared" si="106"/>
        <v>12.51184802737834</v>
      </c>
      <c r="C711" s="7">
        <f t="shared" si="106"/>
        <v>12.859440139340528</v>
      </c>
      <c r="D711" s="7">
        <f t="shared" si="106"/>
        <v>13.227251058425159</v>
      </c>
      <c r="E711" s="7">
        <f t="shared" si="106"/>
        <v>13.227251058425159</v>
      </c>
      <c r="F711" s="7">
        <f t="shared" si="106"/>
        <v>13.227251058425159</v>
      </c>
      <c r="G711" s="7">
        <f t="shared" si="106"/>
        <v>14.031069034452377</v>
      </c>
      <c r="H711" s="7">
        <f t="shared" si="106"/>
        <v>14.471431969295971</v>
      </c>
      <c r="I711" s="7">
        <f t="shared" si="106"/>
        <v>14.94079650179515</v>
      </c>
      <c r="J711" s="7">
        <f t="shared" si="106"/>
        <v>15.442097234377815</v>
      </c>
      <c r="K711" s="7">
        <f t="shared" si="106"/>
        <v>15.978658895640532</v>
      </c>
      <c r="L711" s="5">
        <f t="shared" si="106"/>
        <v>14.031069034452383</v>
      </c>
      <c r="M711" s="5"/>
      <c r="N711" s="5">
        <f>'SSA avg mort by age'!M75</f>
        <v>14.031069034452383</v>
      </c>
      <c r="O711" s="7">
        <f t="shared" si="107"/>
        <v>14.468836594307467</v>
      </c>
      <c r="P711" s="7">
        <f t="shared" si="107"/>
        <v>14.803518562421434</v>
      </c>
      <c r="Q711" s="7">
        <f t="shared" si="107"/>
        <v>15.525175632106745</v>
      </c>
      <c r="R711" s="7">
        <f t="shared" si="107"/>
        <v>15.915011158967006</v>
      </c>
      <c r="S711" s="7">
        <f t="shared" si="107"/>
        <v>16.117882119371934</v>
      </c>
      <c r="T711" s="7">
        <f t="shared" si="107"/>
        <v>16.326351364373885</v>
      </c>
      <c r="U711" s="7">
        <f t="shared" si="107"/>
        <v>16.326351364373885</v>
      </c>
      <c r="V711" s="7">
        <f t="shared" si="107"/>
        <v>16.326351364373885</v>
      </c>
      <c r="W711" s="7">
        <f t="shared" si="107"/>
        <v>17.221157065885066</v>
      </c>
      <c r="X711" s="7">
        <f t="shared" si="107"/>
        <v>19.365972809038333</v>
      </c>
      <c r="Y711" s="7">
        <f t="shared" si="107"/>
        <v>16.326351364373885</v>
      </c>
    </row>
    <row r="712" spans="1:25" x14ac:dyDescent="0.25">
      <c r="A712">
        <v>71</v>
      </c>
      <c r="B712" s="7">
        <f t="shared" si="106"/>
        <v>11.908773034376816</v>
      </c>
      <c r="C712" s="7">
        <f t="shared" si="106"/>
        <v>12.243169959781833</v>
      </c>
      <c r="D712" s="7">
        <f t="shared" si="106"/>
        <v>12.597082883182679</v>
      </c>
      <c r="E712" s="7">
        <f t="shared" si="106"/>
        <v>12.597082883182679</v>
      </c>
      <c r="F712" s="7">
        <f t="shared" si="106"/>
        <v>12.597082883182679</v>
      </c>
      <c r="G712" s="7">
        <f t="shared" si="106"/>
        <v>13.37073560802161</v>
      </c>
      <c r="H712" s="7">
        <f t="shared" si="106"/>
        <v>13.79467952286495</v>
      </c>
      <c r="I712" s="7">
        <f t="shared" si="106"/>
        <v>14.24661587717538</v>
      </c>
      <c r="J712" s="7">
        <f t="shared" si="106"/>
        <v>14.72937522129437</v>
      </c>
      <c r="K712" s="7">
        <f t="shared" si="106"/>
        <v>15.246163379521706</v>
      </c>
      <c r="L712" s="5">
        <f t="shared" si="106"/>
        <v>13.370735608021617</v>
      </c>
      <c r="M712" s="5"/>
      <c r="N712" s="5">
        <f>'SSA avg mort by age'!M76</f>
        <v>13.370735608021617</v>
      </c>
      <c r="O712" s="7">
        <f t="shared" si="107"/>
        <v>13.793783426471693</v>
      </c>
      <c r="P712" s="7">
        <f t="shared" si="107"/>
        <v>14.117424090406898</v>
      </c>
      <c r="Q712" s="7">
        <f t="shared" si="107"/>
        <v>14.815517643391637</v>
      </c>
      <c r="R712" s="7">
        <f t="shared" si="107"/>
        <v>15.192752277542136</v>
      </c>
      <c r="S712" s="7">
        <f t="shared" si="107"/>
        <v>15.389098605344204</v>
      </c>
      <c r="T712" s="7">
        <f t="shared" si="107"/>
        <v>15.590885522361511</v>
      </c>
      <c r="U712" s="7">
        <f t="shared" si="107"/>
        <v>15.590885522361511</v>
      </c>
      <c r="V712" s="7">
        <f t="shared" si="107"/>
        <v>15.590885522361511</v>
      </c>
      <c r="W712" s="7">
        <f t="shared" si="107"/>
        <v>16.457246449230279</v>
      </c>
      <c r="X712" s="7">
        <f t="shared" si="107"/>
        <v>18.535154886273169</v>
      </c>
      <c r="Y712" s="7">
        <f t="shared" si="107"/>
        <v>15.590885522361511</v>
      </c>
    </row>
    <row r="713" spans="1:25" x14ac:dyDescent="0.25">
      <c r="A713">
        <v>72</v>
      </c>
      <c r="B713" s="7">
        <f t="shared" si="106"/>
        <v>11.319759058578555</v>
      </c>
      <c r="C713" s="7">
        <f t="shared" si="106"/>
        <v>11.640969744017291</v>
      </c>
      <c r="D713" s="7">
        <f t="shared" si="106"/>
        <v>11.98098616054417</v>
      </c>
      <c r="E713" s="7">
        <f t="shared" si="106"/>
        <v>11.98098616054417</v>
      </c>
      <c r="F713" s="7">
        <f t="shared" si="106"/>
        <v>11.98098616054417</v>
      </c>
      <c r="G713" s="7">
        <f t="shared" si="106"/>
        <v>12.724449971406827</v>
      </c>
      <c r="H713" s="7">
        <f t="shared" si="106"/>
        <v>13.131947187430493</v>
      </c>
      <c r="I713" s="7">
        <f t="shared" si="106"/>
        <v>13.566415121645228</v>
      </c>
      <c r="J713" s="7">
        <f t="shared" si="106"/>
        <v>14.030578493084125</v>
      </c>
      <c r="K713" s="7">
        <f t="shared" si="106"/>
        <v>14.527522174441557</v>
      </c>
      <c r="L713" s="5">
        <f t="shared" si="106"/>
        <v>12.724449971406832</v>
      </c>
      <c r="M713" s="5"/>
      <c r="N713" s="5">
        <f>'SSA avg mort by age'!M77</f>
        <v>12.724449971406832</v>
      </c>
      <c r="O713" s="7">
        <f t="shared" si="107"/>
        <v>13.134268607848337</v>
      </c>
      <c r="P713" s="7">
        <f t="shared" si="107"/>
        <v>13.44671438506696</v>
      </c>
      <c r="Q713" s="7">
        <f t="shared" si="107"/>
        <v>14.120894022207668</v>
      </c>
      <c r="R713" s="7">
        <f t="shared" si="107"/>
        <v>14.485328070591576</v>
      </c>
      <c r="S713" s="7">
        <f t="shared" si="107"/>
        <v>14.675043080233268</v>
      </c>
      <c r="T713" s="7">
        <f t="shared" si="107"/>
        <v>14.870036118342851</v>
      </c>
      <c r="U713" s="7">
        <f t="shared" si="107"/>
        <v>14.870036118342851</v>
      </c>
      <c r="V713" s="7">
        <f t="shared" si="107"/>
        <v>14.870036118342851</v>
      </c>
      <c r="W713" s="7">
        <f t="shared" si="107"/>
        <v>15.707452234592246</v>
      </c>
      <c r="X713" s="7">
        <f t="shared" si="107"/>
        <v>17.71712759553775</v>
      </c>
      <c r="Y713" s="7">
        <f t="shared" si="107"/>
        <v>14.870036118342851</v>
      </c>
    </row>
    <row r="714" spans="1:25" x14ac:dyDescent="0.25">
      <c r="A714">
        <v>73</v>
      </c>
      <c r="B714" s="7">
        <f t="shared" si="106"/>
        <v>10.744731476383816</v>
      </c>
      <c r="C714" s="7">
        <f t="shared" si="106"/>
        <v>11.0528013344007</v>
      </c>
      <c r="D714" s="7">
        <f t="shared" si="106"/>
        <v>11.378961206864153</v>
      </c>
      <c r="E714" s="7">
        <f t="shared" si="106"/>
        <v>11.378961206864153</v>
      </c>
      <c r="F714" s="7">
        <f t="shared" si="106"/>
        <v>11.378961206864153</v>
      </c>
      <c r="G714" s="7">
        <f t="shared" si="106"/>
        <v>12.092296125834709</v>
      </c>
      <c r="H714" s="7">
        <f t="shared" si="106"/>
        <v>12.483364589795302</v>
      </c>
      <c r="I714" s="7">
        <f t="shared" si="106"/>
        <v>12.900372333243503</v>
      </c>
      <c r="J714" s="7">
        <f t="shared" si="106"/>
        <v>13.345936750383737</v>
      </c>
      <c r="K714" s="7">
        <f t="shared" si="106"/>
        <v>13.823020042870517</v>
      </c>
      <c r="L714" s="5">
        <f t="shared" si="106"/>
        <v>12.092296125834716</v>
      </c>
      <c r="M714" s="5"/>
      <c r="N714" s="5">
        <f>'SSA avg mort by age'!M78</f>
        <v>12.092296125834716</v>
      </c>
      <c r="O714" s="7">
        <f t="shared" si="107"/>
        <v>12.489795766068347</v>
      </c>
      <c r="P714" s="7">
        <f t="shared" si="107"/>
        <v>12.790944276238626</v>
      </c>
      <c r="Q714" s="7">
        <f t="shared" si="107"/>
        <v>13.440968775928258</v>
      </c>
      <c r="R714" s="7">
        <f t="shared" si="107"/>
        <v>13.792460838421636</v>
      </c>
      <c r="S714" s="7">
        <f t="shared" si="107"/>
        <v>13.975467994729101</v>
      </c>
      <c r="T714" s="7">
        <f t="shared" si="107"/>
        <v>14.163586455597457</v>
      </c>
      <c r="U714" s="7">
        <f t="shared" si="107"/>
        <v>14.163586455597457</v>
      </c>
      <c r="V714" s="7">
        <f t="shared" si="107"/>
        <v>14.163586455597457</v>
      </c>
      <c r="W714" s="7">
        <f t="shared" si="107"/>
        <v>14.97168870960404</v>
      </c>
      <c r="X714" s="7">
        <f t="shared" si="107"/>
        <v>16.91211064142712</v>
      </c>
      <c r="Y714" s="7">
        <f t="shared" si="107"/>
        <v>14.163586455597457</v>
      </c>
    </row>
    <row r="715" spans="1:25" x14ac:dyDescent="0.25">
      <c r="A715">
        <v>74</v>
      </c>
      <c r="B715" s="7">
        <f t="shared" si="106"/>
        <v>10.183301710496773</v>
      </c>
      <c r="C715" s="7">
        <f t="shared" si="106"/>
        <v>10.478323378524236</v>
      </c>
      <c r="D715" s="7">
        <f t="shared" si="106"/>
        <v>10.790716342983355</v>
      </c>
      <c r="E715" s="7">
        <f t="shared" si="106"/>
        <v>10.790716342983355</v>
      </c>
      <c r="F715" s="7">
        <f t="shared" si="106"/>
        <v>10.790716342983355</v>
      </c>
      <c r="G715" s="7">
        <f t="shared" si="106"/>
        <v>11.474089985006646</v>
      </c>
      <c r="H715" s="7">
        <f t="shared" si="106"/>
        <v>11.848806088524627</v>
      </c>
      <c r="I715" s="7">
        <f t="shared" si="106"/>
        <v>12.248423824681284</v>
      </c>
      <c r="J715" s="7">
        <f t="shared" si="106"/>
        <v>12.675452131939839</v>
      </c>
      <c r="K715" s="7">
        <f t="shared" si="106"/>
        <v>13.132729237739049</v>
      </c>
      <c r="L715" s="5">
        <f t="shared" si="106"/>
        <v>11.474089985006653</v>
      </c>
      <c r="M715" s="5"/>
      <c r="N715" s="5">
        <f>'SSA avg mort by age'!M79</f>
        <v>11.474089985006653</v>
      </c>
      <c r="O715" s="7">
        <f t="shared" si="107"/>
        <v>11.859471617602461</v>
      </c>
      <c r="P715" s="7">
        <f t="shared" si="107"/>
        <v>12.149284106412628</v>
      </c>
      <c r="Q715" s="7">
        <f t="shared" si="107"/>
        <v>12.775047714040266</v>
      </c>
      <c r="R715" s="7">
        <f t="shared" si="107"/>
        <v>13.113528636586157</v>
      </c>
      <c r="S715" s="7">
        <f t="shared" si="107"/>
        <v>13.289788755154918</v>
      </c>
      <c r="T715" s="7">
        <f t="shared" si="107"/>
        <v>13.470990151909932</v>
      </c>
      <c r="U715" s="7">
        <f t="shared" si="107"/>
        <v>13.470990151909932</v>
      </c>
      <c r="V715" s="7">
        <f t="shared" si="107"/>
        <v>13.470990151909932</v>
      </c>
      <c r="W715" s="7">
        <f t="shared" si="107"/>
        <v>14.249571653590742</v>
      </c>
      <c r="X715" s="7">
        <f t="shared" si="107"/>
        <v>16.120097975386312</v>
      </c>
      <c r="Y715" s="7">
        <f t="shared" si="107"/>
        <v>13.470990151909932</v>
      </c>
    </row>
    <row r="716" spans="1:25" x14ac:dyDescent="0.25">
      <c r="A716">
        <v>75</v>
      </c>
      <c r="B716" s="7">
        <f t="shared" si="106"/>
        <v>9.6356401258534206</v>
      </c>
      <c r="C716" s="7">
        <f t="shared" si="106"/>
        <v>9.9177370147194672</v>
      </c>
      <c r="D716" s="7">
        <f t="shared" si="106"/>
        <v>10.216484969961153</v>
      </c>
      <c r="E716" s="7">
        <f t="shared" si="106"/>
        <v>10.216484969961153</v>
      </c>
      <c r="F716" s="7">
        <f t="shared" si="106"/>
        <v>10.216484969961153</v>
      </c>
      <c r="G716" s="7">
        <f t="shared" si="106"/>
        <v>10.870134510268311</v>
      </c>
      <c r="H716" s="7">
        <f t="shared" si="106"/>
        <v>11.228612273707569</v>
      </c>
      <c r="I716" s="7">
        <f t="shared" si="106"/>
        <v>11.610949973449015</v>
      </c>
      <c r="J716" s="7">
        <f t="shared" si="106"/>
        <v>12.019547191672773</v>
      </c>
      <c r="K716" s="7">
        <f t="shared" si="106"/>
        <v>12.457117143997602</v>
      </c>
      <c r="L716" s="5">
        <f t="shared" si="106"/>
        <v>10.87013451026832</v>
      </c>
      <c r="M716" s="5"/>
      <c r="N716" s="5">
        <f>'SSA avg mort by age'!M80</f>
        <v>10.87013451026832</v>
      </c>
      <c r="O716" s="7">
        <f t="shared" si="107"/>
        <v>11.243135354233672</v>
      </c>
      <c r="P716" s="7">
        <f t="shared" si="107"/>
        <v>11.521613383703077</v>
      </c>
      <c r="Q716" s="7">
        <f t="shared" si="107"/>
        <v>12.123095854905037</v>
      </c>
      <c r="R716" s="7">
        <f t="shared" si="107"/>
        <v>12.448541911563231</v>
      </c>
      <c r="S716" s="7">
        <f t="shared" si="107"/>
        <v>12.618039247832781</v>
      </c>
      <c r="T716" s="7">
        <f t="shared" si="107"/>
        <v>12.792305041682523</v>
      </c>
      <c r="U716" s="7">
        <f t="shared" si="107"/>
        <v>12.792305041682523</v>
      </c>
      <c r="V716" s="7">
        <f t="shared" si="107"/>
        <v>12.792305041682523</v>
      </c>
      <c r="W716" s="7">
        <f t="shared" si="107"/>
        <v>13.541260185393611</v>
      </c>
      <c r="X716" s="7">
        <f t="shared" si="107"/>
        <v>15.341482947095137</v>
      </c>
      <c r="Y716" s="7">
        <f t="shared" si="107"/>
        <v>12.792305041682523</v>
      </c>
    </row>
    <row r="717" spans="1:25" x14ac:dyDescent="0.25">
      <c r="A717">
        <v>76</v>
      </c>
      <c r="B717" s="7">
        <f t="shared" si="106"/>
        <v>9.1035911927346653</v>
      </c>
      <c r="C717" s="7">
        <f t="shared" si="106"/>
        <v>9.3728689294194361</v>
      </c>
      <c r="D717" s="7">
        <f t="shared" si="106"/>
        <v>9.6580751627489612</v>
      </c>
      <c r="E717" s="7">
        <f t="shared" si="106"/>
        <v>9.6580751627489612</v>
      </c>
      <c r="F717" s="7">
        <f t="shared" si="106"/>
        <v>9.6580751627489612</v>
      </c>
      <c r="G717" s="7">
        <f t="shared" si="106"/>
        <v>10.282197762144177</v>
      </c>
      <c r="H717" s="7">
        <f t="shared" si="106"/>
        <v>10.624529624652158</v>
      </c>
      <c r="I717" s="7">
        <f t="shared" si="106"/>
        <v>10.989674491096649</v>
      </c>
      <c r="J717" s="7">
        <f t="shared" si="106"/>
        <v>11.379921568214659</v>
      </c>
      <c r="K717" s="7">
        <f t="shared" si="106"/>
        <v>11.797857889341397</v>
      </c>
      <c r="L717" s="5">
        <f t="shared" si="106"/>
        <v>10.282197762144182</v>
      </c>
      <c r="M717" s="5"/>
      <c r="N717" s="5">
        <f>'SSA avg mort by age'!M81</f>
        <v>10.282197762144182</v>
      </c>
      <c r="O717" s="7">
        <f t="shared" si="107"/>
        <v>10.643015705143913</v>
      </c>
      <c r="P717" s="7">
        <f t="shared" si="107"/>
        <v>10.910130022488307</v>
      </c>
      <c r="Q717" s="7">
        <f t="shared" si="107"/>
        <v>11.487245291410918</v>
      </c>
      <c r="R717" s="7">
        <f t="shared" si="107"/>
        <v>11.799597484191942</v>
      </c>
      <c r="S717" s="7">
        <f t="shared" si="107"/>
        <v>11.962298001494144</v>
      </c>
      <c r="T717" s="7">
        <f t="shared" si="107"/>
        <v>12.129590896155245</v>
      </c>
      <c r="U717" s="7">
        <f t="shared" si="107"/>
        <v>12.129590896155245</v>
      </c>
      <c r="V717" s="7">
        <f t="shared" si="107"/>
        <v>12.129590896155245</v>
      </c>
      <c r="W717" s="7">
        <f t="shared" si="107"/>
        <v>12.848733921383722</v>
      </c>
      <c r="X717" s="7">
        <f t="shared" si="107"/>
        <v>14.578054225328342</v>
      </c>
      <c r="Y717" s="7">
        <f t="shared" si="107"/>
        <v>12.129590896155245</v>
      </c>
    </row>
    <row r="718" spans="1:25" x14ac:dyDescent="0.25">
      <c r="A718">
        <v>77</v>
      </c>
      <c r="B718" s="7">
        <f t="shared" si="106"/>
        <v>8.5885791934625555</v>
      </c>
      <c r="C718" s="7">
        <f t="shared" si="106"/>
        <v>8.845139744749563</v>
      </c>
      <c r="D718" s="7">
        <f t="shared" si="106"/>
        <v>9.1169041827721724</v>
      </c>
      <c r="E718" s="7">
        <f t="shared" si="106"/>
        <v>9.1169041827721724</v>
      </c>
      <c r="F718" s="7">
        <f t="shared" si="106"/>
        <v>9.1169041827721724</v>
      </c>
      <c r="G718" s="7">
        <f t="shared" si="106"/>
        <v>9.711691285939505</v>
      </c>
      <c r="H718" s="7">
        <f t="shared" si="106"/>
        <v>10.03796739543124</v>
      </c>
      <c r="I718" s="7">
        <f t="shared" si="106"/>
        <v>10.386004770716923</v>
      </c>
      <c r="J718" s="7">
        <f t="shared" si="106"/>
        <v>10.757981272831703</v>
      </c>
      <c r="K718" s="7">
        <f t="shared" si="106"/>
        <v>11.156356641634453</v>
      </c>
      <c r="L718" s="5">
        <f t="shared" si="106"/>
        <v>9.7116912859395121</v>
      </c>
      <c r="M718" s="5"/>
      <c r="N718" s="5">
        <f>'SSA avg mort by age'!M82</f>
        <v>9.7116912859395121</v>
      </c>
      <c r="O718" s="7">
        <f t="shared" si="107"/>
        <v>10.060666381539653</v>
      </c>
      <c r="P718" s="7">
        <f t="shared" si="107"/>
        <v>10.316380356629251</v>
      </c>
      <c r="Q718" s="7">
        <f t="shared" si="107"/>
        <v>10.869027502601233</v>
      </c>
      <c r="R718" s="7">
        <f t="shared" si="107"/>
        <v>11.168219303240546</v>
      </c>
      <c r="S718" s="7">
        <f t="shared" si="107"/>
        <v>11.324085160838335</v>
      </c>
      <c r="T718" s="7">
        <f t="shared" si="107"/>
        <v>11.484364024368631</v>
      </c>
      <c r="U718" s="7">
        <f t="shared" si="107"/>
        <v>11.484364024368631</v>
      </c>
      <c r="V718" s="7">
        <f t="shared" si="107"/>
        <v>11.484364024368631</v>
      </c>
      <c r="W718" s="7">
        <f t="shared" si="107"/>
        <v>12.173493417963718</v>
      </c>
      <c r="X718" s="7">
        <f t="shared" si="107"/>
        <v>13.831277736685429</v>
      </c>
      <c r="Y718" s="7">
        <f t="shared" si="107"/>
        <v>11.484364024368631</v>
      </c>
    </row>
    <row r="719" spans="1:25" x14ac:dyDescent="0.25">
      <c r="A719">
        <v>78</v>
      </c>
      <c r="B719" s="7">
        <f t="shared" si="106"/>
        <v>8.0902909485455208</v>
      </c>
      <c r="C719" s="7">
        <f t="shared" si="106"/>
        <v>8.3342818674331589</v>
      </c>
      <c r="D719" s="7">
        <f t="shared" si="106"/>
        <v>8.5927530096686109</v>
      </c>
      <c r="E719" s="7">
        <f t="shared" si="106"/>
        <v>8.5927530096686109</v>
      </c>
      <c r="F719" s="7">
        <f t="shared" si="106"/>
        <v>8.5927530096686109</v>
      </c>
      <c r="G719" s="7">
        <f t="shared" si="106"/>
        <v>9.1585033074452316</v>
      </c>
      <c r="H719" s="7">
        <f t="shared" si="106"/>
        <v>9.4688731524001533</v>
      </c>
      <c r="I719" s="7">
        <f t="shared" si="106"/>
        <v>9.7999520544463827</v>
      </c>
      <c r="J719" s="7">
        <f t="shared" si="106"/>
        <v>10.153806023313704</v>
      </c>
      <c r="K719" s="7">
        <f t="shared" si="106"/>
        <v>10.532766929440037</v>
      </c>
      <c r="L719" s="5">
        <f t="shared" si="106"/>
        <v>9.1585033074452333</v>
      </c>
      <c r="M719" s="5"/>
      <c r="N719" s="5">
        <f>'SSA avg mort by age'!M83</f>
        <v>9.1585033074452333</v>
      </c>
      <c r="O719" s="7">
        <f t="shared" si="107"/>
        <v>9.4949843719771483</v>
      </c>
      <c r="P719" s="7">
        <f t="shared" si="107"/>
        <v>9.7393310277434608</v>
      </c>
      <c r="Q719" s="7">
        <f t="shared" si="107"/>
        <v>10.267558951821291</v>
      </c>
      <c r="R719" s="7">
        <f t="shared" si="107"/>
        <v>10.55360453807611</v>
      </c>
      <c r="S719" s="7">
        <f t="shared" si="107"/>
        <v>10.702639829803893</v>
      </c>
      <c r="T719" s="7">
        <f t="shared" si="107"/>
        <v>10.855906575712805</v>
      </c>
      <c r="U719" s="7">
        <f t="shared" si="107"/>
        <v>10.855906575712805</v>
      </c>
      <c r="V719" s="7">
        <f t="shared" si="107"/>
        <v>10.855906575712805</v>
      </c>
      <c r="W719" s="7">
        <f t="shared" si="107"/>
        <v>11.515005068466094</v>
      </c>
      <c r="X719" s="7">
        <f t="shared" si="107"/>
        <v>13.101058645217682</v>
      </c>
      <c r="Y719" s="7">
        <f t="shared" si="107"/>
        <v>10.855906575712805</v>
      </c>
    </row>
    <row r="720" spans="1:25" x14ac:dyDescent="0.25">
      <c r="A720">
        <v>79</v>
      </c>
      <c r="B720" s="7">
        <f t="shared" si="106"/>
        <v>7.6079872521427649</v>
      </c>
      <c r="C720" s="7">
        <f t="shared" si="106"/>
        <v>7.8396134193560014</v>
      </c>
      <c r="D720" s="7">
        <f t="shared" si="106"/>
        <v>8.0850004637928539</v>
      </c>
      <c r="E720" s="7">
        <f t="shared" si="106"/>
        <v>8.0850004637928539</v>
      </c>
      <c r="F720" s="7">
        <f t="shared" si="106"/>
        <v>8.0850004637928539</v>
      </c>
      <c r="G720" s="7">
        <f t="shared" si="106"/>
        <v>8.6221454732696348</v>
      </c>
      <c r="H720" s="7">
        <f t="shared" si="106"/>
        <v>8.9168314415142085</v>
      </c>
      <c r="I720" s="7">
        <f t="shared" si="106"/>
        <v>9.2311787174742665</v>
      </c>
      <c r="J720" s="7">
        <f t="shared" si="106"/>
        <v>9.5671414917490676</v>
      </c>
      <c r="K720" s="7">
        <f t="shared" si="106"/>
        <v>9.9269238088885192</v>
      </c>
      <c r="L720" s="5">
        <f t="shared" si="106"/>
        <v>8.6221454732696348</v>
      </c>
      <c r="M720" s="5"/>
      <c r="N720" s="5">
        <f>'SSA avg mort by age'!M84</f>
        <v>8.6221454732696348</v>
      </c>
      <c r="O720" s="7">
        <f t="shared" si="107"/>
        <v>8.9443081023608961</v>
      </c>
      <c r="P720" s="7">
        <f t="shared" si="107"/>
        <v>9.1774050157421332</v>
      </c>
      <c r="Q720" s="7">
        <f t="shared" si="107"/>
        <v>9.6814433415147239</v>
      </c>
      <c r="R720" s="7">
        <f t="shared" si="107"/>
        <v>9.9544536767635581</v>
      </c>
      <c r="S720" s="7">
        <f t="shared" si="107"/>
        <v>10.096712648121015</v>
      </c>
      <c r="T720" s="7">
        <f t="shared" si="107"/>
        <v>10.243020579266082</v>
      </c>
      <c r="U720" s="7">
        <f t="shared" si="107"/>
        <v>10.243020579266082</v>
      </c>
      <c r="V720" s="7">
        <f t="shared" si="107"/>
        <v>10.243020579266082</v>
      </c>
      <c r="W720" s="7">
        <f t="shared" si="107"/>
        <v>10.872289936157026</v>
      </c>
      <c r="X720" s="7">
        <f t="shared" si="107"/>
        <v>12.386935083669478</v>
      </c>
      <c r="Y720" s="7">
        <f t="shared" si="107"/>
        <v>10.243020579266082</v>
      </c>
    </row>
    <row r="721" spans="1:25" x14ac:dyDescent="0.25">
      <c r="A721">
        <v>80</v>
      </c>
      <c r="B721" s="7">
        <f t="shared" si="106"/>
        <v>7.141610462771153</v>
      </c>
      <c r="C721" s="7">
        <f t="shared" si="106"/>
        <v>7.3611174975438409</v>
      </c>
      <c r="D721" s="7">
        <f t="shared" si="106"/>
        <v>7.5936726118088949</v>
      </c>
      <c r="E721" s="7">
        <f t="shared" si="106"/>
        <v>7.5936726118088949</v>
      </c>
      <c r="F721" s="7">
        <f t="shared" si="106"/>
        <v>7.5936726118088949</v>
      </c>
      <c r="G721" s="7">
        <f t="shared" si="106"/>
        <v>8.102737398009431</v>
      </c>
      <c r="H721" s="7">
        <f t="shared" si="106"/>
        <v>8.3820129939257679</v>
      </c>
      <c r="I721" s="7">
        <f t="shared" si="106"/>
        <v>8.6799099270390485</v>
      </c>
      <c r="J721" s="7">
        <f t="shared" si="106"/>
        <v>8.9982709797286322</v>
      </c>
      <c r="K721" s="7">
        <f t="shared" si="106"/>
        <v>9.3391728524396775</v>
      </c>
      <c r="L721" s="5">
        <f t="shared" si="106"/>
        <v>8.1027373980094328</v>
      </c>
      <c r="M721" s="5"/>
      <c r="N721" s="5">
        <f>'SSA avg mort by age'!M85</f>
        <v>8.1027373980094328</v>
      </c>
      <c r="O721" s="7">
        <f t="shared" si="107"/>
        <v>8.4082867528272303</v>
      </c>
      <c r="P721" s="7">
        <f t="shared" si="107"/>
        <v>8.6303022457655221</v>
      </c>
      <c r="Q721" s="7">
        <f t="shared" si="107"/>
        <v>9.1104879594201051</v>
      </c>
      <c r="R721" s="7">
        <f t="shared" si="107"/>
        <v>9.3706309398226004</v>
      </c>
      <c r="S721" s="7">
        <f t="shared" si="107"/>
        <v>9.5061971939708769</v>
      </c>
      <c r="T721" s="7">
        <f t="shared" si="107"/>
        <v>9.6456295986284548</v>
      </c>
      <c r="U721" s="7">
        <f t="shared" si="107"/>
        <v>9.6456295986284548</v>
      </c>
      <c r="V721" s="7">
        <f t="shared" si="107"/>
        <v>9.6456295986284548</v>
      </c>
      <c r="W721" s="7">
        <f t="shared" si="107"/>
        <v>10.245398374386458</v>
      </c>
      <c r="X721" s="7">
        <f t="shared" si="107"/>
        <v>11.689251372555169</v>
      </c>
      <c r="Y721" s="7">
        <f t="shared" si="107"/>
        <v>9.6456295986284548</v>
      </c>
    </row>
    <row r="722" spans="1:25" x14ac:dyDescent="0.25">
      <c r="A722">
        <v>81</v>
      </c>
      <c r="B722" s="7">
        <f t="shared" ref="B722:L737" si="108">B600/B234</f>
        <v>6.6928712134619772</v>
      </c>
      <c r="C722" s="7">
        <f t="shared" si="108"/>
        <v>6.9005024228350731</v>
      </c>
      <c r="D722" s="7">
        <f t="shared" si="108"/>
        <v>7.1204756147788295</v>
      </c>
      <c r="E722" s="7">
        <f t="shared" si="108"/>
        <v>7.1204756147788295</v>
      </c>
      <c r="F722" s="7">
        <f t="shared" si="108"/>
        <v>7.1204756147788295</v>
      </c>
      <c r="G722" s="7">
        <f t="shared" si="108"/>
        <v>7.6019814979106934</v>
      </c>
      <c r="H722" s="7">
        <f t="shared" si="108"/>
        <v>7.8661187147988114</v>
      </c>
      <c r="I722" s="7">
        <f t="shared" si="108"/>
        <v>8.1478453811007459</v>
      </c>
      <c r="J722" s="7">
        <f t="shared" si="108"/>
        <v>8.4488933429727755</v>
      </c>
      <c r="K722" s="7">
        <f t="shared" si="108"/>
        <v>8.7712125145177708</v>
      </c>
      <c r="L722" s="5">
        <f t="shared" si="108"/>
        <v>7.6019814979106899</v>
      </c>
      <c r="M722" s="5"/>
      <c r="N722" s="5">
        <f>'SSA avg mort by age'!M86</f>
        <v>7.6019814979106899</v>
      </c>
      <c r="O722" s="7">
        <f t="shared" ref="O722:Y737" si="109">O600/O234</f>
        <v>7.8887478976817222</v>
      </c>
      <c r="P722" s="7">
        <f t="shared" si="109"/>
        <v>8.0998486615286271</v>
      </c>
      <c r="Q722" s="7">
        <f t="shared" si="109"/>
        <v>8.5565139408931206</v>
      </c>
      <c r="R722" s="7">
        <f t="shared" si="109"/>
        <v>8.8039541890044273</v>
      </c>
      <c r="S722" s="7">
        <f t="shared" si="109"/>
        <v>8.9329094519302075</v>
      </c>
      <c r="T722" s="7">
        <f t="shared" si="109"/>
        <v>9.0655475714683416</v>
      </c>
      <c r="U722" s="7">
        <f t="shared" si="109"/>
        <v>9.0655475714683416</v>
      </c>
      <c r="V722" s="7">
        <f t="shared" si="109"/>
        <v>9.0655475714683416</v>
      </c>
      <c r="W722" s="7">
        <f t="shared" si="109"/>
        <v>9.6361342826476424</v>
      </c>
      <c r="X722" s="7">
        <f t="shared" si="109"/>
        <v>11.009780672343439</v>
      </c>
      <c r="Y722" s="7">
        <f t="shared" si="109"/>
        <v>9.0655475714683416</v>
      </c>
    </row>
    <row r="723" spans="1:25" x14ac:dyDescent="0.25">
      <c r="A723">
        <v>82</v>
      </c>
      <c r="B723" s="7">
        <f t="shared" si="108"/>
        <v>6.263281930834256</v>
      </c>
      <c r="C723" s="7">
        <f t="shared" si="108"/>
        <v>6.4592823635812717</v>
      </c>
      <c r="D723" s="7">
        <f t="shared" si="108"/>
        <v>6.6669262857834894</v>
      </c>
      <c r="E723" s="7">
        <f t="shared" si="108"/>
        <v>6.6669262857834894</v>
      </c>
      <c r="F723" s="7">
        <f t="shared" si="108"/>
        <v>6.6669262857834894</v>
      </c>
      <c r="G723" s="7">
        <f t="shared" si="108"/>
        <v>7.1214029748560579</v>
      </c>
      <c r="H723" s="7">
        <f t="shared" si="108"/>
        <v>7.3706797843025988</v>
      </c>
      <c r="I723" s="7">
        <f t="shared" si="108"/>
        <v>7.6365236164674153</v>
      </c>
      <c r="J723" s="7">
        <f t="shared" si="108"/>
        <v>7.920556026510476</v>
      </c>
      <c r="K723" s="7">
        <f t="shared" si="108"/>
        <v>8.2246009052057936</v>
      </c>
      <c r="L723" s="5">
        <f t="shared" si="108"/>
        <v>7.1214029748560534</v>
      </c>
      <c r="M723" s="5"/>
      <c r="N723" s="5">
        <f>'SSA avg mort by age'!M87</f>
        <v>7.1214029748560534</v>
      </c>
      <c r="O723" s="7">
        <f t="shared" si="109"/>
        <v>7.3880334213914374</v>
      </c>
      <c r="P723" s="7">
        <f t="shared" si="109"/>
        <v>7.5883757378949346</v>
      </c>
      <c r="Q723" s="7">
        <f t="shared" si="109"/>
        <v>8.0218299855344455</v>
      </c>
      <c r="R723" s="7">
        <f t="shared" si="109"/>
        <v>8.2567196390956497</v>
      </c>
      <c r="S723" s="7">
        <f t="shared" si="109"/>
        <v>8.379139091525218</v>
      </c>
      <c r="T723" s="7">
        <f t="shared" si="109"/>
        <v>8.5050574084001269</v>
      </c>
      <c r="U723" s="7">
        <f t="shared" si="109"/>
        <v>8.5050574084001269</v>
      </c>
      <c r="V723" s="7">
        <f t="shared" si="109"/>
        <v>8.5050574084001269</v>
      </c>
      <c r="W723" s="7">
        <f t="shared" si="109"/>
        <v>9.0467512099532073</v>
      </c>
      <c r="X723" s="7">
        <f t="shared" si="109"/>
        <v>10.350704448582583</v>
      </c>
      <c r="Y723" s="7">
        <f t="shared" si="109"/>
        <v>8.5050574084001269</v>
      </c>
    </row>
    <row r="724" spans="1:25" x14ac:dyDescent="0.25">
      <c r="A724">
        <v>83</v>
      </c>
      <c r="B724" s="7">
        <f t="shared" si="108"/>
        <v>5.8526381260978813</v>
      </c>
      <c r="C724" s="7">
        <f t="shared" si="108"/>
        <v>6.0372923810130361</v>
      </c>
      <c r="D724" s="7">
        <f t="shared" si="108"/>
        <v>6.23290232398318</v>
      </c>
      <c r="E724" s="7">
        <f t="shared" si="108"/>
        <v>6.23290232398318</v>
      </c>
      <c r="F724" s="7">
        <f t="shared" si="108"/>
        <v>6.23290232398318</v>
      </c>
      <c r="G724" s="7">
        <f t="shared" si="108"/>
        <v>6.6609753029586916</v>
      </c>
      <c r="H724" s="7">
        <f t="shared" si="108"/>
        <v>6.8957235421561753</v>
      </c>
      <c r="I724" s="7">
        <f t="shared" si="108"/>
        <v>7.1460303999802122</v>
      </c>
      <c r="J724" s="7">
        <f t="shared" si="108"/>
        <v>7.4134083010380207</v>
      </c>
      <c r="K724" s="7">
        <f t="shared" si="108"/>
        <v>7.6995564728478652</v>
      </c>
      <c r="L724" s="5">
        <f t="shared" si="108"/>
        <v>6.6609753029586889</v>
      </c>
      <c r="M724" s="5"/>
      <c r="N724" s="5">
        <f>'SSA avg mort by age'!M88</f>
        <v>6.6609753029586889</v>
      </c>
      <c r="O724" s="7">
        <f t="shared" si="109"/>
        <v>6.9072161999311597</v>
      </c>
      <c r="P724" s="7">
        <f t="shared" si="109"/>
        <v>7.0969781351229173</v>
      </c>
      <c r="Q724" s="7">
        <f t="shared" si="109"/>
        <v>7.5075776002988066</v>
      </c>
      <c r="R724" s="7">
        <f t="shared" si="109"/>
        <v>7.7300940477691711</v>
      </c>
      <c r="S724" s="7">
        <f t="shared" si="109"/>
        <v>7.846066000427931</v>
      </c>
      <c r="T724" s="7">
        <f t="shared" si="109"/>
        <v>7.9653524843861394</v>
      </c>
      <c r="U724" s="7">
        <f t="shared" si="109"/>
        <v>7.9653524843861394</v>
      </c>
      <c r="V724" s="7">
        <f t="shared" si="109"/>
        <v>7.9653524843861394</v>
      </c>
      <c r="W724" s="7">
        <f t="shared" si="109"/>
        <v>8.4785004155514567</v>
      </c>
      <c r="X724" s="7">
        <f t="shared" si="109"/>
        <v>9.7134135971600326</v>
      </c>
      <c r="Y724" s="7">
        <f t="shared" si="109"/>
        <v>7.9653524843861394</v>
      </c>
    </row>
    <row r="725" spans="1:25" x14ac:dyDescent="0.25">
      <c r="A725">
        <v>84</v>
      </c>
      <c r="B725" s="7">
        <f t="shared" si="108"/>
        <v>5.4603344561610827</v>
      </c>
      <c r="C725" s="7">
        <f t="shared" si="108"/>
        <v>5.63397520217839</v>
      </c>
      <c r="D725" s="7">
        <f t="shared" si="108"/>
        <v>5.817897804617834</v>
      </c>
      <c r="E725" s="7">
        <f t="shared" si="108"/>
        <v>5.817897804617834</v>
      </c>
      <c r="F725" s="7">
        <f t="shared" si="108"/>
        <v>5.817897804617834</v>
      </c>
      <c r="G725" s="7">
        <f t="shared" si="108"/>
        <v>6.2203064050510921</v>
      </c>
      <c r="H725" s="7">
        <f t="shared" si="108"/>
        <v>6.4409211887261044</v>
      </c>
      <c r="I725" s="7">
        <f t="shared" si="108"/>
        <v>6.6761050615201194</v>
      </c>
      <c r="J725" s="7">
        <f t="shared" si="108"/>
        <v>6.9272630295322717</v>
      </c>
      <c r="K725" s="7">
        <f t="shared" si="108"/>
        <v>7.1959716566068872</v>
      </c>
      <c r="L725" s="5">
        <f t="shared" si="108"/>
        <v>6.2203064050510912</v>
      </c>
      <c r="M725" s="5"/>
      <c r="N725" s="5">
        <f>'SSA avg mort by age'!M89</f>
        <v>6.2203064050510912</v>
      </c>
      <c r="O725" s="7">
        <f t="shared" si="109"/>
        <v>6.4471629472183363</v>
      </c>
      <c r="P725" s="7">
        <f t="shared" si="109"/>
        <v>6.626550114316494</v>
      </c>
      <c r="Q725" s="7">
        <f t="shared" si="109"/>
        <v>7.0147105669950491</v>
      </c>
      <c r="R725" s="7">
        <f t="shared" si="109"/>
        <v>7.2250634375725022</v>
      </c>
      <c r="S725" s="7">
        <f t="shared" si="109"/>
        <v>7.3346930093618523</v>
      </c>
      <c r="T725" s="7">
        <f t="shared" si="109"/>
        <v>7.447452926351553</v>
      </c>
      <c r="U725" s="7">
        <f t="shared" si="109"/>
        <v>7.447452926351553</v>
      </c>
      <c r="V725" s="7">
        <f t="shared" si="109"/>
        <v>7.447452926351553</v>
      </c>
      <c r="W725" s="7">
        <f t="shared" si="109"/>
        <v>7.9324766015778367</v>
      </c>
      <c r="X725" s="7">
        <f t="shared" si="109"/>
        <v>9.099184795805181</v>
      </c>
      <c r="Y725" s="7">
        <f t="shared" si="109"/>
        <v>7.447452926351553</v>
      </c>
    </row>
    <row r="726" spans="1:25" x14ac:dyDescent="0.25">
      <c r="A726">
        <v>85</v>
      </c>
      <c r="B726" s="7">
        <f t="shared" si="108"/>
        <v>5.0862348924884069</v>
      </c>
      <c r="C726" s="7">
        <f t="shared" si="108"/>
        <v>5.2492338158195722</v>
      </c>
      <c r="D726" s="7">
        <f t="shared" si="108"/>
        <v>5.4218571939317517</v>
      </c>
      <c r="E726" s="7">
        <f t="shared" si="108"/>
        <v>5.4218571939317517</v>
      </c>
      <c r="F726" s="7">
        <f t="shared" si="108"/>
        <v>5.4218571939317517</v>
      </c>
      <c r="G726" s="7">
        <f t="shared" si="108"/>
        <v>5.7994320959258401</v>
      </c>
      <c r="H726" s="7">
        <f t="shared" si="108"/>
        <v>6.0063590127701749</v>
      </c>
      <c r="I726" s="7">
        <f t="shared" si="108"/>
        <v>6.2268880446566328</v>
      </c>
      <c r="J726" s="7">
        <f t="shared" si="108"/>
        <v>6.4623189251138893</v>
      </c>
      <c r="K726" s="7">
        <f t="shared" si="108"/>
        <v>6.7141080599467999</v>
      </c>
      <c r="L726" s="5">
        <f t="shared" si="108"/>
        <v>5.799432095925841</v>
      </c>
      <c r="M726" s="5"/>
      <c r="N726" s="5">
        <f>'SSA avg mort by age'!M90</f>
        <v>5.799432095925841</v>
      </c>
      <c r="O726" s="7">
        <f t="shared" si="109"/>
        <v>6.0087129914619295</v>
      </c>
      <c r="P726" s="7">
        <f t="shared" si="109"/>
        <v>6.1779594518839644</v>
      </c>
      <c r="Q726" s="7">
        <f t="shared" si="109"/>
        <v>6.5441584298452282</v>
      </c>
      <c r="R726" s="7">
        <f t="shared" si="109"/>
        <v>6.7425909805880133</v>
      </c>
      <c r="S726" s="7">
        <f t="shared" si="109"/>
        <v>6.8460008686428022</v>
      </c>
      <c r="T726" s="7">
        <f t="shared" si="109"/>
        <v>6.9523576065531349</v>
      </c>
      <c r="U726" s="7">
        <f t="shared" si="109"/>
        <v>6.9523576065531349</v>
      </c>
      <c r="V726" s="7">
        <f t="shared" si="109"/>
        <v>6.9523576065531349</v>
      </c>
      <c r="W726" s="7">
        <f t="shared" si="109"/>
        <v>7.4097571571693424</v>
      </c>
      <c r="X726" s="7">
        <f t="shared" si="109"/>
        <v>8.5092894830872385</v>
      </c>
      <c r="Y726" s="7">
        <f t="shared" si="109"/>
        <v>6.9523576065531349</v>
      </c>
    </row>
    <row r="727" spans="1:25" x14ac:dyDescent="0.25">
      <c r="A727">
        <v>86</v>
      </c>
      <c r="B727" s="7">
        <f t="shared" si="108"/>
        <v>4.7307722884928314</v>
      </c>
      <c r="C727" s="7">
        <f t="shared" si="108"/>
        <v>4.8835292196555784</v>
      </c>
      <c r="D727" s="7">
        <f t="shared" si="108"/>
        <v>5.0452713260311315</v>
      </c>
      <c r="E727" s="7">
        <f t="shared" si="108"/>
        <v>5.0452713260311315</v>
      </c>
      <c r="F727" s="7">
        <f t="shared" si="108"/>
        <v>5.0452713260311315</v>
      </c>
      <c r="G727" s="7">
        <f t="shared" si="108"/>
        <v>5.3989086917220988</v>
      </c>
      <c r="H727" s="7">
        <f t="shared" si="108"/>
        <v>5.5926294183511089</v>
      </c>
      <c r="I727" s="7">
        <f t="shared" si="108"/>
        <v>5.7990104302937597</v>
      </c>
      <c r="J727" s="7">
        <f t="shared" si="108"/>
        <v>6.0192486612333198</v>
      </c>
      <c r="K727" s="7">
        <f t="shared" si="108"/>
        <v>6.2546832495714906</v>
      </c>
      <c r="L727" s="5">
        <f t="shared" si="108"/>
        <v>5.3989086917220996</v>
      </c>
      <c r="M727" s="5"/>
      <c r="N727" s="5">
        <f>'SSA avg mort by age'!M91</f>
        <v>5.3989086917220996</v>
      </c>
      <c r="O727" s="7">
        <f t="shared" si="109"/>
        <v>5.5926611480655231</v>
      </c>
      <c r="P727" s="7">
        <f t="shared" si="109"/>
        <v>5.7520296448675818</v>
      </c>
      <c r="Q727" s="7">
        <f t="shared" si="109"/>
        <v>6.0968073240052822</v>
      </c>
      <c r="R727" s="7">
        <f t="shared" si="109"/>
        <v>6.2835971174579752</v>
      </c>
      <c r="S727" s="7">
        <f t="shared" si="109"/>
        <v>6.3809280071830665</v>
      </c>
      <c r="T727" s="7">
        <f t="shared" si="109"/>
        <v>6.4810235380674452</v>
      </c>
      <c r="U727" s="7">
        <f t="shared" si="109"/>
        <v>6.4810235380674452</v>
      </c>
      <c r="V727" s="7">
        <f t="shared" si="109"/>
        <v>6.4810235380674452</v>
      </c>
      <c r="W727" s="7">
        <f t="shared" si="109"/>
        <v>6.9113800655487383</v>
      </c>
      <c r="X727" s="7">
        <f t="shared" si="109"/>
        <v>7.9449686345900297</v>
      </c>
      <c r="Y727" s="7">
        <f t="shared" si="109"/>
        <v>6.4810235380674452</v>
      </c>
    </row>
    <row r="728" spans="1:25" x14ac:dyDescent="0.25">
      <c r="A728">
        <v>87</v>
      </c>
      <c r="B728" s="7">
        <f t="shared" si="108"/>
        <v>4.3946899976500884</v>
      </c>
      <c r="C728" s="7">
        <f t="shared" si="108"/>
        <v>4.5376261908106779</v>
      </c>
      <c r="D728" s="7">
        <f t="shared" si="108"/>
        <v>4.6889277130548495</v>
      </c>
      <c r="E728" s="7">
        <f t="shared" si="108"/>
        <v>4.6889277130548495</v>
      </c>
      <c r="F728" s="7">
        <f t="shared" si="108"/>
        <v>4.6889277130548495</v>
      </c>
      <c r="G728" s="7">
        <f t="shared" si="108"/>
        <v>5.0195737170578161</v>
      </c>
      <c r="H728" s="7">
        <f t="shared" si="108"/>
        <v>5.2005975802220297</v>
      </c>
      <c r="I728" s="7">
        <f t="shared" si="108"/>
        <v>5.3933671115548707</v>
      </c>
      <c r="J728" s="7">
        <f t="shared" si="108"/>
        <v>5.5989792004600902</v>
      </c>
      <c r="K728" s="7">
        <f t="shared" si="108"/>
        <v>5.8186589448933104</v>
      </c>
      <c r="L728" s="5">
        <f t="shared" si="108"/>
        <v>5.019573717057817</v>
      </c>
      <c r="M728" s="5"/>
      <c r="N728" s="5">
        <f>'SSA avg mort by age'!M92</f>
        <v>5.019573717057817</v>
      </c>
      <c r="O728" s="7">
        <f t="shared" si="109"/>
        <v>5.1996943108603686</v>
      </c>
      <c r="P728" s="7">
        <f t="shared" si="109"/>
        <v>5.3494764919943361</v>
      </c>
      <c r="Q728" s="7">
        <f t="shared" si="109"/>
        <v>5.6734365686481976</v>
      </c>
      <c r="R728" s="7">
        <f t="shared" si="109"/>
        <v>5.8488961766017589</v>
      </c>
      <c r="S728" s="7">
        <f t="shared" si="109"/>
        <v>5.940307170837106</v>
      </c>
      <c r="T728" s="7">
        <f t="shared" si="109"/>
        <v>6.0343025367627581</v>
      </c>
      <c r="U728" s="7">
        <f t="shared" si="109"/>
        <v>6.0343025367627581</v>
      </c>
      <c r="V728" s="7">
        <f t="shared" si="109"/>
        <v>6.0343025367627581</v>
      </c>
      <c r="W728" s="7">
        <f t="shared" si="109"/>
        <v>6.4382807133469653</v>
      </c>
      <c r="X728" s="7">
        <f t="shared" si="109"/>
        <v>7.4073702210880672</v>
      </c>
      <c r="Y728" s="7">
        <f t="shared" si="109"/>
        <v>6.0343025367627581</v>
      </c>
    </row>
    <row r="729" spans="1:25" x14ac:dyDescent="0.25">
      <c r="A729">
        <v>88</v>
      </c>
      <c r="B729" s="7">
        <f t="shared" si="108"/>
        <v>4.0787690885209278</v>
      </c>
      <c r="C729" s="7">
        <f t="shared" si="108"/>
        <v>4.2123240208396417</v>
      </c>
      <c r="D729" s="7">
        <f t="shared" si="108"/>
        <v>4.3536450855385445</v>
      </c>
      <c r="E729" s="7">
        <f t="shared" si="108"/>
        <v>4.3536450855385445</v>
      </c>
      <c r="F729" s="7">
        <f t="shared" si="108"/>
        <v>4.3536450855385445</v>
      </c>
      <c r="G729" s="7">
        <f t="shared" si="108"/>
        <v>4.6622890252836875</v>
      </c>
      <c r="H729" s="7">
        <f t="shared" si="108"/>
        <v>4.8311494053201383</v>
      </c>
      <c r="I729" s="7">
        <f t="shared" si="108"/>
        <v>5.0108700164659048</v>
      </c>
      <c r="J729" s="7">
        <f t="shared" si="108"/>
        <v>5.2024507446823671</v>
      </c>
      <c r="K729" s="7">
        <f t="shared" si="108"/>
        <v>5.4070062151302256</v>
      </c>
      <c r="L729" s="5">
        <f t="shared" si="108"/>
        <v>4.6622890252836866</v>
      </c>
      <c r="M729" s="5"/>
      <c r="N729" s="5">
        <f>'SSA avg mort by age'!M93</f>
        <v>4.6622890252836866</v>
      </c>
      <c r="O729" s="7">
        <f t="shared" si="109"/>
        <v>4.8303023990590486</v>
      </c>
      <c r="P729" s="7">
        <f t="shared" si="109"/>
        <v>4.9708193261415357</v>
      </c>
      <c r="Q729" s="7">
        <f t="shared" si="109"/>
        <v>5.2746304583519992</v>
      </c>
      <c r="R729" s="7">
        <f t="shared" si="109"/>
        <v>5.4391084409113093</v>
      </c>
      <c r="S729" s="7">
        <f t="shared" si="109"/>
        <v>5.5247776262327815</v>
      </c>
      <c r="T729" s="7">
        <f t="shared" si="109"/>
        <v>5.612853562152698</v>
      </c>
      <c r="U729" s="7">
        <f t="shared" si="109"/>
        <v>5.612853562152698</v>
      </c>
      <c r="V729" s="7">
        <f t="shared" si="109"/>
        <v>5.612853562152698</v>
      </c>
      <c r="W729" s="7">
        <f t="shared" si="109"/>
        <v>5.9912047823061974</v>
      </c>
      <c r="X729" s="7">
        <f t="shared" si="109"/>
        <v>6.8974632581343576</v>
      </c>
      <c r="Y729" s="7">
        <f t="shared" si="109"/>
        <v>5.612853562152698</v>
      </c>
    </row>
    <row r="730" spans="1:25" x14ac:dyDescent="0.25">
      <c r="A730">
        <v>89</v>
      </c>
      <c r="B730" s="7">
        <f t="shared" si="108"/>
        <v>3.7836061466693427</v>
      </c>
      <c r="C730" s="7">
        <f t="shared" si="108"/>
        <v>3.9082366420677026</v>
      </c>
      <c r="D730" s="7">
        <f t="shared" si="108"/>
        <v>4.0400559619924019</v>
      </c>
      <c r="E730" s="7">
        <f t="shared" si="108"/>
        <v>4.0400559619924019</v>
      </c>
      <c r="F730" s="7">
        <f t="shared" si="108"/>
        <v>4.0400559619924019</v>
      </c>
      <c r="G730" s="7">
        <f t="shared" si="108"/>
        <v>4.3277286606867698</v>
      </c>
      <c r="H730" s="7">
        <f t="shared" si="108"/>
        <v>4.4849822741456755</v>
      </c>
      <c r="I730" s="7">
        <f t="shared" si="108"/>
        <v>4.6522419073731731</v>
      </c>
      <c r="J730" s="7">
        <f t="shared" si="108"/>
        <v>4.8304137923462935</v>
      </c>
      <c r="K730" s="7">
        <f t="shared" si="108"/>
        <v>5.0205060179524068</v>
      </c>
      <c r="L730" s="5">
        <f t="shared" si="108"/>
        <v>4.3277286606867689</v>
      </c>
      <c r="M730" s="5"/>
      <c r="N730" s="5">
        <f>'SSA avg mort by age'!M94</f>
        <v>4.3277286606867689</v>
      </c>
      <c r="O730" s="7">
        <f t="shared" si="109"/>
        <v>4.4847603921638015</v>
      </c>
      <c r="P730" s="7">
        <f t="shared" si="109"/>
        <v>4.6163620453550021</v>
      </c>
      <c r="Q730" s="7">
        <f t="shared" si="109"/>
        <v>4.90075699260625</v>
      </c>
      <c r="R730" s="7">
        <f t="shared" si="109"/>
        <v>5.0546375659115705</v>
      </c>
      <c r="S730" s="7">
        <f t="shared" si="109"/>
        <v>5.1347618797456605</v>
      </c>
      <c r="T730" s="7">
        <f t="shared" si="109"/>
        <v>5.2171187067432161</v>
      </c>
      <c r="U730" s="7">
        <f t="shared" si="109"/>
        <v>5.2171187067432161</v>
      </c>
      <c r="V730" s="7">
        <f t="shared" si="109"/>
        <v>5.2171187067432161</v>
      </c>
      <c r="W730" s="7">
        <f t="shared" si="109"/>
        <v>5.5706809913230888</v>
      </c>
      <c r="X730" s="7">
        <f t="shared" si="109"/>
        <v>6.4160021466046482</v>
      </c>
      <c r="Y730" s="7">
        <f t="shared" si="109"/>
        <v>5.2171187067432161</v>
      </c>
    </row>
    <row r="731" spans="1:25" x14ac:dyDescent="0.25">
      <c r="A731">
        <v>90</v>
      </c>
      <c r="B731" s="7">
        <f t="shared" si="108"/>
        <v>3.5095019091155133</v>
      </c>
      <c r="C731" s="7">
        <f t="shared" si="108"/>
        <v>3.6256820494853934</v>
      </c>
      <c r="D731" s="7">
        <f t="shared" si="108"/>
        <v>3.7484967836281271</v>
      </c>
      <c r="E731" s="7">
        <f t="shared" si="108"/>
        <v>3.7484967836281271</v>
      </c>
      <c r="F731" s="7">
        <f t="shared" si="108"/>
        <v>3.7484967836281271</v>
      </c>
      <c r="G731" s="7">
        <f t="shared" si="108"/>
        <v>4.0162701797512916</v>
      </c>
      <c r="H731" s="7">
        <f t="shared" si="108"/>
        <v>4.1624968276146239</v>
      </c>
      <c r="I731" s="7">
        <f t="shared" si="108"/>
        <v>4.3179085422296124</v>
      </c>
      <c r="J731" s="7">
        <f t="shared" si="108"/>
        <v>4.4833215776546362</v>
      </c>
      <c r="K731" s="7">
        <f t="shared" si="108"/>
        <v>4.6596418136478164</v>
      </c>
      <c r="L731" s="5">
        <f t="shared" si="108"/>
        <v>4.0162701797512916</v>
      </c>
      <c r="M731" s="5"/>
      <c r="N731" s="5">
        <f>'SSA avg mort by age'!M95</f>
        <v>4.0162701797512916</v>
      </c>
      <c r="O731" s="7">
        <f t="shared" si="109"/>
        <v>4.1631279891939128</v>
      </c>
      <c r="P731" s="7">
        <f t="shared" si="109"/>
        <v>4.2861916624775906</v>
      </c>
      <c r="Q731" s="7">
        <f t="shared" si="109"/>
        <v>4.5519638108931808</v>
      </c>
      <c r="R731" s="7">
        <f t="shared" si="109"/>
        <v>4.6956649929373047</v>
      </c>
      <c r="S731" s="7">
        <f t="shared" si="109"/>
        <v>4.7704592718562537</v>
      </c>
      <c r="T731" s="7">
        <f t="shared" si="109"/>
        <v>4.8473159311806491</v>
      </c>
      <c r="U731" s="7">
        <f t="shared" si="109"/>
        <v>4.8473159311806491</v>
      </c>
      <c r="V731" s="7">
        <f t="shared" si="109"/>
        <v>4.8473159311806491</v>
      </c>
      <c r="W731" s="7">
        <f t="shared" si="109"/>
        <v>5.1770099597200856</v>
      </c>
      <c r="X731" s="7">
        <f t="shared" si="109"/>
        <v>5.9635052782900662</v>
      </c>
      <c r="Y731" s="7">
        <f t="shared" si="109"/>
        <v>4.8473159311806491</v>
      </c>
    </row>
    <row r="732" spans="1:25" x14ac:dyDescent="0.25">
      <c r="A732">
        <v>91</v>
      </c>
      <c r="B732" s="7">
        <f t="shared" si="108"/>
        <v>3.2565515354550003</v>
      </c>
      <c r="C732" s="7">
        <f t="shared" si="108"/>
        <v>3.364770522582111</v>
      </c>
      <c r="D732" s="7">
        <f t="shared" si="108"/>
        <v>3.4790938235707447</v>
      </c>
      <c r="E732" s="7">
        <f t="shared" si="108"/>
        <v>3.4790938235707447</v>
      </c>
      <c r="F732" s="7">
        <f t="shared" si="108"/>
        <v>3.4790938235707447</v>
      </c>
      <c r="G732" s="7">
        <f t="shared" si="108"/>
        <v>3.7280750747326894</v>
      </c>
      <c r="H732" s="7">
        <f t="shared" si="108"/>
        <v>3.8638741771136602</v>
      </c>
      <c r="I732" s="7">
        <f t="shared" si="108"/>
        <v>4.008072325747098</v>
      </c>
      <c r="J732" s="7">
        <f t="shared" si="108"/>
        <v>4.1613997893173371</v>
      </c>
      <c r="K732" s="7">
        <f t="shared" si="108"/>
        <v>4.3246649453128372</v>
      </c>
      <c r="L732" s="5">
        <f t="shared" si="108"/>
        <v>3.7280750747326907</v>
      </c>
      <c r="M732" s="5"/>
      <c r="N732" s="5">
        <f>'SSA avg mort by age'!M96</f>
        <v>3.7280750747326907</v>
      </c>
      <c r="O732" s="7">
        <f t="shared" si="109"/>
        <v>3.8653295048982357</v>
      </c>
      <c r="P732" s="7">
        <f t="shared" si="109"/>
        <v>3.9802559444173351</v>
      </c>
      <c r="Q732" s="7">
        <f t="shared" si="109"/>
        <v>4.2282507456743721</v>
      </c>
      <c r="R732" s="7">
        <f t="shared" si="109"/>
        <v>4.362219649689135</v>
      </c>
      <c r="S732" s="7">
        <f t="shared" si="109"/>
        <v>4.4319141683561929</v>
      </c>
      <c r="T732" s="7">
        <f t="shared" si="109"/>
        <v>4.503505688160093</v>
      </c>
      <c r="U732" s="7">
        <f t="shared" si="109"/>
        <v>4.503505688160093</v>
      </c>
      <c r="V732" s="7">
        <f t="shared" si="109"/>
        <v>4.503505688160093</v>
      </c>
      <c r="W732" s="7">
        <f t="shared" si="109"/>
        <v>4.8103239387584358</v>
      </c>
      <c r="X732" s="7">
        <f t="shared" si="109"/>
        <v>5.5402973911207898</v>
      </c>
      <c r="Y732" s="7">
        <f t="shared" si="109"/>
        <v>4.503505688160093</v>
      </c>
    </row>
    <row r="733" spans="1:25" x14ac:dyDescent="0.25">
      <c r="A733">
        <v>92</v>
      </c>
      <c r="B733" s="7">
        <f t="shared" si="108"/>
        <v>3.0247587911997647</v>
      </c>
      <c r="C733" s="7">
        <f t="shared" si="108"/>
        <v>3.1255163876828602</v>
      </c>
      <c r="D733" s="7">
        <f t="shared" si="108"/>
        <v>3.2318722620866134</v>
      </c>
      <c r="E733" s="7">
        <f t="shared" si="108"/>
        <v>3.2318722620866134</v>
      </c>
      <c r="F733" s="7">
        <f t="shared" si="108"/>
        <v>3.2318722620866134</v>
      </c>
      <c r="G733" s="7">
        <f t="shared" si="108"/>
        <v>3.4631916391034263</v>
      </c>
      <c r="H733" s="7">
        <f t="shared" si="108"/>
        <v>3.5891752247963171</v>
      </c>
      <c r="I733" s="7">
        <f t="shared" si="108"/>
        <v>3.7228077725230673</v>
      </c>
      <c r="J733" s="7">
        <f t="shared" si="108"/>
        <v>3.864737847051372</v>
      </c>
      <c r="K733" s="7">
        <f t="shared" si="108"/>
        <v>4.0156813780927951</v>
      </c>
      <c r="L733" s="5">
        <f t="shared" si="108"/>
        <v>3.4631916391034294</v>
      </c>
      <c r="M733" s="5"/>
      <c r="N733" s="5">
        <f>'SSA avg mort by age'!M97</f>
        <v>3.4631916391034294</v>
      </c>
      <c r="O733" s="7">
        <f t="shared" si="109"/>
        <v>3.5912463823479506</v>
      </c>
      <c r="P733" s="7">
        <f t="shared" si="109"/>
        <v>3.6984533449272923</v>
      </c>
      <c r="Q733" s="7">
        <f t="shared" si="109"/>
        <v>3.9295540819017316</v>
      </c>
      <c r="R733" s="7">
        <f t="shared" si="109"/>
        <v>4.0542591029445356</v>
      </c>
      <c r="S733" s="7">
        <f t="shared" si="109"/>
        <v>4.1190954885465576</v>
      </c>
      <c r="T733" s="7">
        <f t="shared" si="109"/>
        <v>4.1856687770697993</v>
      </c>
      <c r="U733" s="7">
        <f t="shared" si="109"/>
        <v>4.1856687770697993</v>
      </c>
      <c r="V733" s="7">
        <f t="shared" si="109"/>
        <v>4.1856687770697993</v>
      </c>
      <c r="W733" s="7">
        <f t="shared" si="109"/>
        <v>4.4706574519507374</v>
      </c>
      <c r="X733" s="7">
        <f t="shared" si="109"/>
        <v>5.1465628442330713</v>
      </c>
      <c r="Y733" s="7">
        <f t="shared" si="109"/>
        <v>4.1856687770697993</v>
      </c>
    </row>
    <row r="734" spans="1:25" x14ac:dyDescent="0.25">
      <c r="A734">
        <v>93</v>
      </c>
      <c r="B734" s="7">
        <f t="shared" si="108"/>
        <v>2.8142499888643062</v>
      </c>
      <c r="C734" s="7">
        <f t="shared" si="108"/>
        <v>2.9080468481277708</v>
      </c>
      <c r="D734" s="7">
        <f t="shared" si="108"/>
        <v>3.0069596505102041</v>
      </c>
      <c r="E734" s="7">
        <f t="shared" si="108"/>
        <v>3.0069596505102041</v>
      </c>
      <c r="F734" s="7">
        <f t="shared" si="108"/>
        <v>3.0069596505102041</v>
      </c>
      <c r="G734" s="7">
        <f t="shared" si="108"/>
        <v>3.2217469339378346</v>
      </c>
      <c r="H734" s="7">
        <f t="shared" si="108"/>
        <v>3.3385264955022715</v>
      </c>
      <c r="I734" s="7">
        <f t="shared" si="108"/>
        <v>3.4622409418291697</v>
      </c>
      <c r="J734" s="7">
        <f t="shared" si="108"/>
        <v>3.5934616689821488</v>
      </c>
      <c r="K734" s="7">
        <f t="shared" si="108"/>
        <v>3.7328175177565894</v>
      </c>
      <c r="L734" s="5">
        <f t="shared" si="108"/>
        <v>3.2217469339378346</v>
      </c>
      <c r="M734" s="5"/>
      <c r="N734" s="5">
        <f>'SSA avg mort by age'!M98</f>
        <v>3.2217469339378346</v>
      </c>
      <c r="O734" s="7">
        <f t="shared" si="109"/>
        <v>3.3408823414435371</v>
      </c>
      <c r="P734" s="7">
        <f t="shared" si="109"/>
        <v>3.4407935582176044</v>
      </c>
      <c r="Q734" s="7">
        <f t="shared" si="109"/>
        <v>3.6558974951405041</v>
      </c>
      <c r="R734" s="7">
        <f t="shared" si="109"/>
        <v>3.7718154711683241</v>
      </c>
      <c r="S734" s="7">
        <f t="shared" si="109"/>
        <v>3.8320400488791071</v>
      </c>
      <c r="T734" s="7">
        <f t="shared" si="109"/>
        <v>3.8938470802250764</v>
      </c>
      <c r="U734" s="7">
        <f t="shared" si="109"/>
        <v>3.8938470802250764</v>
      </c>
      <c r="V734" s="7">
        <f t="shared" si="109"/>
        <v>3.8938470802250764</v>
      </c>
      <c r="W734" s="7">
        <f t="shared" si="109"/>
        <v>4.1580771973907709</v>
      </c>
      <c r="X734" s="7">
        <f t="shared" si="109"/>
        <v>4.7824515709007001</v>
      </c>
      <c r="Y734" s="7">
        <f t="shared" si="109"/>
        <v>3.8938470802250764</v>
      </c>
    </row>
    <row r="735" spans="1:25" x14ac:dyDescent="0.25">
      <c r="A735">
        <v>94</v>
      </c>
      <c r="B735" s="7">
        <f t="shared" si="108"/>
        <v>2.6256074347984759</v>
      </c>
      <c r="C735" s="7">
        <f t="shared" si="108"/>
        <v>2.7129243881996334</v>
      </c>
      <c r="D735" s="7">
        <f t="shared" si="108"/>
        <v>2.8048972150835452</v>
      </c>
      <c r="E735" s="7">
        <f t="shared" si="108"/>
        <v>2.8048972150835452</v>
      </c>
      <c r="F735" s="7">
        <f t="shared" si="108"/>
        <v>2.8048972150835452</v>
      </c>
      <c r="G735" s="7">
        <f t="shared" si="108"/>
        <v>3.0042357737431287</v>
      </c>
      <c r="H735" s="7">
        <f t="shared" si="108"/>
        <v>3.1123979279458172</v>
      </c>
      <c r="I735" s="7">
        <f t="shared" si="108"/>
        <v>3.2268160227274119</v>
      </c>
      <c r="J735" s="7">
        <f t="shared" si="108"/>
        <v>3.3479890454189372</v>
      </c>
      <c r="K735" s="7">
        <f t="shared" si="108"/>
        <v>3.4764643709272662</v>
      </c>
      <c r="L735" s="5">
        <f t="shared" si="108"/>
        <v>3.0042357737431282</v>
      </c>
      <c r="M735" s="5"/>
      <c r="N735" s="5">
        <f>'SSA avg mort by age'!M99</f>
        <v>3.0042357737431282</v>
      </c>
      <c r="O735" s="7">
        <f t="shared" si="109"/>
        <v>3.1145747176520664</v>
      </c>
      <c r="P735" s="7">
        <f t="shared" si="109"/>
        <v>3.2076009840994142</v>
      </c>
      <c r="Q735" s="7">
        <f t="shared" si="109"/>
        <v>3.4075798198588738</v>
      </c>
      <c r="R735" s="7">
        <f t="shared" si="109"/>
        <v>3.5151753793934741</v>
      </c>
      <c r="S735" s="7">
        <f t="shared" si="109"/>
        <v>3.5710286214274078</v>
      </c>
      <c r="T735" s="7">
        <f t="shared" si="109"/>
        <v>3.6283157321279624</v>
      </c>
      <c r="U735" s="7">
        <f t="shared" si="109"/>
        <v>3.6283157321279624</v>
      </c>
      <c r="V735" s="7">
        <f t="shared" si="109"/>
        <v>3.6283157321279624</v>
      </c>
      <c r="W735" s="7">
        <f t="shared" si="109"/>
        <v>3.872838732505135</v>
      </c>
      <c r="X735" s="7">
        <f t="shared" si="109"/>
        <v>4.4482050338092307</v>
      </c>
      <c r="Y735" s="7">
        <f t="shared" si="109"/>
        <v>3.6283157321279624</v>
      </c>
    </row>
    <row r="736" spans="1:25" x14ac:dyDescent="0.25">
      <c r="A736">
        <v>95</v>
      </c>
      <c r="B736" s="7">
        <f t="shared" si="108"/>
        <v>2.4603373712931877</v>
      </c>
      <c r="C736" s="7">
        <f t="shared" si="108"/>
        <v>2.541591202329295</v>
      </c>
      <c r="D736" s="7">
        <f t="shared" si="108"/>
        <v>2.6270614180882275</v>
      </c>
      <c r="E736" s="7">
        <f t="shared" si="108"/>
        <v>2.6270614180882275</v>
      </c>
      <c r="F736" s="7">
        <f t="shared" si="108"/>
        <v>2.6270614180882275</v>
      </c>
      <c r="G736" s="7">
        <f t="shared" si="108"/>
        <v>2.8118985333838475</v>
      </c>
      <c r="H736" s="7">
        <f t="shared" si="108"/>
        <v>2.9119598167777885</v>
      </c>
      <c r="I736" s="7">
        <f t="shared" si="108"/>
        <v>3.0176320981267719</v>
      </c>
      <c r="J736" s="7">
        <f t="shared" si="108"/>
        <v>3.129346918775457</v>
      </c>
      <c r="K736" s="7">
        <f t="shared" si="108"/>
        <v>3.2475760398281723</v>
      </c>
      <c r="L736" s="5">
        <f t="shared" si="108"/>
        <v>2.8118985333838484</v>
      </c>
      <c r="M736" s="5"/>
      <c r="N736" s="5">
        <f>'SSA avg mort by age'!M100</f>
        <v>2.8118985333838484</v>
      </c>
      <c r="O736" s="7">
        <f t="shared" si="109"/>
        <v>2.9133324251200756</v>
      </c>
      <c r="P736" s="7">
        <f t="shared" si="109"/>
        <v>2.9998369910401728</v>
      </c>
      <c r="Q736" s="7">
        <f t="shared" si="109"/>
        <v>3.1854670991565031</v>
      </c>
      <c r="R736" s="7">
        <f t="shared" si="109"/>
        <v>3.2851575000807132</v>
      </c>
      <c r="S736" s="7">
        <f t="shared" si="109"/>
        <v>3.3368563700941696</v>
      </c>
      <c r="T736" s="7">
        <f t="shared" si="109"/>
        <v>3.389846550755589</v>
      </c>
      <c r="U736" s="7">
        <f t="shared" si="109"/>
        <v>3.389846550755589</v>
      </c>
      <c r="V736" s="7">
        <f t="shared" si="109"/>
        <v>3.389846550755589</v>
      </c>
      <c r="W736" s="7">
        <f t="shared" si="109"/>
        <v>3.6156228767428891</v>
      </c>
      <c r="X736" s="7">
        <f t="shared" si="109"/>
        <v>4.144343163239963</v>
      </c>
      <c r="Y736" s="7">
        <f t="shared" si="109"/>
        <v>3.389846550755589</v>
      </c>
    </row>
    <row r="737" spans="1:25" x14ac:dyDescent="0.25">
      <c r="A737">
        <v>96</v>
      </c>
      <c r="B737" s="7">
        <f t="shared" si="108"/>
        <v>2.3162471091467638</v>
      </c>
      <c r="C737" s="7">
        <f t="shared" si="108"/>
        <v>2.3918056752027201</v>
      </c>
      <c r="D737" s="7">
        <f t="shared" si="108"/>
        <v>2.4711619042505806</v>
      </c>
      <c r="E737" s="7">
        <f t="shared" si="108"/>
        <v>2.4711619042505806</v>
      </c>
      <c r="F737" s="7">
        <f t="shared" si="108"/>
        <v>2.4711619042505806</v>
      </c>
      <c r="G737" s="7">
        <f t="shared" si="108"/>
        <v>2.6423491359979883</v>
      </c>
      <c r="H737" s="7">
        <f t="shared" si="108"/>
        <v>2.7347797955570869</v>
      </c>
      <c r="I737" s="7">
        <f t="shared" si="108"/>
        <v>2.832212085430486</v>
      </c>
      <c r="J737" s="7">
        <f t="shared" si="108"/>
        <v>2.9350155079017637</v>
      </c>
      <c r="K737" s="7">
        <f t="shared" si="108"/>
        <v>3.0435925460200268</v>
      </c>
      <c r="L737" s="5">
        <f t="shared" si="108"/>
        <v>2.6423491359979883</v>
      </c>
      <c r="M737" s="5"/>
      <c r="N737" s="5">
        <f>'SSA avg mort by age'!M101</f>
        <v>2.6423491359979883</v>
      </c>
      <c r="O737" s="7">
        <f t="shared" si="109"/>
        <v>2.7347945513954466</v>
      </c>
      <c r="P737" s="7">
        <f t="shared" si="109"/>
        <v>2.8151098583542504</v>
      </c>
      <c r="Q737" s="7">
        <f t="shared" si="109"/>
        <v>2.9871109213276172</v>
      </c>
      <c r="R737" s="7">
        <f t="shared" si="109"/>
        <v>3.0792882288486934</v>
      </c>
      <c r="S737" s="7">
        <f t="shared" si="109"/>
        <v>3.1270380514994294</v>
      </c>
      <c r="T737" s="7">
        <f t="shared" si="109"/>
        <v>3.1759433629869944</v>
      </c>
      <c r="U737" s="7">
        <f t="shared" si="109"/>
        <v>3.1759433629869944</v>
      </c>
      <c r="V737" s="7">
        <f t="shared" si="109"/>
        <v>3.1759433629869944</v>
      </c>
      <c r="W737" s="7">
        <f t="shared" si="109"/>
        <v>3.3838980029790187</v>
      </c>
      <c r="X737" s="7">
        <f t="shared" si="109"/>
        <v>3.8683174020212072</v>
      </c>
      <c r="Y737" s="7">
        <f t="shared" si="109"/>
        <v>3.1759433629869944</v>
      </c>
    </row>
    <row r="738" spans="1:25" x14ac:dyDescent="0.25">
      <c r="A738">
        <v>97</v>
      </c>
      <c r="B738" s="7">
        <f t="shared" ref="B738:L753" si="110">B616/B250</f>
        <v>2.1908048243696308</v>
      </c>
      <c r="C738" s="7">
        <f t="shared" si="110"/>
        <v>2.2609735849923771</v>
      </c>
      <c r="D738" s="7">
        <f t="shared" si="110"/>
        <v>2.3345425047059001</v>
      </c>
      <c r="E738" s="7">
        <f t="shared" si="110"/>
        <v>2.3345425047059001</v>
      </c>
      <c r="F738" s="7">
        <f t="shared" si="110"/>
        <v>2.3345425047059001</v>
      </c>
      <c r="G738" s="7">
        <f t="shared" si="110"/>
        <v>2.492809955405721</v>
      </c>
      <c r="H738" s="7">
        <f t="shared" si="110"/>
        <v>2.5780213191293617</v>
      </c>
      <c r="I738" s="7">
        <f t="shared" si="110"/>
        <v>2.6676621501553135</v>
      </c>
      <c r="J738" s="7">
        <f t="shared" si="110"/>
        <v>2.7620456528443116</v>
      </c>
      <c r="K738" s="7">
        <f t="shared" si="110"/>
        <v>2.8615117094168747</v>
      </c>
      <c r="L738" s="5">
        <f t="shared" si="110"/>
        <v>2.4928099554057206</v>
      </c>
      <c r="M738" s="5"/>
      <c r="N738" s="5">
        <f>'SSA avg mort by age'!M102</f>
        <v>2.4928099554057206</v>
      </c>
      <c r="O738" s="7">
        <f t="shared" ref="O738:Y753" si="111">O616/O250</f>
        <v>2.5762304623165275</v>
      </c>
      <c r="P738" s="7">
        <f t="shared" si="111"/>
        <v>2.6506477624013978</v>
      </c>
      <c r="Q738" s="7">
        <f t="shared" si="111"/>
        <v>2.8096622671345526</v>
      </c>
      <c r="R738" s="7">
        <f t="shared" si="111"/>
        <v>2.8946831350870408</v>
      </c>
      <c r="S738" s="7">
        <f t="shared" si="111"/>
        <v>2.9386724675759308</v>
      </c>
      <c r="T738" s="7">
        <f t="shared" si="111"/>
        <v>2.9836888867021978</v>
      </c>
      <c r="U738" s="7">
        <f t="shared" si="111"/>
        <v>2.9836888867021978</v>
      </c>
      <c r="V738" s="7">
        <f t="shared" si="111"/>
        <v>2.9836888867021978</v>
      </c>
      <c r="W738" s="7">
        <f t="shared" si="111"/>
        <v>3.1746902549125244</v>
      </c>
      <c r="X738" s="7">
        <f t="shared" si="111"/>
        <v>3.6170886475732833</v>
      </c>
      <c r="Y738" s="7">
        <f t="shared" si="111"/>
        <v>2.9836888867021978</v>
      </c>
    </row>
    <row r="739" spans="1:25" x14ac:dyDescent="0.25">
      <c r="A739">
        <v>98</v>
      </c>
      <c r="B739" s="7">
        <f t="shared" si="110"/>
        <v>2.0807866482825537</v>
      </c>
      <c r="C739" s="7">
        <f t="shared" si="110"/>
        <v>2.1458039442149581</v>
      </c>
      <c r="D739" s="7">
        <f t="shared" si="110"/>
        <v>2.2138464682753041</v>
      </c>
      <c r="E739" s="7">
        <f t="shared" si="110"/>
        <v>2.2138464682753041</v>
      </c>
      <c r="F739" s="7">
        <f t="shared" si="110"/>
        <v>2.2138464682753041</v>
      </c>
      <c r="G739" s="7">
        <f t="shared" si="110"/>
        <v>2.3597976502444196</v>
      </c>
      <c r="H739" s="7">
        <f t="shared" si="110"/>
        <v>2.4381406587243939</v>
      </c>
      <c r="I739" s="7">
        <f t="shared" si="110"/>
        <v>2.520380399643857</v>
      </c>
      <c r="J739" s="7">
        <f t="shared" si="110"/>
        <v>2.6067797184933412</v>
      </c>
      <c r="K739" s="7">
        <f t="shared" si="110"/>
        <v>2.6976227480812836</v>
      </c>
      <c r="L739" s="5">
        <f t="shared" si="110"/>
        <v>2.3597976502444191</v>
      </c>
      <c r="M739" s="5"/>
      <c r="N739" s="5">
        <f>'SSA avg mort by age'!M103</f>
        <v>2.3597976502444191</v>
      </c>
      <c r="O739" s="7">
        <f t="shared" si="111"/>
        <v>2.4342368486303916</v>
      </c>
      <c r="P739" s="7">
        <f t="shared" si="111"/>
        <v>2.5030046483176989</v>
      </c>
      <c r="Q739" s="7">
        <f t="shared" si="111"/>
        <v>2.6495960494874957</v>
      </c>
      <c r="R739" s="7">
        <f t="shared" si="111"/>
        <v>2.7277813079524131</v>
      </c>
      <c r="S739" s="7">
        <f t="shared" si="111"/>
        <v>2.7681818244608207</v>
      </c>
      <c r="T739" s="7">
        <f t="shared" si="111"/>
        <v>2.8094891724603719</v>
      </c>
      <c r="U739" s="7">
        <f t="shared" si="111"/>
        <v>2.8094891724603719</v>
      </c>
      <c r="V739" s="7">
        <f t="shared" si="111"/>
        <v>2.8094891724603719</v>
      </c>
      <c r="W739" s="7">
        <f t="shared" si="111"/>
        <v>2.984348969349885</v>
      </c>
      <c r="X739" s="7">
        <f t="shared" si="111"/>
        <v>3.3869372641034583</v>
      </c>
      <c r="Y739" s="7">
        <f t="shared" si="111"/>
        <v>2.8094891724603719</v>
      </c>
    </row>
    <row r="740" spans="1:25" x14ac:dyDescent="0.25">
      <c r="A740">
        <v>99</v>
      </c>
      <c r="B740" s="7">
        <f t="shared" si="110"/>
        <v>1.9815765338372606</v>
      </c>
      <c r="C740" s="7">
        <f t="shared" si="110"/>
        <v>2.0416338994279828</v>
      </c>
      <c r="D740" s="7">
        <f t="shared" si="110"/>
        <v>2.104366634254625</v>
      </c>
      <c r="E740" s="7">
        <f t="shared" si="110"/>
        <v>2.104366634254625</v>
      </c>
      <c r="F740" s="7">
        <f t="shared" si="110"/>
        <v>2.104366634254625</v>
      </c>
      <c r="G740" s="7">
        <f t="shared" si="110"/>
        <v>2.2385244082736286</v>
      </c>
      <c r="H740" s="7">
        <f t="shared" si="110"/>
        <v>2.3103138518462454</v>
      </c>
      <c r="I740" s="7">
        <f t="shared" si="110"/>
        <v>2.3855095938877664</v>
      </c>
      <c r="J740" s="7">
        <f t="shared" si="110"/>
        <v>2.4643300825822201</v>
      </c>
      <c r="K740" s="7">
        <f t="shared" si="110"/>
        <v>2.5470105252995845</v>
      </c>
      <c r="L740" s="5">
        <f t="shared" si="110"/>
        <v>2.2385244082736282</v>
      </c>
      <c r="M740" s="5"/>
      <c r="N740" s="5">
        <f>'SSA avg mort by age'!M104</f>
        <v>2.2385244082736282</v>
      </c>
      <c r="O740" s="7">
        <f t="shared" si="111"/>
        <v>2.3042129334405845</v>
      </c>
      <c r="P740" s="7">
        <f t="shared" si="111"/>
        <v>2.3675552404480102</v>
      </c>
      <c r="Q740" s="7">
        <f t="shared" si="111"/>
        <v>2.5022458130986567</v>
      </c>
      <c r="R740" s="7">
        <f t="shared" si="111"/>
        <v>2.5738998885596396</v>
      </c>
      <c r="S740" s="7">
        <f t="shared" si="111"/>
        <v>2.6108761665756965</v>
      </c>
      <c r="T740" s="7">
        <f t="shared" si="111"/>
        <v>2.6486479257414213</v>
      </c>
      <c r="U740" s="7">
        <f t="shared" si="111"/>
        <v>2.6486479257414213</v>
      </c>
      <c r="V740" s="7">
        <f t="shared" si="111"/>
        <v>2.6486479257414213</v>
      </c>
      <c r="W740" s="7">
        <f t="shared" si="111"/>
        <v>2.8081603558274724</v>
      </c>
      <c r="X740" s="7">
        <f t="shared" si="111"/>
        <v>3.1731540578841231</v>
      </c>
      <c r="Y740" s="7">
        <f t="shared" si="111"/>
        <v>2.6486479257414213</v>
      </c>
    </row>
    <row r="741" spans="1:25" x14ac:dyDescent="0.25">
      <c r="A741">
        <v>100</v>
      </c>
      <c r="B741" s="7">
        <f t="shared" si="110"/>
        <v>1.8859216697807177</v>
      </c>
      <c r="C741" s="7">
        <f t="shared" si="110"/>
        <v>1.9412454269195816</v>
      </c>
      <c r="D741" s="7">
        <f t="shared" si="110"/>
        <v>1.9989217342854539</v>
      </c>
      <c r="E741" s="7">
        <f t="shared" si="110"/>
        <v>1.9989217342854539</v>
      </c>
      <c r="F741" s="7">
        <f t="shared" si="110"/>
        <v>1.9989217342854539</v>
      </c>
      <c r="G741" s="7">
        <f t="shared" si="110"/>
        <v>2.1218884393816566</v>
      </c>
      <c r="H741" s="7">
        <f t="shared" si="110"/>
        <v>2.1874817887212172</v>
      </c>
      <c r="I741" s="7">
        <f t="shared" si="110"/>
        <v>2.2560351685221125</v>
      </c>
      <c r="J741" s="7">
        <f t="shared" si="110"/>
        <v>2.3277284522651147</v>
      </c>
      <c r="K741" s="7">
        <f t="shared" si="110"/>
        <v>2.4027545365315479</v>
      </c>
      <c r="L741" s="5">
        <f t="shared" si="110"/>
        <v>2.1218884393816571</v>
      </c>
      <c r="M741" s="5"/>
      <c r="N741" s="5">
        <f>'SSA avg mort by age'!M105</f>
        <v>2.1218884393816571</v>
      </c>
      <c r="O741" s="7">
        <f t="shared" si="111"/>
        <v>2.1794389338466598</v>
      </c>
      <c r="P741" s="7">
        <f t="shared" si="111"/>
        <v>2.2376162121425041</v>
      </c>
      <c r="Q741" s="7">
        <f t="shared" si="111"/>
        <v>2.3610071496373917</v>
      </c>
      <c r="R741" s="7">
        <f t="shared" si="111"/>
        <v>2.4264770247547447</v>
      </c>
      <c r="S741" s="7">
        <f t="shared" si="111"/>
        <v>2.4602157067527437</v>
      </c>
      <c r="T741" s="7">
        <f t="shared" si="111"/>
        <v>2.4946479502902057</v>
      </c>
      <c r="U741" s="7">
        <f t="shared" si="111"/>
        <v>2.4946479502902057</v>
      </c>
      <c r="V741" s="7">
        <f t="shared" si="111"/>
        <v>2.4946479502902057</v>
      </c>
      <c r="W741" s="7">
        <f t="shared" si="111"/>
        <v>2.639702790682847</v>
      </c>
      <c r="X741" s="7">
        <f t="shared" si="111"/>
        <v>2.9695311573122001</v>
      </c>
      <c r="Y741" s="7">
        <f t="shared" si="111"/>
        <v>2.4946479502902057</v>
      </c>
    </row>
    <row r="742" spans="1:25" x14ac:dyDescent="0.25">
      <c r="A742">
        <v>101</v>
      </c>
      <c r="B742" s="7">
        <f t="shared" si="110"/>
        <v>1.7937163109081302</v>
      </c>
      <c r="C742" s="7">
        <f t="shared" si="110"/>
        <v>1.8445261722824555</v>
      </c>
      <c r="D742" s="7">
        <f t="shared" si="110"/>
        <v>1.8973917555383686</v>
      </c>
      <c r="E742" s="7">
        <f t="shared" si="110"/>
        <v>1.8973917555383686</v>
      </c>
      <c r="F742" s="7">
        <f t="shared" si="110"/>
        <v>1.8973917555383686</v>
      </c>
      <c r="G742" s="7">
        <f t="shared" si="110"/>
        <v>2.009750229222584</v>
      </c>
      <c r="H742" s="7">
        <f t="shared" si="110"/>
        <v>2.0694924527460268</v>
      </c>
      <c r="I742" s="7">
        <f t="shared" si="110"/>
        <v>2.1317902150717858</v>
      </c>
      <c r="J742" s="7">
        <f t="shared" si="110"/>
        <v>2.1967901141559687</v>
      </c>
      <c r="K742" s="7">
        <f t="shared" si="110"/>
        <v>2.264648721995933</v>
      </c>
      <c r="L742" s="5">
        <f t="shared" si="110"/>
        <v>2.0097502292225848</v>
      </c>
      <c r="M742" s="5"/>
      <c r="N742" s="5">
        <f>'SSA avg mort by age'!M106</f>
        <v>2.0097502292225848</v>
      </c>
      <c r="O742" s="7">
        <f t="shared" si="111"/>
        <v>2.0597510021553611</v>
      </c>
      <c r="P742" s="7">
        <f t="shared" si="111"/>
        <v>2.113016755345559</v>
      </c>
      <c r="Q742" s="7">
        <f t="shared" si="111"/>
        <v>2.2256926364677723</v>
      </c>
      <c r="R742" s="7">
        <f t="shared" si="111"/>
        <v>2.2853152519640911</v>
      </c>
      <c r="S742" s="7">
        <f t="shared" si="111"/>
        <v>2.3159974224287501</v>
      </c>
      <c r="T742" s="7">
        <f t="shared" si="111"/>
        <v>2.3472802607829699</v>
      </c>
      <c r="U742" s="7">
        <f t="shared" si="111"/>
        <v>2.3472802607829699</v>
      </c>
      <c r="V742" s="7">
        <f t="shared" si="111"/>
        <v>2.3472802607829699</v>
      </c>
      <c r="W742" s="7">
        <f t="shared" si="111"/>
        <v>2.4787385539939968</v>
      </c>
      <c r="X742" s="7">
        <f t="shared" si="111"/>
        <v>2.7757380440786235</v>
      </c>
      <c r="Y742" s="7">
        <f t="shared" si="111"/>
        <v>2.3472802607829699</v>
      </c>
    </row>
    <row r="743" spans="1:25" x14ac:dyDescent="0.25">
      <c r="A743">
        <v>102</v>
      </c>
      <c r="B743" s="7">
        <f t="shared" si="110"/>
        <v>1.7048571620685167</v>
      </c>
      <c r="C743" s="7">
        <f t="shared" si="110"/>
        <v>1.7513661861238996</v>
      </c>
      <c r="D743" s="7">
        <f t="shared" si="110"/>
        <v>1.7996590428244179</v>
      </c>
      <c r="E743" s="7">
        <f t="shared" si="110"/>
        <v>1.7996590428244179</v>
      </c>
      <c r="F743" s="7">
        <f t="shared" si="110"/>
        <v>1.7996590428244179</v>
      </c>
      <c r="G743" s="7">
        <f t="shared" si="110"/>
        <v>1.9019725353794057</v>
      </c>
      <c r="H743" s="7">
        <f t="shared" si="110"/>
        <v>1.9561960767455056</v>
      </c>
      <c r="I743" s="7">
        <f t="shared" si="110"/>
        <v>2.0126100836049305</v>
      </c>
      <c r="J743" s="7">
        <f t="shared" si="110"/>
        <v>2.0713326755471053</v>
      </c>
      <c r="K743" s="7">
        <f t="shared" si="110"/>
        <v>2.1324894877993321</v>
      </c>
      <c r="L743" s="5">
        <f t="shared" si="110"/>
        <v>1.9019725353794052</v>
      </c>
      <c r="M743" s="5"/>
      <c r="N743" s="5">
        <f>'SSA avg mort by age'!M107</f>
        <v>1.9019725353794052</v>
      </c>
      <c r="O743" s="7">
        <f t="shared" si="111"/>
        <v>1.9449786864915735</v>
      </c>
      <c r="P743" s="7">
        <f t="shared" si="111"/>
        <v>1.9935793593222655</v>
      </c>
      <c r="Q743" s="7">
        <f t="shared" si="111"/>
        <v>2.096107858486052</v>
      </c>
      <c r="R743" s="7">
        <f t="shared" si="111"/>
        <v>2.1502099165669422</v>
      </c>
      <c r="S743" s="7">
        <f t="shared" si="111"/>
        <v>2.1780109901244011</v>
      </c>
      <c r="T743" s="7">
        <f t="shared" si="111"/>
        <v>2.2063284500569451</v>
      </c>
      <c r="U743" s="7">
        <f t="shared" si="111"/>
        <v>2.2063284500569451</v>
      </c>
      <c r="V743" s="7">
        <f t="shared" si="111"/>
        <v>2.2063284500569451</v>
      </c>
      <c r="W743" s="7">
        <f t="shared" si="111"/>
        <v>2.3250219354410357</v>
      </c>
      <c r="X743" s="7">
        <f t="shared" si="111"/>
        <v>2.591434897849239</v>
      </c>
      <c r="Y743" s="7">
        <f t="shared" si="111"/>
        <v>2.2063284500569451</v>
      </c>
    </row>
    <row r="744" spans="1:25" x14ac:dyDescent="0.25">
      <c r="A744">
        <v>103</v>
      </c>
      <c r="B744" s="7">
        <f t="shared" si="110"/>
        <v>1.6192359970871859</v>
      </c>
      <c r="C744" s="7">
        <f t="shared" si="110"/>
        <v>1.6616506850975796</v>
      </c>
      <c r="D744" s="7">
        <f t="shared" si="110"/>
        <v>1.7056012047598756</v>
      </c>
      <c r="E744" s="7">
        <f t="shared" si="110"/>
        <v>1.7056012047598756</v>
      </c>
      <c r="F744" s="7">
        <f t="shared" si="110"/>
        <v>1.7056012047598756</v>
      </c>
      <c r="G744" s="7">
        <f t="shared" si="110"/>
        <v>1.7984135969392236</v>
      </c>
      <c r="H744" s="7">
        <f t="shared" si="110"/>
        <v>1.8474385132764821</v>
      </c>
      <c r="I744" s="7">
        <f t="shared" si="110"/>
        <v>1.89832592164291</v>
      </c>
      <c r="J744" s="7">
        <f t="shared" si="110"/>
        <v>1.9511697812868409</v>
      </c>
      <c r="K744" s="7">
        <f t="shared" si="110"/>
        <v>2.0060696115773666</v>
      </c>
      <c r="L744" s="5">
        <f t="shared" si="110"/>
        <v>1.7984135969392232</v>
      </c>
      <c r="M744" s="5"/>
      <c r="N744" s="5">
        <f>'SSA avg mort by age'!M108</f>
        <v>1.7984135969392232</v>
      </c>
      <c r="O744" s="7">
        <f t="shared" si="111"/>
        <v>1.8349569056229269</v>
      </c>
      <c r="P744" s="7">
        <f t="shared" si="111"/>
        <v>1.8791317258962008</v>
      </c>
      <c r="Q744" s="7">
        <f t="shared" si="111"/>
        <v>1.9720632087715215</v>
      </c>
      <c r="R744" s="7">
        <f t="shared" si="111"/>
        <v>2.0209609236358244</v>
      </c>
      <c r="S744" s="7">
        <f t="shared" si="111"/>
        <v>2.0460505084127711</v>
      </c>
      <c r="T744" s="7">
        <f t="shared" si="111"/>
        <v>2.0715803887025137</v>
      </c>
      <c r="U744" s="7">
        <f t="shared" si="111"/>
        <v>2.0715803887025137</v>
      </c>
      <c r="V744" s="7">
        <f t="shared" si="111"/>
        <v>2.0715803887025137</v>
      </c>
      <c r="W744" s="7">
        <f t="shared" si="111"/>
        <v>2.1783108592708667</v>
      </c>
      <c r="X744" s="7">
        <f t="shared" si="111"/>
        <v>2.4162842296945493</v>
      </c>
      <c r="Y744" s="7">
        <f t="shared" si="111"/>
        <v>2.0715803887025137</v>
      </c>
    </row>
    <row r="745" spans="1:25" x14ac:dyDescent="0.25">
      <c r="A745">
        <v>104</v>
      </c>
      <c r="B745" s="7">
        <f t="shared" si="110"/>
        <v>1.5367550343776628</v>
      </c>
      <c r="C745" s="7">
        <f t="shared" si="110"/>
        <v>1.575275262278943</v>
      </c>
      <c r="D745" s="7">
        <f t="shared" si="110"/>
        <v>1.6151061600473333</v>
      </c>
      <c r="E745" s="7">
        <f t="shared" si="110"/>
        <v>1.6151061600473333</v>
      </c>
      <c r="F745" s="7">
        <f t="shared" si="110"/>
        <v>1.6151061600473333</v>
      </c>
      <c r="G745" s="7">
        <f t="shared" si="110"/>
        <v>1.6989418582747757</v>
      </c>
      <c r="H745" s="7">
        <f t="shared" si="110"/>
        <v>1.7430758014038752</v>
      </c>
      <c r="I745" s="7">
        <f t="shared" si="110"/>
        <v>1.7887790877967922</v>
      </c>
      <c r="J745" s="7">
        <f t="shared" si="110"/>
        <v>1.8361253788907264</v>
      </c>
      <c r="K745" s="7">
        <f t="shared" si="110"/>
        <v>1.8851923642805395</v>
      </c>
      <c r="L745" s="5">
        <f t="shared" si="110"/>
        <v>1.6989418582747755</v>
      </c>
      <c r="M745" s="5"/>
      <c r="N745" s="5">
        <f>'SSA avg mort by age'!M109</f>
        <v>1.6989418582747755</v>
      </c>
      <c r="O745" s="7">
        <f t="shared" si="111"/>
        <v>1.7295242473773362</v>
      </c>
      <c r="P745" s="7">
        <f t="shared" si="111"/>
        <v>1.7695051024367303</v>
      </c>
      <c r="Q745" s="7">
        <f t="shared" si="111"/>
        <v>1.8533723100890864</v>
      </c>
      <c r="R745" s="7">
        <f t="shared" si="111"/>
        <v>1.89737121513996</v>
      </c>
      <c r="S745" s="7">
        <f t="shared" si="111"/>
        <v>1.9199130083198752</v>
      </c>
      <c r="T745" s="7">
        <f t="shared" si="111"/>
        <v>1.9428267705547015</v>
      </c>
      <c r="U745" s="7">
        <f t="shared" si="111"/>
        <v>1.9428267705547015</v>
      </c>
      <c r="V745" s="7">
        <f t="shared" si="111"/>
        <v>1.9428267705547015</v>
      </c>
      <c r="W745" s="7">
        <f t="shared" si="111"/>
        <v>2.0383656048178675</v>
      </c>
      <c r="X745" s="7">
        <f t="shared" si="111"/>
        <v>2.2499501928081367</v>
      </c>
      <c r="Y745" s="7">
        <f t="shared" si="111"/>
        <v>1.9428267705547015</v>
      </c>
    </row>
    <row r="746" spans="1:25" x14ac:dyDescent="0.25">
      <c r="A746">
        <v>105</v>
      </c>
      <c r="B746" s="7">
        <f t="shared" si="110"/>
        <v>1.4573118067102153</v>
      </c>
      <c r="C746" s="7">
        <f t="shared" si="110"/>
        <v>1.492130919951496</v>
      </c>
      <c r="D746" s="7">
        <f t="shared" si="110"/>
        <v>1.5280573390848595</v>
      </c>
      <c r="E746" s="7">
        <f t="shared" si="110"/>
        <v>1.5280573390848595</v>
      </c>
      <c r="F746" s="7">
        <f t="shared" si="110"/>
        <v>1.5280573390848595</v>
      </c>
      <c r="G746" s="7">
        <f t="shared" si="110"/>
        <v>1.6034215297559558</v>
      </c>
      <c r="H746" s="7">
        <f t="shared" si="110"/>
        <v>1.6429599199953673</v>
      </c>
      <c r="I746" s="7">
        <f t="shared" si="110"/>
        <v>1.6838071079674102</v>
      </c>
      <c r="J746" s="7">
        <f t="shared" si="110"/>
        <v>1.7260198891511149</v>
      </c>
      <c r="K746" s="7">
        <f t="shared" si="110"/>
        <v>1.7696579076955741</v>
      </c>
      <c r="L746" s="5">
        <f t="shared" si="110"/>
        <v>1.6034215297559555</v>
      </c>
      <c r="M746" s="5"/>
      <c r="N746" s="5">
        <f>'SSA avg mort by age'!M110</f>
        <v>1.6034215297559555</v>
      </c>
      <c r="O746" s="7">
        <f t="shared" si="111"/>
        <v>1.6285241190395066</v>
      </c>
      <c r="P746" s="7">
        <f t="shared" si="111"/>
        <v>1.664535429338136</v>
      </c>
      <c r="Q746" s="7">
        <f t="shared" si="111"/>
        <v>1.7398531753801727</v>
      </c>
      <c r="R746" s="7">
        <f t="shared" si="111"/>
        <v>1.7792479488212103</v>
      </c>
      <c r="S746" s="7">
        <f t="shared" si="111"/>
        <v>1.7993996450165801</v>
      </c>
      <c r="T746" s="7">
        <f t="shared" si="111"/>
        <v>1.8198623199072288</v>
      </c>
      <c r="U746" s="7">
        <f t="shared" si="111"/>
        <v>1.8198623199072288</v>
      </c>
      <c r="V746" s="7">
        <f t="shared" si="111"/>
        <v>1.8198623199072288</v>
      </c>
      <c r="W746" s="7">
        <f t="shared" si="111"/>
        <v>1.9049501078588096</v>
      </c>
      <c r="X746" s="7">
        <f t="shared" si="111"/>
        <v>2.0921002879678743</v>
      </c>
      <c r="Y746" s="7">
        <f t="shared" si="111"/>
        <v>1.8198623199072288</v>
      </c>
    </row>
    <row r="747" spans="1:25" x14ac:dyDescent="0.25">
      <c r="A747">
        <v>106</v>
      </c>
      <c r="B747" s="7">
        <f t="shared" si="110"/>
        <v>1.3808089259033984</v>
      </c>
      <c r="C747" s="7">
        <f t="shared" si="110"/>
        <v>1.4121137718520909</v>
      </c>
      <c r="D747" s="7">
        <f t="shared" si="110"/>
        <v>1.4443433244276647</v>
      </c>
      <c r="E747" s="7">
        <f t="shared" si="110"/>
        <v>1.4443433244276647</v>
      </c>
      <c r="F747" s="7">
        <f t="shared" si="110"/>
        <v>1.4443433244276647</v>
      </c>
      <c r="G747" s="7">
        <f t="shared" si="110"/>
        <v>1.5117221087409125</v>
      </c>
      <c r="H747" s="7">
        <f t="shared" si="110"/>
        <v>1.5469482522028388</v>
      </c>
      <c r="I747" s="7">
        <f t="shared" si="110"/>
        <v>1.5832530862200969</v>
      </c>
      <c r="J747" s="7">
        <f t="shared" si="110"/>
        <v>1.620679566712262</v>
      </c>
      <c r="K747" s="7">
        <f t="shared" si="110"/>
        <v>1.6592726081408042</v>
      </c>
      <c r="L747" s="5">
        <f t="shared" si="110"/>
        <v>1.5117221087409125</v>
      </c>
      <c r="M747" s="5"/>
      <c r="N747" s="5">
        <f>'SSA avg mort by age'!M111</f>
        <v>1.5117221087409125</v>
      </c>
      <c r="O747" s="7">
        <f t="shared" si="111"/>
        <v>1.5317979147659067</v>
      </c>
      <c r="P747" s="7">
        <f t="shared" si="111"/>
        <v>1.5640566187237321</v>
      </c>
      <c r="Q747" s="7">
        <f t="shared" si="111"/>
        <v>1.6313217268065414</v>
      </c>
      <c r="R747" s="7">
        <f t="shared" si="111"/>
        <v>1.6663961487303163</v>
      </c>
      <c r="S747" s="7">
        <f t="shared" si="111"/>
        <v>1.684309417568647</v>
      </c>
      <c r="T747" s="7">
        <f t="shared" si="111"/>
        <v>1.7024795830658859</v>
      </c>
      <c r="U747" s="7">
        <f t="shared" si="111"/>
        <v>1.7024795830658859</v>
      </c>
      <c r="V747" s="7">
        <f t="shared" si="111"/>
        <v>1.7024795830658859</v>
      </c>
      <c r="W747" s="7">
        <f t="shared" si="111"/>
        <v>1.7778260699420143</v>
      </c>
      <c r="X747" s="7">
        <f t="shared" si="111"/>
        <v>1.9424003101865857</v>
      </c>
      <c r="Y747" s="7">
        <f t="shared" si="111"/>
        <v>1.7024795830658859</v>
      </c>
    </row>
    <row r="748" spans="1:25" x14ac:dyDescent="0.25">
      <c r="A748">
        <v>107</v>
      </c>
      <c r="B748" s="7">
        <f t="shared" si="110"/>
        <v>1.3071505227151679</v>
      </c>
      <c r="C748" s="7">
        <f t="shared" si="110"/>
        <v>1.3351215189459702</v>
      </c>
      <c r="D748" s="7">
        <f t="shared" si="110"/>
        <v>1.3638543657029016</v>
      </c>
      <c r="E748" s="7">
        <f t="shared" si="110"/>
        <v>1.3638543657029016</v>
      </c>
      <c r="F748" s="7">
        <f t="shared" si="110"/>
        <v>1.3638543657029016</v>
      </c>
      <c r="G748" s="7">
        <f t="shared" si="110"/>
        <v>1.4237149852181452</v>
      </c>
      <c r="H748" s="7">
        <f t="shared" si="110"/>
        <v>1.4549002441164542</v>
      </c>
      <c r="I748" s="7">
        <f t="shared" si="110"/>
        <v>1.4869624224278843</v>
      </c>
      <c r="J748" s="7">
        <f t="shared" si="110"/>
        <v>1.5199332831394992</v>
      </c>
      <c r="K748" s="7">
        <f t="shared" si="110"/>
        <v>1.5538458915310447</v>
      </c>
      <c r="L748" s="5">
        <f t="shared" si="110"/>
        <v>1.4237149852181454</v>
      </c>
      <c r="M748" s="5"/>
      <c r="N748" s="5">
        <f>'SSA avg mort by age'!M112</f>
        <v>1.4237149852181454</v>
      </c>
      <c r="O748" s="7">
        <f t="shared" si="111"/>
        <v>1.4391924523310518</v>
      </c>
      <c r="P748" s="7">
        <f t="shared" si="111"/>
        <v>1.4679079654788918</v>
      </c>
      <c r="Q748" s="7">
        <f t="shared" si="111"/>
        <v>1.5275991653972836</v>
      </c>
      <c r="R748" s="7">
        <f t="shared" si="111"/>
        <v>1.5586260611989422</v>
      </c>
      <c r="S748" s="7">
        <f t="shared" si="111"/>
        <v>1.5744465203455178</v>
      </c>
      <c r="T748" s="7">
        <f t="shared" si="111"/>
        <v>1.5904762769348075</v>
      </c>
      <c r="U748" s="7">
        <f t="shared" si="111"/>
        <v>1.5904762769348075</v>
      </c>
      <c r="V748" s="7">
        <f t="shared" si="111"/>
        <v>1.5904762769348075</v>
      </c>
      <c r="W748" s="7">
        <f t="shared" si="111"/>
        <v>1.6567603167945273</v>
      </c>
      <c r="X748" s="7">
        <f t="shared" si="111"/>
        <v>1.8005218690816462</v>
      </c>
      <c r="Y748" s="7">
        <f t="shared" si="111"/>
        <v>1.5904762769348075</v>
      </c>
    </row>
    <row r="749" spans="1:25" x14ac:dyDescent="0.25">
      <c r="A749">
        <v>108</v>
      </c>
      <c r="B749" s="7">
        <f t="shared" si="110"/>
        <v>1.2362434101660633</v>
      </c>
      <c r="C749" s="7">
        <f t="shared" si="110"/>
        <v>1.2610546147771238</v>
      </c>
      <c r="D749" s="7">
        <f t="shared" si="110"/>
        <v>1.2864835488810131</v>
      </c>
      <c r="E749" s="7">
        <f t="shared" si="110"/>
        <v>1.2864835488810131</v>
      </c>
      <c r="F749" s="7">
        <f t="shared" si="110"/>
        <v>1.2864835488810131</v>
      </c>
      <c r="G749" s="7">
        <f t="shared" si="110"/>
        <v>1.3392746267413198</v>
      </c>
      <c r="H749" s="7">
        <f t="shared" si="110"/>
        <v>1.3666786025047533</v>
      </c>
      <c r="I749" s="7">
        <f t="shared" si="110"/>
        <v>1.3947840266944038</v>
      </c>
      <c r="J749" s="7">
        <f t="shared" si="110"/>
        <v>1.4236137620596028</v>
      </c>
      <c r="K749" s="7">
        <f t="shared" si="110"/>
        <v>1.4531915030436573</v>
      </c>
      <c r="L749" s="5">
        <f t="shared" si="110"/>
        <v>1.3392746267413198</v>
      </c>
      <c r="M749" s="5"/>
      <c r="N749" s="5">
        <f>'SSA avg mort by age'!M113</f>
        <v>1.3392746267413198</v>
      </c>
      <c r="O749" s="7">
        <f t="shared" si="111"/>
        <v>1.3505588606933581</v>
      </c>
      <c r="P749" s="7">
        <f t="shared" si="111"/>
        <v>1.3759330526283486</v>
      </c>
      <c r="Q749" s="7">
        <f t="shared" si="111"/>
        <v>1.4285109283770359</v>
      </c>
      <c r="R749" s="7">
        <f t="shared" si="111"/>
        <v>1.4557521483702283</v>
      </c>
      <c r="S749" s="7">
        <f t="shared" si="111"/>
        <v>1.4696193577308951</v>
      </c>
      <c r="T749" s="7">
        <f t="shared" si="111"/>
        <v>1.4836543271796705</v>
      </c>
      <c r="U749" s="7">
        <f t="shared" si="111"/>
        <v>1.4836543271796705</v>
      </c>
      <c r="V749" s="7">
        <f t="shared" si="111"/>
        <v>1.4836543271796705</v>
      </c>
      <c r="W749" s="7">
        <f t="shared" si="111"/>
        <v>1.5415239565440806</v>
      </c>
      <c r="X749" s="7">
        <f t="shared" si="111"/>
        <v>1.6661419494614873</v>
      </c>
      <c r="Y749" s="7">
        <f t="shared" si="111"/>
        <v>1.4836543271796705</v>
      </c>
    </row>
    <row r="750" spans="1:25" x14ac:dyDescent="0.25">
      <c r="A750">
        <v>109</v>
      </c>
      <c r="B750" s="7">
        <f t="shared" si="110"/>
        <v>1.1679988682224804</v>
      </c>
      <c r="C750" s="7">
        <f t="shared" si="110"/>
        <v>1.1898180115954367</v>
      </c>
      <c r="D750" s="7">
        <f t="shared" si="110"/>
        <v>1.2121285068707639</v>
      </c>
      <c r="E750" s="7">
        <f t="shared" si="110"/>
        <v>1.2121285068707639</v>
      </c>
      <c r="F750" s="7">
        <f t="shared" si="110"/>
        <v>1.2121285068707639</v>
      </c>
      <c r="G750" s="7">
        <f t="shared" si="110"/>
        <v>1.25828022873485</v>
      </c>
      <c r="H750" s="7">
        <f t="shared" si="110"/>
        <v>1.2821509211406161</v>
      </c>
      <c r="I750" s="7">
        <f t="shared" si="110"/>
        <v>1.3065719261272764</v>
      </c>
      <c r="J750" s="7">
        <f t="shared" si="110"/>
        <v>1.3315591707356504</v>
      </c>
      <c r="K750" s="7">
        <f t="shared" si="110"/>
        <v>1.3571290873546962</v>
      </c>
      <c r="L750" s="5">
        <f t="shared" si="110"/>
        <v>1.2582802287348502</v>
      </c>
      <c r="M750" s="5"/>
      <c r="N750" s="5">
        <f>'SSA avg mort by age'!M114</f>
        <v>1.2582802287348502</v>
      </c>
      <c r="O750" s="7">
        <f t="shared" si="111"/>
        <v>1.2657501071242292</v>
      </c>
      <c r="P750" s="7">
        <f t="shared" si="111"/>
        <v>1.2879773245374677</v>
      </c>
      <c r="Q750" s="7">
        <f t="shared" si="111"/>
        <v>1.3338843680797607</v>
      </c>
      <c r="R750" s="7">
        <f t="shared" si="111"/>
        <v>1.3575908286000076</v>
      </c>
      <c r="S750" s="7">
        <f t="shared" si="111"/>
        <v>1.3696383178835625</v>
      </c>
      <c r="T750" s="7">
        <f t="shared" si="111"/>
        <v>1.3818176772804882</v>
      </c>
      <c r="U750" s="7">
        <f t="shared" si="111"/>
        <v>1.3818176772804882</v>
      </c>
      <c r="V750" s="7">
        <f t="shared" si="111"/>
        <v>1.3818176772804882</v>
      </c>
      <c r="W750" s="7">
        <f t="shared" si="111"/>
        <v>1.4318903521755786</v>
      </c>
      <c r="X750" s="7">
        <f t="shared" si="111"/>
        <v>1.5389413440391457</v>
      </c>
      <c r="Y750" s="7">
        <f t="shared" si="111"/>
        <v>1.3818176772804882</v>
      </c>
    </row>
    <row r="751" spans="1:25" x14ac:dyDescent="0.25">
      <c r="A751">
        <v>110</v>
      </c>
      <c r="B751" s="7">
        <f t="shared" si="110"/>
        <v>1.1023244975801219</v>
      </c>
      <c r="C751" s="7">
        <f t="shared" si="110"/>
        <v>1.1213131099792191</v>
      </c>
      <c r="D751" s="7">
        <f t="shared" si="110"/>
        <v>1.1406834664202559</v>
      </c>
      <c r="E751" s="7">
        <f t="shared" si="110"/>
        <v>1.1406834664202559</v>
      </c>
      <c r="F751" s="7">
        <f t="shared" si="110"/>
        <v>1.1406834664202559</v>
      </c>
      <c r="G751" s="7">
        <f t="shared" si="110"/>
        <v>1.1806079618409164</v>
      </c>
      <c r="H751" s="7">
        <f t="shared" si="110"/>
        <v>1.2011820319656195</v>
      </c>
      <c r="I751" s="7">
        <f t="shared" si="110"/>
        <v>1.2221777223983938</v>
      </c>
      <c r="J751" s="7">
        <f t="shared" si="110"/>
        <v>1.2436056863881511</v>
      </c>
      <c r="K751" s="7">
        <f t="shared" si="110"/>
        <v>1.2654768654213475</v>
      </c>
      <c r="L751" s="5">
        <f t="shared" si="110"/>
        <v>1.1806079618409162</v>
      </c>
      <c r="M751" s="5"/>
      <c r="N751" s="5">
        <f>'SSA avg mort by age'!M115</f>
        <v>1.1806079618409162</v>
      </c>
      <c r="O751" s="7">
        <f t="shared" si="111"/>
        <v>1.1846228500230973</v>
      </c>
      <c r="P751" s="7">
        <f t="shared" si="111"/>
        <v>1.2038899478951832</v>
      </c>
      <c r="Q751" s="7">
        <f t="shared" si="111"/>
        <v>1.2435506390803392</v>
      </c>
      <c r="R751" s="7">
        <f t="shared" si="111"/>
        <v>1.2639623831924685</v>
      </c>
      <c r="S751" s="7">
        <f t="shared" si="111"/>
        <v>1.2743176913000367</v>
      </c>
      <c r="T751" s="7">
        <f t="shared" si="111"/>
        <v>1.2847742204277213</v>
      </c>
      <c r="U751" s="7">
        <f t="shared" si="111"/>
        <v>1.2847742204277213</v>
      </c>
      <c r="V751" s="7">
        <f t="shared" si="111"/>
        <v>1.2847742204277213</v>
      </c>
      <c r="W751" s="7">
        <f t="shared" si="111"/>
        <v>1.3276371241297273</v>
      </c>
      <c r="X751" s="7">
        <f t="shared" si="111"/>
        <v>1.4186068983290225</v>
      </c>
      <c r="Y751" s="7">
        <f t="shared" si="111"/>
        <v>1.2847742204277213</v>
      </c>
    </row>
    <row r="752" spans="1:25" x14ac:dyDescent="0.25">
      <c r="A752">
        <v>111</v>
      </c>
      <c r="B752" s="7">
        <f t="shared" si="110"/>
        <v>1.0391328447667874</v>
      </c>
      <c r="C752" s="7">
        <f t="shared" si="110"/>
        <v>1.0554463157097296</v>
      </c>
      <c r="D752" s="7">
        <f t="shared" si="110"/>
        <v>1.0720477360681773</v>
      </c>
      <c r="E752" s="7">
        <f t="shared" si="110"/>
        <v>1.0720477360681773</v>
      </c>
      <c r="F752" s="7">
        <f t="shared" si="110"/>
        <v>1.0720477360681773</v>
      </c>
      <c r="G752" s="7">
        <f t="shared" si="110"/>
        <v>1.1061393210233208</v>
      </c>
      <c r="H752" s="7">
        <f t="shared" si="110"/>
        <v>1.1236422846102871</v>
      </c>
      <c r="I752" s="7">
        <f t="shared" si="110"/>
        <v>1.1414588015004083</v>
      </c>
      <c r="J752" s="7">
        <f t="shared" si="110"/>
        <v>1.1595956355644539</v>
      </c>
      <c r="K752" s="7">
        <f t="shared" si="110"/>
        <v>1.1780597019213297</v>
      </c>
      <c r="L752" s="5">
        <f t="shared" si="110"/>
        <v>1.1061393210233206</v>
      </c>
      <c r="M752" s="5"/>
      <c r="N752" s="5">
        <f>'SSA avg mort by age'!M116</f>
        <v>1.1061393210233206</v>
      </c>
      <c r="O752" s="7">
        <f t="shared" si="111"/>
        <v>1.1070394830066399</v>
      </c>
      <c r="P752" s="7">
        <f t="shared" si="111"/>
        <v>1.1235258175808307</v>
      </c>
      <c r="Q752" s="7">
        <f t="shared" si="111"/>
        <v>1.1573466388037177</v>
      </c>
      <c r="R752" s="7">
        <f t="shared" si="111"/>
        <v>1.1746928714038127</v>
      </c>
      <c r="S752" s="7">
        <f t="shared" si="111"/>
        <v>1.1834775751070568</v>
      </c>
      <c r="T752" s="7">
        <f t="shared" si="111"/>
        <v>1.1923376946267839</v>
      </c>
      <c r="U752" s="7">
        <f t="shared" si="111"/>
        <v>1.1923376946267839</v>
      </c>
      <c r="V752" s="7">
        <f t="shared" si="111"/>
        <v>1.1923376946267839</v>
      </c>
      <c r="W752" s="7">
        <f t="shared" si="111"/>
        <v>1.2285480256661001</v>
      </c>
      <c r="X752" s="7">
        <f t="shared" si="111"/>
        <v>1.3048334378721076</v>
      </c>
      <c r="Y752" s="7">
        <f t="shared" si="111"/>
        <v>1.1923376946267839</v>
      </c>
    </row>
    <row r="753" spans="1:25" x14ac:dyDescent="0.25">
      <c r="A753">
        <v>112</v>
      </c>
      <c r="B753" s="7">
        <f t="shared" si="110"/>
        <v>0.97833976124742139</v>
      </c>
      <c r="C753" s="7">
        <f t="shared" si="110"/>
        <v>0.99212731926341491</v>
      </c>
      <c r="D753" s="7">
        <f t="shared" si="110"/>
        <v>1.0061239063150023</v>
      </c>
      <c r="E753" s="7">
        <f t="shared" si="110"/>
        <v>1.0061239063150023</v>
      </c>
      <c r="F753" s="7">
        <f t="shared" si="110"/>
        <v>1.0061239063150023</v>
      </c>
      <c r="G753" s="7">
        <f t="shared" si="110"/>
        <v>1.0347591691501286</v>
      </c>
      <c r="H753" s="7">
        <f t="shared" si="110"/>
        <v>1.0494055130544737</v>
      </c>
      <c r="I753" s="7">
        <f t="shared" si="110"/>
        <v>1.0642762242979851</v>
      </c>
      <c r="J753" s="7">
        <f t="shared" si="110"/>
        <v>1.0793753089087144</v>
      </c>
      <c r="K753" s="7">
        <f t="shared" si="110"/>
        <v>1.094706843597679</v>
      </c>
      <c r="L753" s="5">
        <f t="shared" si="110"/>
        <v>1.0347591691501286</v>
      </c>
      <c r="M753" s="5"/>
      <c r="N753" s="5">
        <f>'SSA avg mort by age'!M117</f>
        <v>1.0347591691501286</v>
      </c>
      <c r="O753" s="7">
        <f t="shared" si="111"/>
        <v>1.032859763518454</v>
      </c>
      <c r="P753" s="7">
        <f t="shared" si="111"/>
        <v>1.0467372329528726</v>
      </c>
      <c r="Q753" s="7">
        <f t="shared" si="111"/>
        <v>1.0751067849355849</v>
      </c>
      <c r="R753" s="7">
        <f t="shared" si="111"/>
        <v>1.0896059626375345</v>
      </c>
      <c r="S753" s="7">
        <f t="shared" si="111"/>
        <v>1.0969357340073314</v>
      </c>
      <c r="T753" s="7">
        <f t="shared" si="111"/>
        <v>1.1043195734099818</v>
      </c>
      <c r="U753" s="7">
        <f t="shared" si="111"/>
        <v>1.1043195734099818</v>
      </c>
      <c r="V753" s="7">
        <f t="shared" si="111"/>
        <v>1.1043195734099818</v>
      </c>
      <c r="W753" s="7">
        <f t="shared" si="111"/>
        <v>1.1344049641943093</v>
      </c>
      <c r="X753" s="7">
        <f t="shared" si="111"/>
        <v>1.197316109929357</v>
      </c>
      <c r="Y753" s="7">
        <f t="shared" si="111"/>
        <v>1.1043195734099818</v>
      </c>
    </row>
    <row r="754" spans="1:25" x14ac:dyDescent="0.25">
      <c r="A754">
        <v>113</v>
      </c>
      <c r="B754" s="7">
        <f t="shared" ref="B754:L760" si="112">B632/B266</f>
        <v>0.91985621328374301</v>
      </c>
      <c r="C754" s="7">
        <f t="shared" si="112"/>
        <v>0.93126078179527683</v>
      </c>
      <c r="D754" s="7">
        <f t="shared" si="112"/>
        <v>0.94280940953227643</v>
      </c>
      <c r="E754" s="7">
        <f t="shared" si="112"/>
        <v>0.94280940953227643</v>
      </c>
      <c r="F754" s="7">
        <f t="shared" si="112"/>
        <v>0.94280940953227643</v>
      </c>
      <c r="G754" s="7">
        <f t="shared" si="112"/>
        <v>0.96634703952454792</v>
      </c>
      <c r="H754" s="7">
        <f t="shared" si="112"/>
        <v>0.97834020723994286</v>
      </c>
      <c r="I754" s="7">
        <f t="shared" si="112"/>
        <v>0.99048576562566049</v>
      </c>
      <c r="J754" s="7">
        <f t="shared" si="112"/>
        <v>1.0027858656336099</v>
      </c>
      <c r="K754" s="7">
        <f t="shared" si="112"/>
        <v>1.0152426859811705</v>
      </c>
      <c r="L754" s="5">
        <f t="shared" si="112"/>
        <v>0.96634703952454803</v>
      </c>
      <c r="M754" s="5"/>
      <c r="N754" s="5">
        <f>'SSA avg mort by age'!M118</f>
        <v>0.96634703952454803</v>
      </c>
      <c r="O754" s="7">
        <f t="shared" ref="O754:Y760" si="113">O632/O266</f>
        <v>0.96194672084882582</v>
      </c>
      <c r="P754" s="7">
        <f t="shared" si="113"/>
        <v>0.97337964199676064</v>
      </c>
      <c r="Q754" s="7">
        <f t="shared" si="113"/>
        <v>0.9966684302609361</v>
      </c>
      <c r="R754" s="7">
        <f t="shared" si="113"/>
        <v>1.0085281871033438</v>
      </c>
      <c r="S754" s="7">
        <f t="shared" si="113"/>
        <v>1.0145127692366631</v>
      </c>
      <c r="T754" s="7">
        <f t="shared" si="113"/>
        <v>1.0205341534423684</v>
      </c>
      <c r="U754" s="7">
        <f t="shared" si="113"/>
        <v>1.0205341534423684</v>
      </c>
      <c r="V754" s="7">
        <f t="shared" si="113"/>
        <v>1.0205341534423684</v>
      </c>
      <c r="W754" s="7">
        <f t="shared" si="113"/>
        <v>1.0449927680034881</v>
      </c>
      <c r="X754" s="7">
        <f t="shared" si="113"/>
        <v>1.0957545281223615</v>
      </c>
      <c r="Y754" s="7">
        <f t="shared" si="113"/>
        <v>1.0205341534423684</v>
      </c>
    </row>
    <row r="755" spans="1:25" x14ac:dyDescent="0.25">
      <c r="A755">
        <v>114</v>
      </c>
      <c r="B755" s="7">
        <f t="shared" si="112"/>
        <v>0.86357854187103955</v>
      </c>
      <c r="C755" s="7">
        <f t="shared" si="112"/>
        <v>0.87273611681470153</v>
      </c>
      <c r="D755" s="7">
        <f t="shared" si="112"/>
        <v>0.88198581932531062</v>
      </c>
      <c r="E755" s="7">
        <f t="shared" si="112"/>
        <v>0.88198581932531062</v>
      </c>
      <c r="F755" s="7">
        <f t="shared" si="112"/>
        <v>0.88198581932531062</v>
      </c>
      <c r="G755" s="7">
        <f t="shared" si="112"/>
        <v>0.90076546085595777</v>
      </c>
      <c r="H755" s="7">
        <f t="shared" si="112"/>
        <v>0.91029734678862195</v>
      </c>
      <c r="I755" s="7">
        <f t="shared" si="112"/>
        <v>0.91992525418323634</v>
      </c>
      <c r="J755" s="7">
        <f t="shared" si="112"/>
        <v>0.9296501766613865</v>
      </c>
      <c r="K755" s="7">
        <f t="shared" si="112"/>
        <v>0.9394731159735431</v>
      </c>
      <c r="L755" s="5">
        <f t="shared" si="112"/>
        <v>0.90076546085595788</v>
      </c>
      <c r="M755" s="5"/>
      <c r="N755" s="5">
        <f>'SSA avg mort by age'!M119</f>
        <v>0.90076546085595788</v>
      </c>
      <c r="O755" s="7">
        <f t="shared" si="113"/>
        <v>0.89415531875740684</v>
      </c>
      <c r="P755" s="7">
        <f t="shared" si="113"/>
        <v>0.9032999406462513</v>
      </c>
      <c r="Q755" s="7">
        <f t="shared" si="113"/>
        <v>0.92185943380105972</v>
      </c>
      <c r="R755" s="7">
        <f t="shared" si="113"/>
        <v>0.93127614365523625</v>
      </c>
      <c r="S755" s="7">
        <f t="shared" si="113"/>
        <v>0.93601914527566799</v>
      </c>
      <c r="T755" s="7">
        <f t="shared" si="113"/>
        <v>0.94078540056290283</v>
      </c>
      <c r="U755" s="7">
        <f t="shared" si="113"/>
        <v>0.94078540056290283</v>
      </c>
      <c r="V755" s="7">
        <f t="shared" si="113"/>
        <v>0.94078540056290283</v>
      </c>
      <c r="W755" s="7">
        <f t="shared" si="113"/>
        <v>0.96008531533293462</v>
      </c>
      <c r="X755" s="7">
        <f t="shared" si="113"/>
        <v>0.99983749260889399</v>
      </c>
      <c r="Y755" s="7">
        <f t="shared" si="113"/>
        <v>0.94078540056290283</v>
      </c>
    </row>
    <row r="756" spans="1:25" x14ac:dyDescent="0.25">
      <c r="A756">
        <v>115</v>
      </c>
      <c r="B756" s="7">
        <f t="shared" si="112"/>
        <v>0.80934113470023716</v>
      </c>
      <c r="C756" s="7">
        <f t="shared" si="112"/>
        <v>0.81637870551994862</v>
      </c>
      <c r="D756" s="7">
        <f t="shared" si="112"/>
        <v>0.82346861676316196</v>
      </c>
      <c r="E756" s="7">
        <f t="shared" si="112"/>
        <v>0.82346861676316196</v>
      </c>
      <c r="F756" s="7">
        <f t="shared" si="112"/>
        <v>0.82346861676316196</v>
      </c>
      <c r="G756" s="7">
        <f t="shared" si="112"/>
        <v>0.83780685203061034</v>
      </c>
      <c r="H756" s="7">
        <f t="shared" si="112"/>
        <v>0.84505587499675983</v>
      </c>
      <c r="I756" s="7">
        <f t="shared" si="112"/>
        <v>0.85235863627023978</v>
      </c>
      <c r="J756" s="7">
        <f t="shared" si="112"/>
        <v>0.85971548850866386</v>
      </c>
      <c r="K756" s="7">
        <f t="shared" si="112"/>
        <v>0.86712678564430723</v>
      </c>
      <c r="L756" s="5">
        <f t="shared" si="112"/>
        <v>0.83780685203061012</v>
      </c>
      <c r="M756" s="5"/>
      <c r="N756" s="5">
        <f>'SSA avg mort by age'!M120</f>
        <v>0.83780685203061012</v>
      </c>
      <c r="O756" s="7">
        <f t="shared" si="113"/>
        <v>0.82929210577862167</v>
      </c>
      <c r="P756" s="7">
        <f t="shared" si="113"/>
        <v>0.83629504241259178</v>
      </c>
      <c r="Q756" s="7">
        <f t="shared" si="113"/>
        <v>0.85045458295012355</v>
      </c>
      <c r="R756" s="7">
        <f t="shared" si="113"/>
        <v>0.85761185730923795</v>
      </c>
      <c r="S756" s="7">
        <f t="shared" si="113"/>
        <v>0.86121001777328099</v>
      </c>
      <c r="T756" s="7">
        <f t="shared" si="113"/>
        <v>0.86482125006317434</v>
      </c>
      <c r="U756" s="7">
        <f t="shared" si="113"/>
        <v>0.86482125006317434</v>
      </c>
      <c r="V756" s="7">
        <f t="shared" si="113"/>
        <v>0.86482125006317434</v>
      </c>
      <c r="W756" s="7">
        <f t="shared" si="113"/>
        <v>0.87939774507047286</v>
      </c>
      <c r="X756" s="7">
        <f t="shared" si="113"/>
        <v>0.9091911215253009</v>
      </c>
      <c r="Y756" s="7">
        <f t="shared" si="113"/>
        <v>0.86482125006317434</v>
      </c>
    </row>
    <row r="757" spans="1:25" x14ac:dyDescent="0.25">
      <c r="A757">
        <v>116</v>
      </c>
      <c r="B757" s="7">
        <f t="shared" si="112"/>
        <v>0.75666349712535175</v>
      </c>
      <c r="C757" s="7">
        <f t="shared" si="112"/>
        <v>0.76169312207071482</v>
      </c>
      <c r="D757" s="7">
        <f t="shared" si="112"/>
        <v>0.76674664430356188</v>
      </c>
      <c r="E757" s="7">
        <f t="shared" si="112"/>
        <v>0.76674664430356188</v>
      </c>
      <c r="F757" s="7">
        <f t="shared" si="112"/>
        <v>0.76674664430356188</v>
      </c>
      <c r="G757" s="7">
        <f t="shared" si="112"/>
        <v>0.7769256579383258</v>
      </c>
      <c r="H757" s="7">
        <f t="shared" si="112"/>
        <v>0.78205128799355217</v>
      </c>
      <c r="I757" s="7">
        <f t="shared" si="112"/>
        <v>0.78720109264288118</v>
      </c>
      <c r="J757" s="7">
        <f t="shared" si="112"/>
        <v>0.79237514121296759</v>
      </c>
      <c r="K757" s="7">
        <f t="shared" si="112"/>
        <v>0.79757350303046526</v>
      </c>
      <c r="L757" s="5">
        <f t="shared" si="112"/>
        <v>0.77692565793832569</v>
      </c>
      <c r="M757" s="5"/>
      <c r="N757" s="5">
        <f>'SSA avg mort by age'!M121</f>
        <v>0.77692565793832569</v>
      </c>
      <c r="O757" s="7">
        <f t="shared" si="113"/>
        <v>0.76693142479288623</v>
      </c>
      <c r="P757" s="7">
        <f t="shared" si="113"/>
        <v>0.77192492549160363</v>
      </c>
      <c r="Q757" s="7">
        <f t="shared" si="113"/>
        <v>0.78198245761044216</v>
      </c>
      <c r="R757" s="7">
        <f t="shared" si="113"/>
        <v>0.78704662486448762</v>
      </c>
      <c r="S757" s="7">
        <f t="shared" si="113"/>
        <v>0.78958758850383814</v>
      </c>
      <c r="T757" s="7">
        <f t="shared" si="113"/>
        <v>0.79213448347090121</v>
      </c>
      <c r="U757" s="7">
        <f t="shared" si="113"/>
        <v>0.79213448347090121</v>
      </c>
      <c r="V757" s="7">
        <f t="shared" si="113"/>
        <v>0.79213448347090121</v>
      </c>
      <c r="W757" s="7">
        <f t="shared" si="113"/>
        <v>0.8023815464086812</v>
      </c>
      <c r="X757" s="7">
        <f t="shared" si="113"/>
        <v>0.82316295685900709</v>
      </c>
      <c r="Y757" s="7">
        <f t="shared" si="113"/>
        <v>0.79213448347090121</v>
      </c>
    </row>
    <row r="758" spans="1:25" x14ac:dyDescent="0.25">
      <c r="A758">
        <v>117</v>
      </c>
      <c r="B758" s="7">
        <f t="shared" si="112"/>
        <v>0.70332195799279018</v>
      </c>
      <c r="C758" s="7">
        <f t="shared" si="112"/>
        <v>0.70642839443596572</v>
      </c>
      <c r="D758" s="7">
        <f t="shared" si="112"/>
        <v>0.70954121489343946</v>
      </c>
      <c r="E758" s="7">
        <f t="shared" si="112"/>
        <v>0.70954121489343946</v>
      </c>
      <c r="F758" s="7">
        <f t="shared" si="112"/>
        <v>0.70954121489343946</v>
      </c>
      <c r="G758" s="7">
        <f t="shared" si="112"/>
        <v>0.7157860078512821</v>
      </c>
      <c r="H758" s="7">
        <f t="shared" si="112"/>
        <v>0.71891798035165133</v>
      </c>
      <c r="I758" s="7">
        <f t="shared" si="112"/>
        <v>0.72205633686631854</v>
      </c>
      <c r="J758" s="7">
        <f t="shared" si="112"/>
        <v>0.72520107739528428</v>
      </c>
      <c r="K758" s="7">
        <f t="shared" si="112"/>
        <v>0.72835220193854833</v>
      </c>
      <c r="L758" s="5">
        <f t="shared" si="112"/>
        <v>0.71578600785128221</v>
      </c>
      <c r="M758" s="5"/>
      <c r="N758" s="5">
        <f>'SSA avg mort by age'!M122</f>
        <v>0.71578600785128221</v>
      </c>
      <c r="O758" s="7">
        <f t="shared" si="113"/>
        <v>0.70537670549760767</v>
      </c>
      <c r="P758" s="7">
        <f t="shared" si="113"/>
        <v>0.7084666035228695</v>
      </c>
      <c r="Q758" s="7">
        <f t="shared" si="113"/>
        <v>0.71466544594000547</v>
      </c>
      <c r="R758" s="7">
        <f t="shared" si="113"/>
        <v>0.71777439033187995</v>
      </c>
      <c r="S758" s="7">
        <f t="shared" si="113"/>
        <v>0.71933124332364395</v>
      </c>
      <c r="T758" s="7">
        <f t="shared" si="113"/>
        <v>0.72088968351262528</v>
      </c>
      <c r="U758" s="7">
        <f t="shared" si="113"/>
        <v>0.72088968351262528</v>
      </c>
      <c r="V758" s="7">
        <f t="shared" si="113"/>
        <v>0.72088968351262528</v>
      </c>
      <c r="W758" s="7">
        <f t="shared" si="113"/>
        <v>0.72713931624072847</v>
      </c>
      <c r="X758" s="7">
        <f t="shared" si="113"/>
        <v>0.73971476716338469</v>
      </c>
      <c r="Y758" s="7">
        <f t="shared" si="113"/>
        <v>0.72088968351262528</v>
      </c>
    </row>
    <row r="759" spans="1:25" x14ac:dyDescent="0.25">
      <c r="A759">
        <v>118</v>
      </c>
      <c r="B759" s="7">
        <f t="shared" si="112"/>
        <v>0.63570214298898109</v>
      </c>
      <c r="C759" s="7">
        <f t="shared" si="112"/>
        <v>0.63696188112098606</v>
      </c>
      <c r="D759" s="7">
        <f t="shared" si="112"/>
        <v>0.63822161925299059</v>
      </c>
      <c r="E759" s="7">
        <f t="shared" si="112"/>
        <v>0.63822161925299059</v>
      </c>
      <c r="F759" s="7">
        <f t="shared" si="112"/>
        <v>0.63822161925299059</v>
      </c>
      <c r="G759" s="7">
        <f t="shared" si="112"/>
        <v>0.64074109551699998</v>
      </c>
      <c r="H759" s="7">
        <f t="shared" si="112"/>
        <v>0.64200083364900473</v>
      </c>
      <c r="I759" s="7">
        <f t="shared" si="112"/>
        <v>0.64326057178100948</v>
      </c>
      <c r="J759" s="7">
        <f t="shared" si="112"/>
        <v>0.64452030991301401</v>
      </c>
      <c r="K759" s="7">
        <f t="shared" si="112"/>
        <v>0.64578004804501876</v>
      </c>
      <c r="L759" s="5">
        <f t="shared" si="112"/>
        <v>0.64074109551700009</v>
      </c>
      <c r="M759" s="5"/>
      <c r="N759" s="5">
        <f>'SSA avg mort by age'!M123</f>
        <v>0.64074109551700009</v>
      </c>
      <c r="O759" s="7">
        <f t="shared" si="113"/>
        <v>0.63444240485697656</v>
      </c>
      <c r="P759" s="7">
        <f t="shared" si="113"/>
        <v>0.6357021429889812</v>
      </c>
      <c r="Q759" s="7">
        <f t="shared" si="113"/>
        <v>0.63822161925299059</v>
      </c>
      <c r="R759" s="7">
        <f t="shared" si="113"/>
        <v>0.63948135738499534</v>
      </c>
      <c r="S759" s="7">
        <f t="shared" si="113"/>
        <v>0.64011122645099772</v>
      </c>
      <c r="T759" s="7">
        <f t="shared" si="113"/>
        <v>0.64074109551700009</v>
      </c>
      <c r="U759" s="7">
        <f t="shared" si="113"/>
        <v>0.64074109551700009</v>
      </c>
      <c r="V759" s="7">
        <f t="shared" si="113"/>
        <v>0.64074109551700009</v>
      </c>
      <c r="W759" s="7">
        <f t="shared" si="113"/>
        <v>0.64326057178100948</v>
      </c>
      <c r="X759" s="7">
        <f t="shared" si="113"/>
        <v>0.64829952430902826</v>
      </c>
      <c r="Y759" s="7">
        <f t="shared" si="113"/>
        <v>0.64074109551700009</v>
      </c>
    </row>
    <row r="760" spans="1:25" x14ac:dyDescent="0.25">
      <c r="A760">
        <v>119</v>
      </c>
      <c r="B760" s="7">
        <f t="shared" si="112"/>
        <v>0.44697350000000008</v>
      </c>
      <c r="C760" s="7">
        <f t="shared" si="112"/>
        <v>0.44697350000000002</v>
      </c>
      <c r="D760" s="7">
        <f t="shared" si="112"/>
        <v>0.44697350000000002</v>
      </c>
      <c r="E760" s="7">
        <f t="shared" si="112"/>
        <v>0.44697350000000002</v>
      </c>
      <c r="F760" s="7">
        <f t="shared" si="112"/>
        <v>0.44697350000000002</v>
      </c>
      <c r="G760" s="7">
        <f t="shared" si="112"/>
        <v>0.44697350000000002</v>
      </c>
      <c r="H760" s="7">
        <f t="shared" si="112"/>
        <v>0.44697350000000002</v>
      </c>
      <c r="I760" s="7">
        <f t="shared" si="112"/>
        <v>0.44697350000000008</v>
      </c>
      <c r="J760" s="7">
        <f t="shared" si="112"/>
        <v>0.44697350000000002</v>
      </c>
      <c r="K760" s="7">
        <f t="shared" si="112"/>
        <v>0.44697349999999997</v>
      </c>
      <c r="L760" s="5">
        <f t="shared" si="112"/>
        <v>0.44697350000000002</v>
      </c>
      <c r="M760" s="5"/>
      <c r="N760" s="5">
        <f>'SSA avg mort by age'!M124</f>
        <v>0.44697350000000002</v>
      </c>
      <c r="O760" s="7">
        <f t="shared" si="113"/>
        <v>0.44697350000000002</v>
      </c>
      <c r="P760" s="7">
        <f t="shared" si="113"/>
        <v>0.44697350000000002</v>
      </c>
      <c r="Q760" s="7">
        <f t="shared" si="113"/>
        <v>0.44697350000000002</v>
      </c>
      <c r="R760" s="7">
        <f t="shared" si="113"/>
        <v>0.44697350000000002</v>
      </c>
      <c r="S760" s="7">
        <f t="shared" si="113"/>
        <v>0.44697350000000008</v>
      </c>
      <c r="T760" s="7">
        <f t="shared" si="113"/>
        <v>0.44697350000000002</v>
      </c>
      <c r="U760" s="7">
        <f t="shared" si="113"/>
        <v>0.44697350000000002</v>
      </c>
      <c r="V760" s="7">
        <f t="shared" si="113"/>
        <v>0.44697350000000002</v>
      </c>
      <c r="W760" s="7">
        <f t="shared" si="113"/>
        <v>0.44697350000000002</v>
      </c>
      <c r="X760" s="7">
        <f t="shared" si="113"/>
        <v>0.44697350000000002</v>
      </c>
      <c r="Y760" s="7">
        <f t="shared" si="113"/>
        <v>0.44697350000000002</v>
      </c>
    </row>
  </sheetData>
  <mergeCells count="2">
    <mergeCell ref="B4:L4"/>
    <mergeCell ref="O4:Y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0"/>
  <sheetViews>
    <sheetView workbookViewId="0">
      <pane xSplit="1" ySplit="4" topLeftCell="B5" activePane="bottomRight" state="frozen"/>
      <selection activeCell="C20" sqref="C20"/>
      <selection pane="topRight" activeCell="C20" sqref="C20"/>
      <selection pane="bottomLeft" activeCell="C20" sqref="C20"/>
      <selection pane="bottomRight" activeCell="B5" sqref="B5"/>
    </sheetView>
  </sheetViews>
  <sheetFormatPr defaultRowHeight="15" x14ac:dyDescent="0.25"/>
  <cols>
    <col min="10" max="10" width="12" bestFit="1" customWidth="1"/>
    <col min="12" max="12" width="19.7109375" bestFit="1" customWidth="1"/>
    <col min="13" max="13" width="10.5703125" bestFit="1" customWidth="1"/>
  </cols>
  <sheetData>
    <row r="1" spans="1:13" ht="15.75" thickBot="1" x14ac:dyDescent="0.3">
      <c r="A1" s="18" t="s">
        <v>40</v>
      </c>
    </row>
    <row r="2" spans="1:13" ht="15.75" thickBot="1" x14ac:dyDescent="0.3">
      <c r="A2" s="19" t="s">
        <v>41</v>
      </c>
      <c r="B2" s="39" t="s">
        <v>38</v>
      </c>
      <c r="C2" s="40"/>
      <c r="D2" s="41"/>
      <c r="E2" s="39" t="s">
        <v>39</v>
      </c>
      <c r="F2" s="40"/>
      <c r="G2" s="41"/>
      <c r="I2" t="s">
        <v>73</v>
      </c>
    </row>
    <row r="3" spans="1:13" ht="30" x14ac:dyDescent="0.25">
      <c r="A3" s="20" t="s">
        <v>42</v>
      </c>
      <c r="B3" s="22" t="s">
        <v>43</v>
      </c>
      <c r="C3" s="22" t="s">
        <v>45</v>
      </c>
      <c r="D3" s="22" t="s">
        <v>47</v>
      </c>
      <c r="E3" s="22" t="s">
        <v>49</v>
      </c>
      <c r="F3" s="22" t="s">
        <v>45</v>
      </c>
      <c r="G3" s="22" t="s">
        <v>47</v>
      </c>
      <c r="I3" t="s">
        <v>68</v>
      </c>
      <c r="J3" t="s">
        <v>67</v>
      </c>
      <c r="K3" t="s">
        <v>66</v>
      </c>
      <c r="L3" t="s">
        <v>70</v>
      </c>
      <c r="M3" t="s">
        <v>72</v>
      </c>
    </row>
    <row r="4" spans="1:13" ht="30.75" thickBot="1" x14ac:dyDescent="0.3">
      <c r="A4" s="21"/>
      <c r="B4" s="23" t="s">
        <v>44</v>
      </c>
      <c r="C4" s="23" t="s">
        <v>46</v>
      </c>
      <c r="D4" s="24" t="s">
        <v>48</v>
      </c>
      <c r="E4" s="23" t="s">
        <v>44</v>
      </c>
      <c r="F4" s="23" t="s">
        <v>46</v>
      </c>
      <c r="G4" s="24" t="s">
        <v>48</v>
      </c>
      <c r="I4" t="s">
        <v>64</v>
      </c>
      <c r="J4" t="s">
        <v>65</v>
      </c>
      <c r="K4" t="s">
        <v>63</v>
      </c>
      <c r="L4" t="s">
        <v>69</v>
      </c>
      <c r="M4" t="s">
        <v>71</v>
      </c>
    </row>
    <row r="5" spans="1:13" ht="15.75" thickBot="1" x14ac:dyDescent="0.3">
      <c r="A5" s="25">
        <v>0</v>
      </c>
      <c r="B5" s="26">
        <v>6.9899999999999997E-3</v>
      </c>
      <c r="C5" s="27">
        <v>100000</v>
      </c>
      <c r="D5" s="26">
        <v>75.900000000000006</v>
      </c>
      <c r="E5" s="26">
        <v>5.7279999999999996E-3</v>
      </c>
      <c r="F5" s="27">
        <v>100000</v>
      </c>
      <c r="G5" s="26">
        <v>80.81</v>
      </c>
      <c r="I5">
        <v>100000</v>
      </c>
      <c r="J5">
        <f t="shared" ref="J5:J36" si="0">B5*I5</f>
        <v>699</v>
      </c>
      <c r="K5">
        <f>I6+0.5*J5</f>
        <v>99650.5</v>
      </c>
      <c r="L5">
        <f>SUM(K5:$K$124)</f>
        <v>7589820.6979296533</v>
      </c>
      <c r="M5">
        <f>L5/I5</f>
        <v>75.898206979296532</v>
      </c>
    </row>
    <row r="6" spans="1:13" ht="15.75" thickBot="1" x14ac:dyDescent="0.3">
      <c r="A6" s="25">
        <v>1</v>
      </c>
      <c r="B6" s="26">
        <v>4.4700000000000002E-4</v>
      </c>
      <c r="C6" s="27">
        <v>99301</v>
      </c>
      <c r="D6" s="26">
        <v>75.430000000000007</v>
      </c>
      <c r="E6" s="26">
        <v>3.7300000000000001E-4</v>
      </c>
      <c r="F6" s="27">
        <v>99427</v>
      </c>
      <c r="G6" s="26">
        <v>80.28</v>
      </c>
      <c r="I6">
        <f t="shared" ref="I6:I37" si="1">I5*(1-B5)</f>
        <v>99301</v>
      </c>
      <c r="J6">
        <f t="shared" si="0"/>
        <v>44.387547000000005</v>
      </c>
      <c r="K6">
        <f t="shared" ref="K6:K69" si="2">I7+0.5*J6</f>
        <v>99278.806226500004</v>
      </c>
      <c r="L6">
        <f>SUM(K6:$K$124)</f>
        <v>7490170.1979296533</v>
      </c>
      <c r="M6">
        <f>L6/I6</f>
        <v>75.428950342188429</v>
      </c>
    </row>
    <row r="7" spans="1:13" ht="15.75" thickBot="1" x14ac:dyDescent="0.3">
      <c r="A7" s="25">
        <v>2</v>
      </c>
      <c r="B7" s="26">
        <v>3.01E-4</v>
      </c>
      <c r="C7" s="27">
        <v>99257</v>
      </c>
      <c r="D7" s="26">
        <v>74.459999999999994</v>
      </c>
      <c r="E7" s="26">
        <v>2.41E-4</v>
      </c>
      <c r="F7" s="27">
        <v>99390</v>
      </c>
      <c r="G7" s="26">
        <v>79.31</v>
      </c>
      <c r="I7">
        <f t="shared" si="1"/>
        <v>99256.612453000009</v>
      </c>
      <c r="J7">
        <f t="shared" si="0"/>
        <v>29.876240348353001</v>
      </c>
      <c r="K7">
        <f t="shared" si="2"/>
        <v>99241.674332825831</v>
      </c>
      <c r="L7">
        <f>SUM(K7:$K$124)</f>
        <v>7390891.391703154</v>
      </c>
      <c r="M7">
        <f t="shared" ref="M7:M70" si="3">L7/I7</f>
        <v>74.462458561165278</v>
      </c>
    </row>
    <row r="8" spans="1:13" ht="15.75" thickBot="1" x14ac:dyDescent="0.3">
      <c r="A8" s="25">
        <v>3</v>
      </c>
      <c r="B8" s="26">
        <v>2.33E-4</v>
      </c>
      <c r="C8" s="27">
        <v>99227</v>
      </c>
      <c r="D8" s="26">
        <v>73.48</v>
      </c>
      <c r="E8" s="26">
        <v>1.8599999999999999E-4</v>
      </c>
      <c r="F8" s="27">
        <v>99366</v>
      </c>
      <c r="G8" s="26">
        <v>78.319999999999993</v>
      </c>
      <c r="I8">
        <f t="shared" si="1"/>
        <v>99226.736212651653</v>
      </c>
      <c r="J8">
        <f t="shared" si="0"/>
        <v>23.119829537547837</v>
      </c>
      <c r="K8">
        <f t="shared" si="2"/>
        <v>99215.176297882877</v>
      </c>
      <c r="L8">
        <f>SUM(K8:$K$124)</f>
        <v>7291649.7173703266</v>
      </c>
      <c r="M8">
        <f t="shared" si="3"/>
        <v>73.484727964282513</v>
      </c>
    </row>
    <row r="9" spans="1:13" ht="15.75" thickBot="1" x14ac:dyDescent="0.3">
      <c r="A9" s="25">
        <v>4</v>
      </c>
      <c r="B9" s="26">
        <v>1.7699999999999999E-4</v>
      </c>
      <c r="C9" s="27">
        <v>99204</v>
      </c>
      <c r="D9" s="26">
        <v>72.5</v>
      </c>
      <c r="E9" s="26">
        <v>1.4999999999999999E-4</v>
      </c>
      <c r="F9" s="27">
        <v>99348</v>
      </c>
      <c r="G9" s="26">
        <v>77.34</v>
      </c>
      <c r="I9">
        <f t="shared" si="1"/>
        <v>99203.616383114102</v>
      </c>
      <c r="J9">
        <f t="shared" si="0"/>
        <v>17.559040099811195</v>
      </c>
      <c r="K9">
        <f t="shared" si="2"/>
        <v>99194.836863064207</v>
      </c>
      <c r="L9">
        <f>SUM(K9:$K$124)</f>
        <v>7192434.5410724441</v>
      </c>
      <c r="M9">
        <f t="shared" si="3"/>
        <v>72.501737369089511</v>
      </c>
    </row>
    <row r="10" spans="1:13" ht="15.75" thickBot="1" x14ac:dyDescent="0.3">
      <c r="A10" s="28">
        <v>5</v>
      </c>
      <c r="B10" s="29">
        <v>1.6100000000000001E-4</v>
      </c>
      <c r="C10" s="30">
        <v>99186</v>
      </c>
      <c r="D10" s="29">
        <v>71.510000000000005</v>
      </c>
      <c r="E10" s="29">
        <v>1.3300000000000001E-4</v>
      </c>
      <c r="F10" s="30">
        <v>99333</v>
      </c>
      <c r="G10" s="29">
        <v>76.349999999999994</v>
      </c>
      <c r="I10">
        <f t="shared" si="1"/>
        <v>99186.057343014298</v>
      </c>
      <c r="J10">
        <f t="shared" si="0"/>
        <v>15.968955232225303</v>
      </c>
      <c r="K10">
        <f t="shared" si="2"/>
        <v>99178.072865398193</v>
      </c>
      <c r="L10">
        <f>SUM(K10:$K$124)</f>
        <v>7093239.7042093789</v>
      </c>
      <c r="M10">
        <f t="shared" si="3"/>
        <v>71.514483932745591</v>
      </c>
    </row>
    <row r="11" spans="1:13" ht="15.75" thickBot="1" x14ac:dyDescent="0.3">
      <c r="A11" s="28">
        <v>6</v>
      </c>
      <c r="B11" s="29">
        <v>1.4999999999999999E-4</v>
      </c>
      <c r="C11" s="30">
        <v>99170</v>
      </c>
      <c r="D11" s="29">
        <v>70.53</v>
      </c>
      <c r="E11" s="29">
        <v>1.21E-4</v>
      </c>
      <c r="F11" s="30">
        <v>99320</v>
      </c>
      <c r="G11" s="29">
        <v>75.36</v>
      </c>
      <c r="I11">
        <f t="shared" si="1"/>
        <v>99170.088387782074</v>
      </c>
      <c r="J11">
        <f t="shared" si="0"/>
        <v>14.87551325816731</v>
      </c>
      <c r="K11">
        <f t="shared" si="2"/>
        <v>99162.650631152981</v>
      </c>
      <c r="L11">
        <f>SUM(K11:$K$124)</f>
        <v>6994061.6313439803</v>
      </c>
      <c r="M11">
        <f t="shared" si="3"/>
        <v>70.525919105721613</v>
      </c>
    </row>
    <row r="12" spans="1:13" ht="15.75" thickBot="1" x14ac:dyDescent="0.3">
      <c r="A12" s="28">
        <v>7</v>
      </c>
      <c r="B12" s="29">
        <v>1.3899999999999999E-4</v>
      </c>
      <c r="C12" s="30">
        <v>99155</v>
      </c>
      <c r="D12" s="29">
        <v>69.540000000000006</v>
      </c>
      <c r="E12" s="29">
        <v>1.12E-4</v>
      </c>
      <c r="F12" s="30">
        <v>99308</v>
      </c>
      <c r="G12" s="29">
        <v>74.37</v>
      </c>
      <c r="I12">
        <f t="shared" si="1"/>
        <v>99155.212874523902</v>
      </c>
      <c r="J12">
        <f t="shared" si="0"/>
        <v>13.782574589558822</v>
      </c>
      <c r="K12">
        <f t="shared" si="2"/>
        <v>99148.321587229133</v>
      </c>
      <c r="L12">
        <f>SUM(K12:$K$124)</f>
        <v>6894898.9807128264</v>
      </c>
      <c r="M12">
        <f t="shared" si="3"/>
        <v>69.536424569407018</v>
      </c>
    </row>
    <row r="13" spans="1:13" ht="15.75" thickBot="1" x14ac:dyDescent="0.3">
      <c r="A13" s="28">
        <v>8</v>
      </c>
      <c r="B13" s="29">
        <v>1.2300000000000001E-4</v>
      </c>
      <c r="C13" s="30">
        <v>99141</v>
      </c>
      <c r="D13" s="29">
        <v>68.55</v>
      </c>
      <c r="E13" s="29">
        <v>1.0399999999999999E-4</v>
      </c>
      <c r="F13" s="30">
        <v>99296</v>
      </c>
      <c r="G13" s="29">
        <v>73.38</v>
      </c>
      <c r="I13">
        <f t="shared" si="1"/>
        <v>99141.430299934349</v>
      </c>
      <c r="J13">
        <f t="shared" si="0"/>
        <v>12.194395926891925</v>
      </c>
      <c r="K13">
        <f t="shared" si="2"/>
        <v>99135.3331019709</v>
      </c>
      <c r="L13">
        <f>SUM(K13:$K$124)</f>
        <v>6795750.6591255991</v>
      </c>
      <c r="M13">
        <f t="shared" si="3"/>
        <v>68.546021966460358</v>
      </c>
    </row>
    <row r="14" spans="1:13" ht="15.75" thickBot="1" x14ac:dyDescent="0.3">
      <c r="A14" s="28">
        <v>9</v>
      </c>
      <c r="B14" s="29">
        <v>1.05E-4</v>
      </c>
      <c r="C14" s="30">
        <v>99129</v>
      </c>
      <c r="D14" s="29">
        <v>67.55</v>
      </c>
      <c r="E14" s="29">
        <v>9.7999999999999997E-5</v>
      </c>
      <c r="F14" s="30">
        <v>99286</v>
      </c>
      <c r="G14" s="29">
        <v>72.39</v>
      </c>
      <c r="I14">
        <f t="shared" si="1"/>
        <v>99129.235904007452</v>
      </c>
      <c r="J14">
        <f t="shared" si="0"/>
        <v>10.408569769920783</v>
      </c>
      <c r="K14">
        <f t="shared" si="2"/>
        <v>99124.031619122499</v>
      </c>
      <c r="L14">
        <f>SUM(K14:$K$124)</f>
        <v>6696615.326023628</v>
      </c>
      <c r="M14">
        <f t="shared" si="3"/>
        <v>67.554392656757145</v>
      </c>
    </row>
    <row r="15" spans="1:13" ht="15.75" thickBot="1" x14ac:dyDescent="0.3">
      <c r="A15" s="25">
        <v>10</v>
      </c>
      <c r="B15" s="26">
        <v>9.1000000000000003E-5</v>
      </c>
      <c r="C15" s="27">
        <v>99119</v>
      </c>
      <c r="D15" s="26">
        <v>66.56</v>
      </c>
      <c r="E15" s="26">
        <v>9.3999999999999994E-5</v>
      </c>
      <c r="F15" s="27">
        <v>99276</v>
      </c>
      <c r="G15" s="26">
        <v>71.39</v>
      </c>
      <c r="I15">
        <f t="shared" si="1"/>
        <v>99118.827334237532</v>
      </c>
      <c r="J15">
        <f t="shared" si="0"/>
        <v>9.0198132874156158</v>
      </c>
      <c r="K15">
        <f t="shared" si="2"/>
        <v>99114.317427593836</v>
      </c>
      <c r="L15">
        <f>SUM(K15:$K$124)</f>
        <v>6597491.2944045058</v>
      </c>
      <c r="M15">
        <f t="shared" si="3"/>
        <v>66.561434107338414</v>
      </c>
    </row>
    <row r="16" spans="1:13" ht="15.75" thickBot="1" x14ac:dyDescent="0.3">
      <c r="A16" s="25">
        <v>11</v>
      </c>
      <c r="B16" s="26">
        <v>9.6000000000000002E-5</v>
      </c>
      <c r="C16" s="27">
        <v>99110</v>
      </c>
      <c r="D16" s="26">
        <v>65.569999999999993</v>
      </c>
      <c r="E16" s="26">
        <v>9.7999999999999997E-5</v>
      </c>
      <c r="F16" s="27">
        <v>99267</v>
      </c>
      <c r="G16" s="26">
        <v>70.400000000000006</v>
      </c>
      <c r="I16">
        <f t="shared" si="1"/>
        <v>99109.807520950126</v>
      </c>
      <c r="J16">
        <f t="shared" si="0"/>
        <v>9.5145415220112124</v>
      </c>
      <c r="K16">
        <f t="shared" si="2"/>
        <v>99105.050250189131</v>
      </c>
      <c r="L16">
        <f>SUM(K16:$K$124)</f>
        <v>6498376.9769769134</v>
      </c>
      <c r="M16">
        <f t="shared" si="3"/>
        <v>65.567446244946723</v>
      </c>
    </row>
    <row r="17" spans="1:13" ht="15.75" thickBot="1" x14ac:dyDescent="0.3">
      <c r="A17" s="25">
        <v>12</v>
      </c>
      <c r="B17" s="26">
        <v>1.35E-4</v>
      </c>
      <c r="C17" s="27">
        <v>99100</v>
      </c>
      <c r="D17" s="26">
        <v>64.569999999999993</v>
      </c>
      <c r="E17" s="26">
        <v>1.1400000000000001E-4</v>
      </c>
      <c r="F17" s="27">
        <v>99257</v>
      </c>
      <c r="G17" s="26">
        <v>69.41</v>
      </c>
      <c r="I17">
        <f t="shared" si="1"/>
        <v>99100.292979428123</v>
      </c>
      <c r="J17">
        <f t="shared" si="0"/>
        <v>13.378539552222797</v>
      </c>
      <c r="K17">
        <f t="shared" si="2"/>
        <v>99093.603709652001</v>
      </c>
      <c r="L17">
        <f>SUM(K17:$K$124)</f>
        <v>6399271.926726724</v>
      </c>
      <c r="M17">
        <f t="shared" si="3"/>
        <v>64.573693319505381</v>
      </c>
    </row>
    <row r="18" spans="1:13" ht="15.75" thickBot="1" x14ac:dyDescent="0.3">
      <c r="A18" s="25">
        <v>13</v>
      </c>
      <c r="B18" s="26">
        <v>2.1699999999999999E-4</v>
      </c>
      <c r="C18" s="27">
        <v>99087</v>
      </c>
      <c r="D18" s="26">
        <v>63.58</v>
      </c>
      <c r="E18" s="26">
        <v>1.4300000000000001E-4</v>
      </c>
      <c r="F18" s="27">
        <v>99246</v>
      </c>
      <c r="G18" s="26">
        <v>68.41</v>
      </c>
      <c r="I18">
        <f t="shared" si="1"/>
        <v>99086.914439875894</v>
      </c>
      <c r="J18">
        <f t="shared" si="0"/>
        <v>21.501860433453068</v>
      </c>
      <c r="K18">
        <f t="shared" si="2"/>
        <v>99076.163509659164</v>
      </c>
      <c r="L18">
        <f>SUM(K18:$K$124)</f>
        <v>6300178.323017071</v>
      </c>
      <c r="M18">
        <f t="shared" si="3"/>
        <v>63.582344436004234</v>
      </c>
    </row>
    <row r="19" spans="1:13" ht="15.75" thickBot="1" x14ac:dyDescent="0.3">
      <c r="A19" s="25">
        <v>14</v>
      </c>
      <c r="B19" s="26">
        <v>3.3199999999999999E-4</v>
      </c>
      <c r="C19" s="27">
        <v>99065</v>
      </c>
      <c r="D19" s="26">
        <v>62.6</v>
      </c>
      <c r="E19" s="26">
        <v>1.83E-4</v>
      </c>
      <c r="F19" s="27">
        <v>99232</v>
      </c>
      <c r="G19" s="26">
        <v>67.42</v>
      </c>
      <c r="I19">
        <f t="shared" si="1"/>
        <v>99065.412579442433</v>
      </c>
      <c r="J19">
        <f t="shared" si="0"/>
        <v>32.889716976374885</v>
      </c>
      <c r="K19">
        <f t="shared" si="2"/>
        <v>99048.967720954242</v>
      </c>
      <c r="L19">
        <f>SUM(K19:$K$124)</f>
        <v>6201102.1595074115</v>
      </c>
      <c r="M19">
        <f t="shared" si="3"/>
        <v>62.596036275876102</v>
      </c>
    </row>
    <row r="20" spans="1:13" ht="15.75" thickBot="1" x14ac:dyDescent="0.3">
      <c r="A20" s="28">
        <v>15</v>
      </c>
      <c r="B20" s="29">
        <v>4.5600000000000003E-4</v>
      </c>
      <c r="C20" s="30">
        <v>99033</v>
      </c>
      <c r="D20" s="29">
        <v>61.62</v>
      </c>
      <c r="E20" s="29">
        <v>2.2900000000000001E-4</v>
      </c>
      <c r="F20" s="30">
        <v>99214</v>
      </c>
      <c r="G20" s="29">
        <v>66.44</v>
      </c>
      <c r="I20">
        <f t="shared" si="1"/>
        <v>99032.522862466052</v>
      </c>
      <c r="J20">
        <f t="shared" si="0"/>
        <v>45.158830425284521</v>
      </c>
      <c r="K20">
        <f t="shared" si="2"/>
        <v>99009.943447253419</v>
      </c>
      <c r="L20" s="3" t="e">
        <f>L706</f>
        <v>#DIV/0!</v>
      </c>
      <c r="M20" t="e">
        <f t="shared" si="3"/>
        <v>#DIV/0!</v>
      </c>
    </row>
    <row r="21" spans="1:13" ht="15.75" thickBot="1" x14ac:dyDescent="0.3">
      <c r="A21" s="28">
        <v>16</v>
      </c>
      <c r="B21" s="29">
        <v>5.7899999999999998E-4</v>
      </c>
      <c r="C21" s="30">
        <v>98987</v>
      </c>
      <c r="D21" s="29">
        <v>60.64</v>
      </c>
      <c r="E21" s="29">
        <v>2.7399999999999999E-4</v>
      </c>
      <c r="F21" s="30">
        <v>99191</v>
      </c>
      <c r="G21" s="29">
        <v>65.45</v>
      </c>
      <c r="I21">
        <f t="shared" si="1"/>
        <v>98987.364032040772</v>
      </c>
      <c r="J21">
        <f t="shared" si="0"/>
        <v>57.313683774551606</v>
      </c>
      <c r="K21">
        <f t="shared" si="2"/>
        <v>98958.707190153495</v>
      </c>
      <c r="L21" s="3" t="e">
        <f>L711</f>
        <v>#DIV/0!</v>
      </c>
      <c r="M21" t="e">
        <f t="shared" si="3"/>
        <v>#DIV/0!</v>
      </c>
    </row>
    <row r="22" spans="1:13" ht="15.75" thickBot="1" x14ac:dyDescent="0.3">
      <c r="A22" s="28">
        <v>17</v>
      </c>
      <c r="B22" s="29">
        <v>7.0899999999999999E-4</v>
      </c>
      <c r="C22" s="30">
        <v>98930</v>
      </c>
      <c r="D22" s="29">
        <v>59.68</v>
      </c>
      <c r="E22" s="29">
        <v>3.1399999999999999E-4</v>
      </c>
      <c r="F22" s="30">
        <v>99164</v>
      </c>
      <c r="G22" s="29">
        <v>64.47</v>
      </c>
      <c r="I22">
        <f t="shared" si="1"/>
        <v>98930.050348266217</v>
      </c>
      <c r="J22">
        <f t="shared" si="0"/>
        <v>70.141405696920742</v>
      </c>
      <c r="K22">
        <f t="shared" si="2"/>
        <v>98894.979645417756</v>
      </c>
      <c r="L22" s="3" t="e">
        <f>L716</f>
        <v>#DIV/0!</v>
      </c>
      <c r="M22" t="e">
        <f t="shared" si="3"/>
        <v>#DIV/0!</v>
      </c>
    </row>
    <row r="23" spans="1:13" ht="15.75" thickBot="1" x14ac:dyDescent="0.3">
      <c r="A23" s="28">
        <v>18</v>
      </c>
      <c r="B23" s="29">
        <v>8.43E-4</v>
      </c>
      <c r="C23" s="30">
        <v>98860</v>
      </c>
      <c r="D23" s="29">
        <v>58.72</v>
      </c>
      <c r="E23" s="29">
        <v>3.4699999999999998E-4</v>
      </c>
      <c r="F23" s="30">
        <v>99133</v>
      </c>
      <c r="G23" s="29">
        <v>63.49</v>
      </c>
      <c r="I23">
        <f t="shared" si="1"/>
        <v>98859.908942569295</v>
      </c>
      <c r="J23">
        <f t="shared" si="0"/>
        <v>83.338903238585914</v>
      </c>
      <c r="K23">
        <f t="shared" si="2"/>
        <v>98818.23949095</v>
      </c>
      <c r="L23" s="3" t="e">
        <f>L721</f>
        <v>#DIV/0!</v>
      </c>
      <c r="M23" t="e">
        <f t="shared" si="3"/>
        <v>#DIV/0!</v>
      </c>
    </row>
    <row r="24" spans="1:13" ht="15.75" thickBot="1" x14ac:dyDescent="0.3">
      <c r="A24" s="28">
        <v>19</v>
      </c>
      <c r="B24" s="29">
        <v>9.77E-4</v>
      </c>
      <c r="C24" s="30">
        <v>98777</v>
      </c>
      <c r="D24" s="29">
        <v>57.77</v>
      </c>
      <c r="E24" s="29">
        <v>3.7399999999999998E-4</v>
      </c>
      <c r="F24" s="30">
        <v>99098</v>
      </c>
      <c r="G24" s="29">
        <v>62.51</v>
      </c>
      <c r="I24">
        <f t="shared" si="1"/>
        <v>98776.570039330705</v>
      </c>
      <c r="J24">
        <f t="shared" si="0"/>
        <v>96.504708928426098</v>
      </c>
      <c r="K24">
        <f t="shared" si="2"/>
        <v>98728.317684866503</v>
      </c>
      <c r="L24" s="3" t="e">
        <f>L726</f>
        <v>#DIV/0!</v>
      </c>
      <c r="M24" t="e">
        <f t="shared" si="3"/>
        <v>#DIV/0!</v>
      </c>
    </row>
    <row r="25" spans="1:13" ht="15.75" thickBot="1" x14ac:dyDescent="0.3">
      <c r="A25" s="25">
        <v>20</v>
      </c>
      <c r="B25" s="26">
        <v>1.1180000000000001E-3</v>
      </c>
      <c r="C25" s="27">
        <v>98680</v>
      </c>
      <c r="D25" s="26">
        <v>56.83</v>
      </c>
      <c r="E25" s="26">
        <v>4.0200000000000001E-4</v>
      </c>
      <c r="F25" s="27">
        <v>99061</v>
      </c>
      <c r="G25" s="26">
        <v>61.53</v>
      </c>
      <c r="I25">
        <f t="shared" si="1"/>
        <v>98680.065330402285</v>
      </c>
      <c r="J25">
        <f t="shared" si="0"/>
        <v>110.32431303938976</v>
      </c>
      <c r="K25">
        <f t="shared" si="2"/>
        <v>98624.903173882602</v>
      </c>
      <c r="L25" s="3" t="e">
        <f>L731</f>
        <v>#DIV/0!</v>
      </c>
      <c r="M25" t="e">
        <f t="shared" si="3"/>
        <v>#DIV/0!</v>
      </c>
    </row>
    <row r="26" spans="1:13" ht="15.75" thickBot="1" x14ac:dyDescent="0.3">
      <c r="A26" s="25">
        <v>21</v>
      </c>
      <c r="B26" s="26">
        <v>1.25E-3</v>
      </c>
      <c r="C26" s="27">
        <v>98570</v>
      </c>
      <c r="D26" s="26">
        <v>55.89</v>
      </c>
      <c r="E26" s="26">
        <v>4.3100000000000001E-4</v>
      </c>
      <c r="F26" s="27">
        <v>99021</v>
      </c>
      <c r="G26" s="26">
        <v>60.56</v>
      </c>
      <c r="I26">
        <f t="shared" si="1"/>
        <v>98569.741017362903</v>
      </c>
      <c r="J26">
        <f t="shared" si="0"/>
        <v>123.21217627170363</v>
      </c>
      <c r="K26">
        <f t="shared" si="2"/>
        <v>98508.134929227061</v>
      </c>
      <c r="L26" s="3" t="e">
        <f>L736</f>
        <v>#DIV/0!</v>
      </c>
      <c r="M26" t="e">
        <f t="shared" si="3"/>
        <v>#DIV/0!</v>
      </c>
    </row>
    <row r="27" spans="1:13" ht="15.75" thickBot="1" x14ac:dyDescent="0.3">
      <c r="A27" s="25">
        <v>22</v>
      </c>
      <c r="B27" s="26">
        <v>1.3420000000000001E-3</v>
      </c>
      <c r="C27" s="27">
        <v>98447</v>
      </c>
      <c r="D27" s="26">
        <v>54.96</v>
      </c>
      <c r="E27" s="26">
        <v>4.5800000000000002E-4</v>
      </c>
      <c r="F27" s="27">
        <v>98979</v>
      </c>
      <c r="G27" s="26">
        <v>59.58</v>
      </c>
      <c r="I27">
        <f t="shared" si="1"/>
        <v>98446.528841091204</v>
      </c>
      <c r="J27">
        <f t="shared" si="0"/>
        <v>132.11524170474439</v>
      </c>
      <c r="K27">
        <f t="shared" si="2"/>
        <v>98380.471220238833</v>
      </c>
      <c r="L27">
        <f>SUM(K27:$K$124)</f>
        <v>5410509.9662247086</v>
      </c>
      <c r="M27">
        <f t="shared" si="3"/>
        <v>54.958869854702101</v>
      </c>
    </row>
    <row r="28" spans="1:13" ht="15.75" thickBot="1" x14ac:dyDescent="0.3">
      <c r="A28" s="25">
        <v>23</v>
      </c>
      <c r="B28" s="26">
        <v>1.382E-3</v>
      </c>
      <c r="C28" s="27">
        <v>98314</v>
      </c>
      <c r="D28" s="26">
        <v>54.03</v>
      </c>
      <c r="E28" s="26">
        <v>4.8200000000000001E-4</v>
      </c>
      <c r="F28" s="27">
        <v>98933</v>
      </c>
      <c r="G28" s="26">
        <v>58.61</v>
      </c>
      <c r="I28">
        <f t="shared" si="1"/>
        <v>98314.413599386462</v>
      </c>
      <c r="J28">
        <f t="shared" si="0"/>
        <v>135.87051959435209</v>
      </c>
      <c r="K28">
        <f t="shared" si="2"/>
        <v>98246.478339589288</v>
      </c>
      <c r="L28">
        <f>SUM(K28:$K$124)</f>
        <v>5312129.4950044686</v>
      </c>
      <c r="M28">
        <f t="shared" si="3"/>
        <v>54.03205186830936</v>
      </c>
    </row>
    <row r="29" spans="1:13" ht="15.75" thickBot="1" x14ac:dyDescent="0.3">
      <c r="A29" s="25">
        <v>24</v>
      </c>
      <c r="B29" s="26">
        <v>1.382E-3</v>
      </c>
      <c r="C29" s="27">
        <v>98179</v>
      </c>
      <c r="D29" s="26">
        <v>53.11</v>
      </c>
      <c r="E29" s="26">
        <v>5.04E-4</v>
      </c>
      <c r="F29" s="27">
        <v>98886</v>
      </c>
      <c r="G29" s="26">
        <v>57.64</v>
      </c>
      <c r="I29">
        <f t="shared" si="1"/>
        <v>98178.543079792114</v>
      </c>
      <c r="J29">
        <f t="shared" si="0"/>
        <v>135.6827465362727</v>
      </c>
      <c r="K29">
        <f t="shared" si="2"/>
        <v>98110.701706523978</v>
      </c>
      <c r="L29">
        <f>SUM(K29:$K$124)</f>
        <v>5213883.0166648785</v>
      </c>
      <c r="M29">
        <f t="shared" si="3"/>
        <v>53.106135547636185</v>
      </c>
    </row>
    <row r="30" spans="1:13" ht="15.75" thickBot="1" x14ac:dyDescent="0.3">
      <c r="A30" s="28">
        <v>25</v>
      </c>
      <c r="B30" s="29">
        <v>1.3699999999999999E-3</v>
      </c>
      <c r="C30" s="30">
        <v>98043</v>
      </c>
      <c r="D30" s="29">
        <v>52.18</v>
      </c>
      <c r="E30" s="29">
        <v>5.2700000000000002E-4</v>
      </c>
      <c r="F30" s="30">
        <v>98836</v>
      </c>
      <c r="G30" s="29">
        <v>56.67</v>
      </c>
      <c r="I30">
        <f t="shared" si="1"/>
        <v>98042.860333255841</v>
      </c>
      <c r="J30">
        <f t="shared" si="0"/>
        <v>134.31871865656049</v>
      </c>
      <c r="K30">
        <f t="shared" si="2"/>
        <v>97975.700973927553</v>
      </c>
      <c r="L30">
        <f>SUM(K30:$K$124)</f>
        <v>5115772.3149583554</v>
      </c>
      <c r="M30">
        <f t="shared" si="3"/>
        <v>52.1789378397307</v>
      </c>
    </row>
    <row r="31" spans="1:13" ht="15.75" thickBot="1" x14ac:dyDescent="0.3">
      <c r="A31" s="28">
        <v>26</v>
      </c>
      <c r="B31" s="29">
        <v>1.364E-3</v>
      </c>
      <c r="C31" s="30">
        <v>97909</v>
      </c>
      <c r="D31" s="29">
        <v>51.25</v>
      </c>
      <c r="E31" s="29">
        <v>5.5099999999999995E-4</v>
      </c>
      <c r="F31" s="30">
        <v>98784</v>
      </c>
      <c r="G31" s="29">
        <v>55.7</v>
      </c>
      <c r="I31">
        <f t="shared" si="1"/>
        <v>97908.541614599279</v>
      </c>
      <c r="J31">
        <f t="shared" si="0"/>
        <v>133.54725076231341</v>
      </c>
      <c r="K31">
        <f t="shared" si="2"/>
        <v>97841.767989218119</v>
      </c>
      <c r="L31">
        <f>SUM(K31:$K$124)</f>
        <v>5017796.6139844293</v>
      </c>
      <c r="M31">
        <f t="shared" si="3"/>
        <v>51.249835113836674</v>
      </c>
    </row>
    <row r="32" spans="1:13" ht="15.75" thickBot="1" x14ac:dyDescent="0.3">
      <c r="A32" s="28">
        <v>27</v>
      </c>
      <c r="B32" s="29">
        <v>1.3619999999999999E-3</v>
      </c>
      <c r="C32" s="30">
        <v>97775</v>
      </c>
      <c r="D32" s="29">
        <v>50.32</v>
      </c>
      <c r="E32" s="29">
        <v>5.7499999999999999E-4</v>
      </c>
      <c r="F32" s="30">
        <v>98729</v>
      </c>
      <c r="G32" s="29">
        <v>54.73</v>
      </c>
      <c r="I32">
        <f t="shared" si="1"/>
        <v>97774.994363836959</v>
      </c>
      <c r="J32">
        <f t="shared" si="0"/>
        <v>133.16954232354593</v>
      </c>
      <c r="K32">
        <f t="shared" si="2"/>
        <v>97708.409592675176</v>
      </c>
      <c r="L32">
        <f>SUM(K32:$K$124)</f>
        <v>4919954.845995211</v>
      </c>
      <c r="M32">
        <f t="shared" si="3"/>
        <v>50.31915243776178</v>
      </c>
    </row>
    <row r="33" spans="1:13" ht="15.75" thickBot="1" x14ac:dyDescent="0.3">
      <c r="A33" s="28">
        <v>28</v>
      </c>
      <c r="B33" s="29">
        <v>1.3730000000000001E-3</v>
      </c>
      <c r="C33" s="30">
        <v>97642</v>
      </c>
      <c r="D33" s="29">
        <v>49.39</v>
      </c>
      <c r="E33" s="29">
        <v>6.02E-4</v>
      </c>
      <c r="F33" s="30">
        <v>98673</v>
      </c>
      <c r="G33" s="29">
        <v>53.76</v>
      </c>
      <c r="I33">
        <f t="shared" si="1"/>
        <v>97641.824821513408</v>
      </c>
      <c r="J33">
        <f t="shared" si="0"/>
        <v>134.06222547993792</v>
      </c>
      <c r="K33">
        <f t="shared" si="2"/>
        <v>97574.793708773432</v>
      </c>
      <c r="L33">
        <f>SUM(K33:$K$124)</f>
        <v>4822246.436402536</v>
      </c>
      <c r="M33">
        <f t="shared" si="3"/>
        <v>49.387098666145079</v>
      </c>
    </row>
    <row r="34" spans="1:13" ht="15.75" thickBot="1" x14ac:dyDescent="0.3">
      <c r="A34" s="28">
        <v>29</v>
      </c>
      <c r="B34" s="29">
        <v>1.3929999999999999E-3</v>
      </c>
      <c r="C34" s="30">
        <v>97508</v>
      </c>
      <c r="D34" s="29">
        <v>48.45</v>
      </c>
      <c r="E34" s="29">
        <v>6.3000000000000003E-4</v>
      </c>
      <c r="F34" s="30">
        <v>98613</v>
      </c>
      <c r="G34" s="29">
        <v>52.79</v>
      </c>
      <c r="I34">
        <f t="shared" si="1"/>
        <v>97507.76259603347</v>
      </c>
      <c r="J34">
        <f t="shared" si="0"/>
        <v>135.82831329627462</v>
      </c>
      <c r="K34">
        <f t="shared" si="2"/>
        <v>97439.848439385343</v>
      </c>
      <c r="L34">
        <f>SUM(K34:$K$124)</f>
        <v>4724671.6426937627</v>
      </c>
      <c r="M34">
        <f t="shared" si="3"/>
        <v>48.454312937808687</v>
      </c>
    </row>
    <row r="35" spans="1:13" ht="15.75" thickBot="1" x14ac:dyDescent="0.3">
      <c r="A35" s="25">
        <v>30</v>
      </c>
      <c r="B35" s="26">
        <v>1.4189999999999999E-3</v>
      </c>
      <c r="C35" s="27">
        <v>97372</v>
      </c>
      <c r="D35" s="26">
        <v>47.52</v>
      </c>
      <c r="E35" s="26">
        <v>6.6200000000000005E-4</v>
      </c>
      <c r="F35" s="27">
        <v>98551</v>
      </c>
      <c r="G35" s="26">
        <v>51.82</v>
      </c>
      <c r="I35">
        <f t="shared" si="1"/>
        <v>97371.934282737202</v>
      </c>
      <c r="J35">
        <f t="shared" si="0"/>
        <v>138.17077474720409</v>
      </c>
      <c r="K35">
        <f t="shared" si="2"/>
        <v>97302.848895363612</v>
      </c>
      <c r="L35">
        <f>SUM(K35:$K$124)</f>
        <v>4627231.7942543766</v>
      </c>
      <c r="M35">
        <f t="shared" si="3"/>
        <v>47.521206478433136</v>
      </c>
    </row>
    <row r="36" spans="1:13" ht="15.75" thickBot="1" x14ac:dyDescent="0.3">
      <c r="A36" s="25">
        <v>31</v>
      </c>
      <c r="B36" s="26">
        <v>1.4450000000000001E-3</v>
      </c>
      <c r="C36" s="27">
        <v>97234</v>
      </c>
      <c r="D36" s="26">
        <v>46.59</v>
      </c>
      <c r="E36" s="26">
        <v>6.9899999999999997E-4</v>
      </c>
      <c r="F36" s="27">
        <v>98486</v>
      </c>
      <c r="G36" s="26">
        <v>50.86</v>
      </c>
      <c r="I36">
        <f t="shared" si="1"/>
        <v>97233.763507990006</v>
      </c>
      <c r="J36">
        <f t="shared" si="0"/>
        <v>140.50278826904557</v>
      </c>
      <c r="K36">
        <f t="shared" si="2"/>
        <v>97163.512113855482</v>
      </c>
      <c r="L36">
        <f>SUM(K36:$K$124)</f>
        <v>4529928.9453590149</v>
      </c>
      <c r="M36">
        <f t="shared" si="3"/>
        <v>46.588024385035517</v>
      </c>
    </row>
    <row r="37" spans="1:13" ht="15.75" thickBot="1" x14ac:dyDescent="0.3">
      <c r="A37" s="25">
        <v>32</v>
      </c>
      <c r="B37" s="26">
        <v>1.4779999999999999E-3</v>
      </c>
      <c r="C37" s="27">
        <v>97093</v>
      </c>
      <c r="D37" s="26">
        <v>45.65</v>
      </c>
      <c r="E37" s="26">
        <v>7.3899999999999997E-4</v>
      </c>
      <c r="F37" s="27">
        <v>98417</v>
      </c>
      <c r="G37" s="26">
        <v>49.89</v>
      </c>
      <c r="I37">
        <f t="shared" si="1"/>
        <v>97093.260719720958</v>
      </c>
      <c r="J37">
        <f t="shared" ref="J37:J68" si="4">B37*I37</f>
        <v>143.50383934374756</v>
      </c>
      <c r="K37">
        <f t="shared" si="2"/>
        <v>97021.508800049094</v>
      </c>
      <c r="L37">
        <f>SUM(K37:$K$124)</f>
        <v>4432765.4332451588</v>
      </c>
      <c r="M37">
        <f t="shared" si="3"/>
        <v>45.654717952476837</v>
      </c>
    </row>
    <row r="38" spans="1:13" ht="15.75" thickBot="1" x14ac:dyDescent="0.3">
      <c r="A38" s="25">
        <v>33</v>
      </c>
      <c r="B38" s="26">
        <v>1.519E-3</v>
      </c>
      <c r="C38" s="27">
        <v>96950</v>
      </c>
      <c r="D38" s="26">
        <v>44.72</v>
      </c>
      <c r="E38" s="26">
        <v>7.7999999999999999E-4</v>
      </c>
      <c r="F38" s="27">
        <v>98344</v>
      </c>
      <c r="G38" s="26">
        <v>48.93</v>
      </c>
      <c r="I38">
        <f t="shared" ref="I38:I69" si="5">I37*(1-B37)</f>
        <v>96949.756880377216</v>
      </c>
      <c r="J38">
        <f t="shared" si="4"/>
        <v>147.26668070129298</v>
      </c>
      <c r="K38">
        <f t="shared" si="2"/>
        <v>96876.123540026558</v>
      </c>
      <c r="L38">
        <f>SUM(K38:$K$124)</f>
        <v>4335743.9244451085</v>
      </c>
      <c r="M38">
        <f t="shared" si="3"/>
        <v>44.721555411374837</v>
      </c>
    </row>
    <row r="39" spans="1:13" ht="15.75" thickBot="1" x14ac:dyDescent="0.3">
      <c r="A39" s="25">
        <v>34</v>
      </c>
      <c r="B39" s="26">
        <v>1.5690000000000001E-3</v>
      </c>
      <c r="C39" s="27">
        <v>96802</v>
      </c>
      <c r="D39" s="26">
        <v>43.79</v>
      </c>
      <c r="E39" s="26">
        <v>8.2700000000000004E-4</v>
      </c>
      <c r="F39" s="27">
        <v>98267</v>
      </c>
      <c r="G39" s="26">
        <v>47.97</v>
      </c>
      <c r="I39">
        <f t="shared" si="5"/>
        <v>96802.490199675914</v>
      </c>
      <c r="J39">
        <f t="shared" si="4"/>
        <v>151.88310712329152</v>
      </c>
      <c r="K39">
        <f t="shared" si="2"/>
        <v>96726.548646114257</v>
      </c>
      <c r="L39">
        <f>SUM(K39:$K$124)</f>
        <v>4238867.8009050814</v>
      </c>
      <c r="M39">
        <f t="shared" si="3"/>
        <v>43.788830144364127</v>
      </c>
    </row>
    <row r="40" spans="1:13" ht="15.75" thickBot="1" x14ac:dyDescent="0.3">
      <c r="A40" s="28">
        <v>35</v>
      </c>
      <c r="B40" s="29">
        <v>1.6310000000000001E-3</v>
      </c>
      <c r="C40" s="30">
        <v>96651</v>
      </c>
      <c r="D40" s="29">
        <v>42.86</v>
      </c>
      <c r="E40" s="29">
        <v>8.7900000000000001E-4</v>
      </c>
      <c r="F40" s="30">
        <v>98186</v>
      </c>
      <c r="G40" s="29">
        <v>47.01</v>
      </c>
      <c r="I40">
        <f t="shared" si="5"/>
        <v>96650.607092552615</v>
      </c>
      <c r="J40">
        <f t="shared" si="4"/>
        <v>157.63714016795333</v>
      </c>
      <c r="K40">
        <f t="shared" si="2"/>
        <v>96571.788522468632</v>
      </c>
      <c r="L40">
        <f>SUM(K40:$K$124)</f>
        <v>4142141.2522589676</v>
      </c>
      <c r="M40">
        <f t="shared" si="3"/>
        <v>42.856857053080418</v>
      </c>
    </row>
    <row r="41" spans="1:13" ht="15.75" thickBot="1" x14ac:dyDescent="0.3">
      <c r="A41" s="28">
        <v>36</v>
      </c>
      <c r="B41" s="29">
        <v>1.709E-3</v>
      </c>
      <c r="C41" s="30">
        <v>96493</v>
      </c>
      <c r="D41" s="29">
        <v>41.93</v>
      </c>
      <c r="E41" s="29">
        <v>9.4300000000000004E-4</v>
      </c>
      <c r="F41" s="30">
        <v>98100</v>
      </c>
      <c r="G41" s="29">
        <v>46.05</v>
      </c>
      <c r="I41">
        <f t="shared" si="5"/>
        <v>96492.96995238465</v>
      </c>
      <c r="J41">
        <f t="shared" si="4"/>
        <v>164.90648564862536</v>
      </c>
      <c r="K41">
        <f t="shared" si="2"/>
        <v>96410.516709560339</v>
      </c>
      <c r="L41">
        <f>SUM(K41:$K$124)</f>
        <v>4045569.4637364997</v>
      </c>
      <c r="M41">
        <f t="shared" si="3"/>
        <v>41.926053947068098</v>
      </c>
    </row>
    <row r="42" spans="1:13" ht="15.75" thickBot="1" x14ac:dyDescent="0.3">
      <c r="A42" s="28">
        <v>37</v>
      </c>
      <c r="B42" s="29">
        <v>1.807E-3</v>
      </c>
      <c r="C42" s="30">
        <v>96328</v>
      </c>
      <c r="D42" s="29">
        <v>41</v>
      </c>
      <c r="E42" s="29">
        <v>1.0200000000000001E-3</v>
      </c>
      <c r="F42" s="30">
        <v>98007</v>
      </c>
      <c r="G42" s="29">
        <v>45.09</v>
      </c>
      <c r="I42">
        <f t="shared" si="5"/>
        <v>96328.063466736028</v>
      </c>
      <c r="J42">
        <f t="shared" si="4"/>
        <v>174.064810684392</v>
      </c>
      <c r="K42">
        <f t="shared" si="2"/>
        <v>96241.031061393835</v>
      </c>
      <c r="L42">
        <f>SUM(K42:$K$124)</f>
        <v>3949158.9470269391</v>
      </c>
      <c r="M42">
        <f t="shared" si="3"/>
        <v>40.996972272682108</v>
      </c>
    </row>
    <row r="43" spans="1:13" ht="15.75" thickBot="1" x14ac:dyDescent="0.3">
      <c r="A43" s="28">
        <v>38</v>
      </c>
      <c r="B43" s="29">
        <v>1.9269999999999999E-3</v>
      </c>
      <c r="C43" s="30">
        <v>96154</v>
      </c>
      <c r="D43" s="29">
        <v>40.07</v>
      </c>
      <c r="E43" s="29">
        <v>1.114E-3</v>
      </c>
      <c r="F43" s="30">
        <v>97907</v>
      </c>
      <c r="G43" s="29">
        <v>44.14</v>
      </c>
      <c r="I43">
        <f t="shared" si="5"/>
        <v>96153.998656051641</v>
      </c>
      <c r="J43">
        <f t="shared" si="4"/>
        <v>185.28875541021151</v>
      </c>
      <c r="K43">
        <f t="shared" si="2"/>
        <v>96061.354278346524</v>
      </c>
      <c r="L43">
        <f>SUM(K43:$K$124)</f>
        <v>3852917.915965545</v>
      </c>
      <c r="M43">
        <f t="shared" si="3"/>
        <v>40.070282773654093</v>
      </c>
    </row>
    <row r="44" spans="1:13" ht="15.75" thickBot="1" x14ac:dyDescent="0.3">
      <c r="A44" s="28">
        <v>39</v>
      </c>
      <c r="B44" s="29">
        <v>2.0699999999999998E-3</v>
      </c>
      <c r="C44" s="30">
        <v>95969</v>
      </c>
      <c r="D44" s="29">
        <v>39.15</v>
      </c>
      <c r="E44" s="29">
        <v>1.224E-3</v>
      </c>
      <c r="F44" s="30">
        <v>97798</v>
      </c>
      <c r="G44" s="29">
        <v>43.19</v>
      </c>
      <c r="I44">
        <f t="shared" si="5"/>
        <v>95968.709900641421</v>
      </c>
      <c r="J44">
        <f t="shared" si="4"/>
        <v>198.65522949432773</v>
      </c>
      <c r="K44">
        <f t="shared" si="2"/>
        <v>95869.382285894259</v>
      </c>
      <c r="L44">
        <f>SUM(K44:$K$124)</f>
        <v>3756856.561687198</v>
      </c>
      <c r="M44">
        <f t="shared" si="3"/>
        <v>39.146681929732686</v>
      </c>
    </row>
    <row r="45" spans="1:13" ht="15.75" thickBot="1" x14ac:dyDescent="0.3">
      <c r="A45" s="25">
        <v>40</v>
      </c>
      <c r="B45" s="26">
        <v>2.2339999999999999E-3</v>
      </c>
      <c r="C45" s="27">
        <v>95770</v>
      </c>
      <c r="D45" s="26">
        <v>38.229999999999997</v>
      </c>
      <c r="E45" s="26">
        <v>1.3450000000000001E-3</v>
      </c>
      <c r="F45" s="27">
        <v>97679</v>
      </c>
      <c r="G45" s="26">
        <v>42.24</v>
      </c>
      <c r="I45">
        <f t="shared" si="5"/>
        <v>95770.054671147096</v>
      </c>
      <c r="J45">
        <f t="shared" si="4"/>
        <v>213.95030213534261</v>
      </c>
      <c r="K45">
        <f t="shared" si="2"/>
        <v>95663.079520079424</v>
      </c>
      <c r="L45">
        <f>SUM(K45:$K$124)</f>
        <v>3660987.1794013036</v>
      </c>
      <c r="M45">
        <f t="shared" si="3"/>
        <v>38.226846501991808</v>
      </c>
    </row>
    <row r="46" spans="1:13" ht="15.75" thickBot="1" x14ac:dyDescent="0.3">
      <c r="A46" s="25">
        <v>41</v>
      </c>
      <c r="B46" s="26">
        <v>2.4199999999999998E-3</v>
      </c>
      <c r="C46" s="27">
        <v>95556</v>
      </c>
      <c r="D46" s="26">
        <v>37.31</v>
      </c>
      <c r="E46" s="26">
        <v>1.477E-3</v>
      </c>
      <c r="F46" s="27">
        <v>97547</v>
      </c>
      <c r="G46" s="26">
        <v>41.29</v>
      </c>
      <c r="I46">
        <f t="shared" si="5"/>
        <v>95556.104369011751</v>
      </c>
      <c r="J46">
        <f t="shared" si="4"/>
        <v>231.24577257300842</v>
      </c>
      <c r="K46">
        <f t="shared" si="2"/>
        <v>95440.481482725256</v>
      </c>
      <c r="L46">
        <f>SUM(K46:$K$124)</f>
        <v>3565324.0998812243</v>
      </c>
      <c r="M46">
        <f t="shared" si="3"/>
        <v>37.311316984134365</v>
      </c>
    </row>
    <row r="47" spans="1:13" ht="15.75" thickBot="1" x14ac:dyDescent="0.3">
      <c r="A47" s="25">
        <v>42</v>
      </c>
      <c r="B47" s="26">
        <v>2.6280000000000001E-3</v>
      </c>
      <c r="C47" s="27">
        <v>95325</v>
      </c>
      <c r="D47" s="26">
        <v>36.4</v>
      </c>
      <c r="E47" s="26">
        <v>1.624E-3</v>
      </c>
      <c r="F47" s="27">
        <v>97403</v>
      </c>
      <c r="G47" s="26">
        <v>40.35</v>
      </c>
      <c r="I47">
        <f t="shared" si="5"/>
        <v>95324.858596438746</v>
      </c>
      <c r="J47">
        <f t="shared" si="4"/>
        <v>250.51372839144105</v>
      </c>
      <c r="K47">
        <f t="shared" si="2"/>
        <v>95199.601732243027</v>
      </c>
      <c r="L47">
        <f>SUM(K47:$K$124)</f>
        <v>3469883.6183984992</v>
      </c>
      <c r="M47">
        <f t="shared" si="3"/>
        <v>36.400616476006306</v>
      </c>
    </row>
    <row r="48" spans="1:13" ht="15.75" thickBot="1" x14ac:dyDescent="0.3">
      <c r="A48" s="25">
        <v>43</v>
      </c>
      <c r="B48" s="26">
        <v>2.8600000000000001E-3</v>
      </c>
      <c r="C48" s="27">
        <v>95074</v>
      </c>
      <c r="D48" s="26">
        <v>35.5</v>
      </c>
      <c r="E48" s="26">
        <v>1.789E-3</v>
      </c>
      <c r="F48" s="27">
        <v>97245</v>
      </c>
      <c r="G48" s="26">
        <v>39.42</v>
      </c>
      <c r="I48">
        <f t="shared" si="5"/>
        <v>95074.344868047308</v>
      </c>
      <c r="J48">
        <f t="shared" si="4"/>
        <v>271.91262632261532</v>
      </c>
      <c r="K48">
        <f t="shared" si="2"/>
        <v>94938.388554886013</v>
      </c>
      <c r="L48">
        <f>SUM(K48:$K$124)</f>
        <v>3374684.0166662564</v>
      </c>
      <c r="M48">
        <f t="shared" si="3"/>
        <v>35.495211892860738</v>
      </c>
    </row>
    <row r="49" spans="1:13" ht="15.75" thickBot="1" x14ac:dyDescent="0.3">
      <c r="A49" s="25">
        <v>44</v>
      </c>
      <c r="B49" s="26">
        <v>3.117E-3</v>
      </c>
      <c r="C49" s="27">
        <v>94802</v>
      </c>
      <c r="D49" s="26">
        <v>34.6</v>
      </c>
      <c r="E49" s="26">
        <v>1.9680000000000001E-3</v>
      </c>
      <c r="F49" s="27">
        <v>97071</v>
      </c>
      <c r="G49" s="26">
        <v>38.49</v>
      </c>
      <c r="I49">
        <f t="shared" si="5"/>
        <v>94802.432241724702</v>
      </c>
      <c r="J49">
        <f t="shared" si="4"/>
        <v>295.49918129745589</v>
      </c>
      <c r="K49">
        <f t="shared" si="2"/>
        <v>94654.682651075971</v>
      </c>
      <c r="L49">
        <f>SUM(K49:$K$124)</f>
        <v>3279745.6281113704</v>
      </c>
      <c r="M49">
        <f t="shared" si="3"/>
        <v>34.595585266723567</v>
      </c>
    </row>
    <row r="50" spans="1:13" ht="15.75" thickBot="1" x14ac:dyDescent="0.3">
      <c r="A50" s="28">
        <v>45</v>
      </c>
      <c r="B50" s="29">
        <v>3.3960000000000001E-3</v>
      </c>
      <c r="C50" s="30">
        <v>94507</v>
      </c>
      <c r="D50" s="29">
        <v>33.700000000000003</v>
      </c>
      <c r="E50" s="29">
        <v>2.1610000000000002E-3</v>
      </c>
      <c r="F50" s="30">
        <v>96880</v>
      </c>
      <c r="G50" s="29">
        <v>37.56</v>
      </c>
      <c r="I50">
        <f t="shared" si="5"/>
        <v>94506.93306042724</v>
      </c>
      <c r="J50">
        <f t="shared" si="4"/>
        <v>320.94554467321092</v>
      </c>
      <c r="K50">
        <f t="shared" si="2"/>
        <v>94346.460288090646</v>
      </c>
      <c r="L50">
        <f>SUM(K50:$K$124)</f>
        <v>3185090.9454602948</v>
      </c>
      <c r="M50">
        <f t="shared" si="3"/>
        <v>33.702193503875151</v>
      </c>
    </row>
    <row r="51" spans="1:13" ht="15.75" thickBot="1" x14ac:dyDescent="0.3">
      <c r="A51" s="28">
        <v>46</v>
      </c>
      <c r="B51" s="29">
        <v>3.7030000000000001E-3</v>
      </c>
      <c r="C51" s="30">
        <v>94186</v>
      </c>
      <c r="D51" s="29">
        <v>32.82</v>
      </c>
      <c r="E51" s="29">
        <v>2.3640000000000002E-3</v>
      </c>
      <c r="F51" s="30">
        <v>96671</v>
      </c>
      <c r="G51" s="29">
        <v>36.64</v>
      </c>
      <c r="I51">
        <f t="shared" si="5"/>
        <v>94185.987515754037</v>
      </c>
      <c r="J51">
        <f t="shared" si="4"/>
        <v>348.77071177083724</v>
      </c>
      <c r="K51">
        <f t="shared" si="2"/>
        <v>94011.60215986862</v>
      </c>
      <c r="L51">
        <f>SUM(K51:$K$124)</f>
        <v>3090744.4851722037</v>
      </c>
      <c r="M51">
        <f t="shared" si="3"/>
        <v>32.815332372612538</v>
      </c>
    </row>
    <row r="52" spans="1:13" ht="15.75" thickBot="1" x14ac:dyDescent="0.3">
      <c r="A52" s="28">
        <v>47</v>
      </c>
      <c r="B52" s="29">
        <v>4.0509999999999999E-3</v>
      </c>
      <c r="C52" s="30">
        <v>93837</v>
      </c>
      <c r="D52" s="29">
        <v>31.94</v>
      </c>
      <c r="E52" s="29">
        <v>2.578E-3</v>
      </c>
      <c r="F52" s="30">
        <v>96442</v>
      </c>
      <c r="G52" s="29">
        <v>35.729999999999997</v>
      </c>
      <c r="I52">
        <f t="shared" si="5"/>
        <v>93837.216803983203</v>
      </c>
      <c r="J52">
        <f t="shared" si="4"/>
        <v>380.13456527293596</v>
      </c>
      <c r="K52">
        <f t="shared" si="2"/>
        <v>93647.149521346728</v>
      </c>
      <c r="L52">
        <f>SUM(K52:$K$124)</f>
        <v>2996732.8830123353</v>
      </c>
      <c r="M52">
        <f t="shared" si="3"/>
        <v>31.935440809931716</v>
      </c>
    </row>
    <row r="53" spans="1:13" ht="15.75" thickBot="1" x14ac:dyDescent="0.3">
      <c r="A53" s="28">
        <v>48</v>
      </c>
      <c r="B53" s="29">
        <v>4.444E-3</v>
      </c>
      <c r="C53" s="30">
        <v>93457</v>
      </c>
      <c r="D53" s="29">
        <v>31.06</v>
      </c>
      <c r="E53" s="29">
        <v>2.8E-3</v>
      </c>
      <c r="F53" s="30">
        <v>96193</v>
      </c>
      <c r="G53" s="29">
        <v>34.82</v>
      </c>
      <c r="I53">
        <f t="shared" si="5"/>
        <v>93457.082238710267</v>
      </c>
      <c r="J53">
        <f t="shared" si="4"/>
        <v>415.3232734688284</v>
      </c>
      <c r="K53">
        <f t="shared" si="2"/>
        <v>93249.420601975842</v>
      </c>
      <c r="L53">
        <f>SUM(K53:$K$124)</f>
        <v>2903085.7334909886</v>
      </c>
      <c r="M53">
        <f t="shared" si="3"/>
        <v>31.063303753436887</v>
      </c>
    </row>
    <row r="54" spans="1:13" ht="15.75" thickBot="1" x14ac:dyDescent="0.3">
      <c r="A54" s="28">
        <v>49</v>
      </c>
      <c r="B54" s="29">
        <v>4.8780000000000004E-3</v>
      </c>
      <c r="C54" s="30">
        <v>93042</v>
      </c>
      <c r="D54" s="29">
        <v>30.2</v>
      </c>
      <c r="E54" s="29">
        <v>3.032E-3</v>
      </c>
      <c r="F54" s="30">
        <v>95924</v>
      </c>
      <c r="G54" s="29">
        <v>33.92</v>
      </c>
      <c r="I54">
        <f t="shared" si="5"/>
        <v>93041.758965241432</v>
      </c>
      <c r="J54">
        <f t="shared" si="4"/>
        <v>453.85770023244771</v>
      </c>
      <c r="K54">
        <f t="shared" si="2"/>
        <v>92814.830115125209</v>
      </c>
      <c r="L54">
        <f>SUM(K54:$K$124)</f>
        <v>2809836.312889013</v>
      </c>
      <c r="M54">
        <f t="shared" si="3"/>
        <v>30.199733368526626</v>
      </c>
    </row>
    <row r="55" spans="1:13" ht="15.75" thickBot="1" x14ac:dyDescent="0.3">
      <c r="A55" s="25">
        <v>50</v>
      </c>
      <c r="B55" s="26">
        <v>5.3470000000000002E-3</v>
      </c>
      <c r="C55" s="27">
        <v>92588</v>
      </c>
      <c r="D55" s="26">
        <v>29.35</v>
      </c>
      <c r="E55" s="26">
        <v>3.2889999999999998E-3</v>
      </c>
      <c r="F55" s="27">
        <v>95633</v>
      </c>
      <c r="G55" s="26">
        <v>33.020000000000003</v>
      </c>
      <c r="I55">
        <f t="shared" si="5"/>
        <v>92587.901265008986</v>
      </c>
      <c r="J55">
        <f t="shared" si="4"/>
        <v>495.06750806400305</v>
      </c>
      <c r="K55">
        <f t="shared" si="2"/>
        <v>92340.367510976983</v>
      </c>
      <c r="L55">
        <f>SUM(K55:$K$124)</f>
        <v>2717021.4827738875</v>
      </c>
      <c r="M55">
        <f t="shared" si="3"/>
        <v>29.345318833797887</v>
      </c>
    </row>
    <row r="56" spans="1:13" ht="15.75" thickBot="1" x14ac:dyDescent="0.3">
      <c r="A56" s="25">
        <v>51</v>
      </c>
      <c r="B56" s="26">
        <v>5.8380000000000003E-3</v>
      </c>
      <c r="C56" s="27">
        <v>92093</v>
      </c>
      <c r="D56" s="26">
        <v>28.5</v>
      </c>
      <c r="E56" s="26">
        <v>3.5590000000000001E-3</v>
      </c>
      <c r="F56" s="27">
        <v>95319</v>
      </c>
      <c r="G56" s="26">
        <v>32.130000000000003</v>
      </c>
      <c r="I56">
        <f t="shared" si="5"/>
        <v>92092.83375694498</v>
      </c>
      <c r="J56">
        <f t="shared" si="4"/>
        <v>537.63796347304481</v>
      </c>
      <c r="K56">
        <f t="shared" si="2"/>
        <v>91824.014775208459</v>
      </c>
      <c r="L56">
        <f>SUM(K56:$K$124)</f>
        <v>2624681.1152629107</v>
      </c>
      <c r="M56">
        <f t="shared" si="3"/>
        <v>28.50038388643868</v>
      </c>
    </row>
    <row r="57" spans="1:13" ht="15.75" thickBot="1" x14ac:dyDescent="0.3">
      <c r="A57" s="25">
        <v>52</v>
      </c>
      <c r="B57" s="26">
        <v>6.3369999999999998E-3</v>
      </c>
      <c r="C57" s="27">
        <v>91555</v>
      </c>
      <c r="D57" s="26">
        <v>27.66</v>
      </c>
      <c r="E57" s="26">
        <v>3.8189999999999999E-3</v>
      </c>
      <c r="F57" s="27">
        <v>94980</v>
      </c>
      <c r="G57" s="26">
        <v>31.24</v>
      </c>
      <c r="I57">
        <f t="shared" si="5"/>
        <v>91555.195793471939</v>
      </c>
      <c r="J57">
        <f t="shared" si="4"/>
        <v>580.18527574323161</v>
      </c>
      <c r="K57">
        <f t="shared" si="2"/>
        <v>91265.103155600314</v>
      </c>
      <c r="L57">
        <f>SUM(K57:$K$124)</f>
        <v>2532857.1004877021</v>
      </c>
      <c r="M57">
        <f t="shared" si="3"/>
        <v>27.664810047495958</v>
      </c>
    </row>
    <row r="58" spans="1:13" ht="15.75" thickBot="1" x14ac:dyDescent="0.3">
      <c r="A58" s="25">
        <v>53</v>
      </c>
      <c r="B58" s="26">
        <v>6.8370000000000002E-3</v>
      </c>
      <c r="C58" s="27">
        <v>90975</v>
      </c>
      <c r="D58" s="26">
        <v>26.84</v>
      </c>
      <c r="E58" s="26">
        <v>4.0590000000000001E-3</v>
      </c>
      <c r="F58" s="27">
        <v>94617</v>
      </c>
      <c r="G58" s="26">
        <v>30.36</v>
      </c>
      <c r="I58">
        <f t="shared" si="5"/>
        <v>90975.010517728704</v>
      </c>
      <c r="J58">
        <f t="shared" si="4"/>
        <v>621.99614690971111</v>
      </c>
      <c r="K58">
        <f t="shared" si="2"/>
        <v>90664.01244427386</v>
      </c>
      <c r="L58">
        <f>SUM(K58:$K$124)</f>
        <v>2441591.9973321017</v>
      </c>
      <c r="M58">
        <f t="shared" si="3"/>
        <v>26.83805127844748</v>
      </c>
    </row>
    <row r="59" spans="1:13" ht="15.75" thickBot="1" x14ac:dyDescent="0.3">
      <c r="A59" s="25">
        <v>54</v>
      </c>
      <c r="B59" s="26">
        <v>7.3470000000000002E-3</v>
      </c>
      <c r="C59" s="27">
        <v>90353</v>
      </c>
      <c r="D59" s="26">
        <v>26.02</v>
      </c>
      <c r="E59" s="26">
        <v>4.2960000000000003E-3</v>
      </c>
      <c r="F59" s="27">
        <v>94233</v>
      </c>
      <c r="G59" s="26">
        <v>29.48</v>
      </c>
      <c r="I59">
        <f t="shared" si="5"/>
        <v>90353.014370819001</v>
      </c>
      <c r="J59">
        <f t="shared" si="4"/>
        <v>663.82359658240716</v>
      </c>
      <c r="K59">
        <f t="shared" si="2"/>
        <v>90021.102572527787</v>
      </c>
      <c r="L59">
        <f>SUM(K59:$K$124)</f>
        <v>2350927.9848878281</v>
      </c>
      <c r="M59">
        <f t="shared" si="3"/>
        <v>26.019364171286565</v>
      </c>
    </row>
    <row r="60" spans="1:13" ht="15.75" thickBot="1" x14ac:dyDescent="0.3">
      <c r="A60" s="28">
        <v>55</v>
      </c>
      <c r="B60" s="29">
        <v>7.9050000000000006E-3</v>
      </c>
      <c r="C60" s="30">
        <v>89689</v>
      </c>
      <c r="D60" s="29">
        <v>25.21</v>
      </c>
      <c r="E60" s="29">
        <v>4.5560000000000002E-3</v>
      </c>
      <c r="F60" s="30">
        <v>93828</v>
      </c>
      <c r="G60" s="29">
        <v>28.6</v>
      </c>
      <c r="I60">
        <f t="shared" si="5"/>
        <v>89689.190774236587</v>
      </c>
      <c r="J60">
        <f t="shared" si="4"/>
        <v>708.99305307034024</v>
      </c>
      <c r="K60">
        <f t="shared" si="2"/>
        <v>89334.694247701409</v>
      </c>
      <c r="L60">
        <f>SUM(K60:$K$124)</f>
        <v>2260906.8823153004</v>
      </c>
      <c r="M60">
        <f t="shared" si="3"/>
        <v>25.208242629888357</v>
      </c>
    </row>
    <row r="61" spans="1:13" ht="15.75" thickBot="1" x14ac:dyDescent="0.3">
      <c r="A61" s="28">
        <v>56</v>
      </c>
      <c r="B61" s="29">
        <v>8.5079999999999999E-3</v>
      </c>
      <c r="C61" s="30">
        <v>88980</v>
      </c>
      <c r="D61" s="29">
        <v>24.41</v>
      </c>
      <c r="E61" s="29">
        <v>4.862E-3</v>
      </c>
      <c r="F61" s="30">
        <v>93400</v>
      </c>
      <c r="G61" s="29">
        <v>27.73</v>
      </c>
      <c r="I61">
        <f t="shared" si="5"/>
        <v>88980.197721166245</v>
      </c>
      <c r="J61">
        <f t="shared" si="4"/>
        <v>757.04352221168244</v>
      </c>
      <c r="K61">
        <f t="shared" si="2"/>
        <v>88601.675960060413</v>
      </c>
      <c r="L61">
        <f>SUM(K61:$K$124)</f>
        <v>2171572.1880675992</v>
      </c>
      <c r="M61">
        <f t="shared" si="3"/>
        <v>24.405117584392986</v>
      </c>
    </row>
    <row r="62" spans="1:13" ht="15.75" thickBot="1" x14ac:dyDescent="0.3">
      <c r="A62" s="28">
        <v>57</v>
      </c>
      <c r="B62" s="29">
        <v>9.1160000000000008E-3</v>
      </c>
      <c r="C62" s="30">
        <v>88223</v>
      </c>
      <c r="D62" s="29">
        <v>23.61</v>
      </c>
      <c r="E62" s="29">
        <v>5.2220000000000001E-3</v>
      </c>
      <c r="F62" s="30">
        <v>92946</v>
      </c>
      <c r="G62" s="29">
        <v>26.87</v>
      </c>
      <c r="I62">
        <f t="shared" si="5"/>
        <v>88223.154198954566</v>
      </c>
      <c r="J62">
        <f t="shared" si="4"/>
        <v>804.24227367766991</v>
      </c>
      <c r="K62">
        <f t="shared" si="2"/>
        <v>87821.033062115734</v>
      </c>
      <c r="L62">
        <f>SUM(K62:$K$124)</f>
        <v>2082970.5121075402</v>
      </c>
      <c r="M62">
        <f t="shared" si="3"/>
        <v>23.610247570724727</v>
      </c>
    </row>
    <row r="63" spans="1:13" ht="15.75" thickBot="1" x14ac:dyDescent="0.3">
      <c r="A63" s="28">
        <v>58</v>
      </c>
      <c r="B63" s="29">
        <v>9.7230000000000007E-3</v>
      </c>
      <c r="C63" s="30">
        <v>87419</v>
      </c>
      <c r="D63" s="29">
        <v>22.82</v>
      </c>
      <c r="E63" s="29">
        <v>5.646E-3</v>
      </c>
      <c r="F63" s="30">
        <v>92461</v>
      </c>
      <c r="G63" s="29">
        <v>26</v>
      </c>
      <c r="I63">
        <f t="shared" si="5"/>
        <v>87418.911925276901</v>
      </c>
      <c r="J63">
        <f t="shared" si="4"/>
        <v>849.9740806494674</v>
      </c>
      <c r="K63">
        <f t="shared" si="2"/>
        <v>86993.924884952168</v>
      </c>
      <c r="L63">
        <f>SUM(K63:$K$124)</f>
        <v>1995149.4790454244</v>
      </c>
      <c r="M63">
        <f t="shared" si="3"/>
        <v>22.822858751099751</v>
      </c>
    </row>
    <row r="64" spans="1:13" ht="15.75" thickBot="1" x14ac:dyDescent="0.3">
      <c r="A64" s="28">
        <v>59</v>
      </c>
      <c r="B64" s="29">
        <v>1.0354E-2</v>
      </c>
      <c r="C64" s="30">
        <v>86569</v>
      </c>
      <c r="D64" s="29">
        <v>22.04</v>
      </c>
      <c r="E64" s="29">
        <v>6.136E-3</v>
      </c>
      <c r="F64" s="30">
        <v>91939</v>
      </c>
      <c r="G64" s="29">
        <v>25.15</v>
      </c>
      <c r="I64">
        <f t="shared" si="5"/>
        <v>86568.937844627435</v>
      </c>
      <c r="J64">
        <f t="shared" si="4"/>
        <v>896.3347824432725</v>
      </c>
      <c r="K64">
        <f t="shared" si="2"/>
        <v>86120.770453405799</v>
      </c>
      <c r="L64">
        <f>SUM(K64:$K$124)</f>
        <v>1908155.5541604722</v>
      </c>
      <c r="M64">
        <f t="shared" si="3"/>
        <v>22.04203495698653</v>
      </c>
    </row>
    <row r="65" spans="1:13" ht="15.75" thickBot="1" x14ac:dyDescent="0.3">
      <c r="A65" s="25">
        <v>60</v>
      </c>
      <c r="B65" s="26">
        <v>1.1046E-2</v>
      </c>
      <c r="C65" s="27">
        <v>85673</v>
      </c>
      <c r="D65" s="26">
        <v>21.27</v>
      </c>
      <c r="E65" s="26">
        <v>6.6959999999999997E-3</v>
      </c>
      <c r="F65" s="27">
        <v>91375</v>
      </c>
      <c r="G65" s="26">
        <v>24.3</v>
      </c>
      <c r="I65">
        <f t="shared" si="5"/>
        <v>85672.603062184164</v>
      </c>
      <c r="J65">
        <f t="shared" si="4"/>
        <v>946.33957342488634</v>
      </c>
      <c r="K65">
        <f t="shared" si="2"/>
        <v>85199.433275471718</v>
      </c>
      <c r="L65">
        <f>SUM(K65:$K$124)</f>
        <v>1822034.7837070662</v>
      </c>
      <c r="M65">
        <f t="shared" si="3"/>
        <v>21.267414769510037</v>
      </c>
    </row>
    <row r="66" spans="1:13" ht="15.75" thickBot="1" x14ac:dyDescent="0.3">
      <c r="A66" s="25">
        <v>61</v>
      </c>
      <c r="B66" s="26">
        <v>1.1835E-2</v>
      </c>
      <c r="C66" s="27">
        <v>84726</v>
      </c>
      <c r="D66" s="26">
        <v>20.5</v>
      </c>
      <c r="E66" s="26">
        <v>7.3150000000000003E-3</v>
      </c>
      <c r="F66" s="27">
        <v>90763</v>
      </c>
      <c r="G66" s="26">
        <v>23.46</v>
      </c>
      <c r="I66">
        <f t="shared" si="5"/>
        <v>84726.263488759272</v>
      </c>
      <c r="J66">
        <f t="shared" si="4"/>
        <v>1002.735328389466</v>
      </c>
      <c r="K66">
        <f t="shared" si="2"/>
        <v>84224.895824564548</v>
      </c>
      <c r="L66">
        <f>SUM(K66:$K$124)</f>
        <v>1736835.3504315943</v>
      </c>
      <c r="M66">
        <f t="shared" si="3"/>
        <v>20.499373853091281</v>
      </c>
    </row>
    <row r="67" spans="1:13" ht="15.75" thickBot="1" x14ac:dyDescent="0.3">
      <c r="A67" s="25">
        <v>62</v>
      </c>
      <c r="B67" s="26">
        <v>1.2728E-2</v>
      </c>
      <c r="C67" s="27">
        <v>83724</v>
      </c>
      <c r="D67" s="26">
        <v>19.739999999999998</v>
      </c>
      <c r="E67" s="26">
        <v>7.9760000000000005E-3</v>
      </c>
      <c r="F67" s="27">
        <v>90099</v>
      </c>
      <c r="G67" s="26">
        <v>22.63</v>
      </c>
      <c r="I67">
        <f t="shared" si="5"/>
        <v>83723.528160369809</v>
      </c>
      <c r="J67">
        <f t="shared" si="4"/>
        <v>1065.6330664251868</v>
      </c>
      <c r="K67">
        <f t="shared" si="2"/>
        <v>83190.711627157216</v>
      </c>
      <c r="L67">
        <f>SUM(K67:$K$124)</f>
        <v>1652610.4546070297</v>
      </c>
      <c r="M67">
        <f t="shared" si="3"/>
        <v>19.738901249377665</v>
      </c>
    </row>
    <row r="68" spans="1:13" ht="15.75" thickBot="1" x14ac:dyDescent="0.3">
      <c r="A68" s="25">
        <v>63</v>
      </c>
      <c r="B68" s="26">
        <v>1.3743E-2</v>
      </c>
      <c r="C68" s="27">
        <v>82658</v>
      </c>
      <c r="D68" s="26">
        <v>18.989999999999998</v>
      </c>
      <c r="E68" s="26">
        <v>8.6759999999999997E-3</v>
      </c>
      <c r="F68" s="27">
        <v>89380</v>
      </c>
      <c r="G68" s="26">
        <v>21.81</v>
      </c>
      <c r="I68">
        <f t="shared" si="5"/>
        <v>82657.895093944622</v>
      </c>
      <c r="J68">
        <f t="shared" si="4"/>
        <v>1135.9674522760808</v>
      </c>
      <c r="K68">
        <f t="shared" si="2"/>
        <v>82089.911367806591</v>
      </c>
      <c r="L68">
        <f>SUM(K68:$K$124)</f>
        <v>1569419.7429798723</v>
      </c>
      <c r="M68">
        <f t="shared" si="3"/>
        <v>18.986930905948576</v>
      </c>
    </row>
    <row r="69" spans="1:13" ht="15.75" thickBot="1" x14ac:dyDescent="0.3">
      <c r="A69" s="25">
        <v>64</v>
      </c>
      <c r="B69" s="26">
        <v>1.4885000000000001E-2</v>
      </c>
      <c r="C69" s="27">
        <v>81522</v>
      </c>
      <c r="D69" s="26">
        <v>18.239999999999998</v>
      </c>
      <c r="E69" s="26">
        <v>9.4350000000000007E-3</v>
      </c>
      <c r="F69" s="27">
        <v>88605</v>
      </c>
      <c r="G69" s="26">
        <v>20.99</v>
      </c>
      <c r="I69">
        <f t="shared" si="5"/>
        <v>81521.927641668546</v>
      </c>
      <c r="J69">
        <f t="shared" ref="J69:J96" si="6">B69*I69</f>
        <v>1213.4538929462365</v>
      </c>
      <c r="K69">
        <f t="shared" si="2"/>
        <v>80915.200695195424</v>
      </c>
      <c r="L69">
        <f>SUM(K69:$K$124)</f>
        <v>1487329.8316120657</v>
      </c>
      <c r="M69">
        <f t="shared" si="3"/>
        <v>18.244537079025623</v>
      </c>
    </row>
    <row r="70" spans="1:13" ht="15.75" thickBot="1" x14ac:dyDescent="0.3">
      <c r="A70" s="28">
        <v>65</v>
      </c>
      <c r="B70" s="29">
        <v>1.6181999999999998E-2</v>
      </c>
      <c r="C70" s="30">
        <v>80308</v>
      </c>
      <c r="D70" s="29">
        <v>17.510000000000002</v>
      </c>
      <c r="E70" s="29">
        <v>1.0298E-2</v>
      </c>
      <c r="F70" s="30">
        <v>87769</v>
      </c>
      <c r="G70" s="29">
        <v>20.190000000000001</v>
      </c>
      <c r="I70">
        <f t="shared" ref="I70:I96" si="7">I69*(1-B69)</f>
        <v>80308.473748722303</v>
      </c>
      <c r="J70">
        <f t="shared" si="6"/>
        <v>1299.5517222018241</v>
      </c>
      <c r="K70">
        <f t="shared" ref="K70:K96" si="8">I71+0.5*J70</f>
        <v>79658.697887621383</v>
      </c>
      <c r="L70">
        <f>SUM(K70:$K$124)</f>
        <v>1406414.6309168704</v>
      </c>
      <c r="M70">
        <f t="shared" si="3"/>
        <v>17.512655455480452</v>
      </c>
    </row>
    <row r="71" spans="1:13" ht="15.75" thickBot="1" x14ac:dyDescent="0.3">
      <c r="A71" s="28">
        <v>66</v>
      </c>
      <c r="B71" s="29">
        <v>1.7611999999999999E-2</v>
      </c>
      <c r="C71" s="30">
        <v>79009</v>
      </c>
      <c r="D71" s="29">
        <v>16.79</v>
      </c>
      <c r="E71" s="29">
        <v>1.1280999999999999E-2</v>
      </c>
      <c r="F71" s="30">
        <v>86865</v>
      </c>
      <c r="G71" s="29">
        <v>19.39</v>
      </c>
      <c r="I71">
        <f t="shared" si="7"/>
        <v>79008.922026520479</v>
      </c>
      <c r="J71">
        <f t="shared" si="6"/>
        <v>1391.5051347310787</v>
      </c>
      <c r="K71">
        <f t="shared" si="8"/>
        <v>78313.169459154931</v>
      </c>
      <c r="L71">
        <f>SUM(K71:$K$124)</f>
        <v>1326755.9330292488</v>
      </c>
      <c r="M71">
        <f t="shared" ref="M71:M96" si="9">L71/I71</f>
        <v>16.792482405770631</v>
      </c>
    </row>
    <row r="72" spans="1:13" ht="15.75" thickBot="1" x14ac:dyDescent="0.3">
      <c r="A72" s="28">
        <v>67</v>
      </c>
      <c r="B72" s="29">
        <v>1.9137999999999999E-2</v>
      </c>
      <c r="C72" s="30">
        <v>77617</v>
      </c>
      <c r="D72" s="29">
        <v>16.079999999999998</v>
      </c>
      <c r="E72" s="29">
        <v>1.2370000000000001E-2</v>
      </c>
      <c r="F72" s="30">
        <v>85885</v>
      </c>
      <c r="G72" s="29">
        <v>18.61</v>
      </c>
      <c r="I72">
        <f t="shared" si="7"/>
        <v>77617.416891789399</v>
      </c>
      <c r="J72">
        <f t="shared" si="6"/>
        <v>1485.4421244750654</v>
      </c>
      <c r="K72">
        <f t="shared" si="8"/>
        <v>76874.695829551856</v>
      </c>
      <c r="L72">
        <f>SUM(K72:$K$124)</f>
        <v>1248442.763570094</v>
      </c>
      <c r="M72">
        <f t="shared" si="9"/>
        <v>16.084569849968275</v>
      </c>
    </row>
    <row r="73" spans="1:13" ht="15.75" thickBot="1" x14ac:dyDescent="0.3">
      <c r="A73" s="28">
        <v>68</v>
      </c>
      <c r="B73" s="29">
        <v>2.0752E-2</v>
      </c>
      <c r="C73" s="30">
        <v>76132</v>
      </c>
      <c r="D73" s="29">
        <v>15.39</v>
      </c>
      <c r="E73" s="29">
        <v>1.3572000000000001E-2</v>
      </c>
      <c r="F73" s="30">
        <v>84823</v>
      </c>
      <c r="G73" s="29">
        <v>17.84</v>
      </c>
      <c r="I73">
        <f t="shared" si="7"/>
        <v>76131.974767314328</v>
      </c>
      <c r="J73">
        <f t="shared" si="6"/>
        <v>1579.8907403713069</v>
      </c>
      <c r="K73">
        <f t="shared" si="8"/>
        <v>75342.029397128674</v>
      </c>
      <c r="L73">
        <f>SUM(K73:$K$124)</f>
        <v>1171568.0677405423</v>
      </c>
      <c r="M73">
        <f t="shared" si="9"/>
        <v>15.388646771888684</v>
      </c>
    </row>
    <row r="74" spans="1:13" ht="15.75" thickBot="1" x14ac:dyDescent="0.3">
      <c r="A74" s="28">
        <v>69</v>
      </c>
      <c r="B74" s="29">
        <v>2.2497E-2</v>
      </c>
      <c r="C74" s="30">
        <v>74552</v>
      </c>
      <c r="D74" s="29">
        <v>14.7</v>
      </c>
      <c r="E74" s="29">
        <v>1.4907999999999999E-2</v>
      </c>
      <c r="F74" s="30">
        <v>83672</v>
      </c>
      <c r="G74" s="29">
        <v>17.079999999999998</v>
      </c>
      <c r="I74">
        <f t="shared" si="7"/>
        <v>74552.084026943019</v>
      </c>
      <c r="J74">
        <f t="shared" si="6"/>
        <v>1677.1982343541372</v>
      </c>
      <c r="K74">
        <f t="shared" si="8"/>
        <v>73713.484909765961</v>
      </c>
      <c r="L74">
        <f>SUM(K74:$K$124)</f>
        <v>1096226.0383434137</v>
      </c>
      <c r="M74">
        <f t="shared" si="9"/>
        <v>14.704163574384308</v>
      </c>
    </row>
    <row r="75" spans="1:13" ht="15.75" thickBot="1" x14ac:dyDescent="0.3">
      <c r="A75" s="25">
        <v>70</v>
      </c>
      <c r="B75" s="26">
        <v>2.4487999999999999E-2</v>
      </c>
      <c r="C75" s="27">
        <v>72875</v>
      </c>
      <c r="D75" s="26">
        <v>14.03</v>
      </c>
      <c r="E75" s="26">
        <v>1.644E-2</v>
      </c>
      <c r="F75" s="27">
        <v>82424</v>
      </c>
      <c r="G75" s="26">
        <v>16.329999999999998</v>
      </c>
      <c r="I75">
        <f t="shared" si="7"/>
        <v>72874.885792588888</v>
      </c>
      <c r="J75">
        <f t="shared" si="6"/>
        <v>1784.5602032889167</v>
      </c>
      <c r="K75">
        <f t="shared" si="8"/>
        <v>71982.605690944431</v>
      </c>
      <c r="L75">
        <f>SUM(K75:$K$124)</f>
        <v>1022512.5534336478</v>
      </c>
      <c r="M75">
        <f t="shared" si="9"/>
        <v>14.031069034452383</v>
      </c>
    </row>
    <row r="76" spans="1:13" ht="15.75" thickBot="1" x14ac:dyDescent="0.3">
      <c r="A76" s="25">
        <v>71</v>
      </c>
      <c r="B76" s="26">
        <v>2.6747E-2</v>
      </c>
      <c r="C76" s="27">
        <v>71090</v>
      </c>
      <c r="D76" s="26">
        <v>13.37</v>
      </c>
      <c r="E76" s="26">
        <v>1.8162000000000001E-2</v>
      </c>
      <c r="F76" s="27">
        <v>81069</v>
      </c>
      <c r="G76" s="26">
        <v>15.59</v>
      </c>
      <c r="I76">
        <f t="shared" si="7"/>
        <v>71090.325589299973</v>
      </c>
      <c r="J76">
        <f t="shared" si="6"/>
        <v>1901.4529385370063</v>
      </c>
      <c r="K76">
        <f t="shared" si="8"/>
        <v>70139.599120031475</v>
      </c>
      <c r="L76">
        <f>SUM(K76:$K$124)</f>
        <v>950529.94774270349</v>
      </c>
      <c r="M76">
        <f t="shared" si="9"/>
        <v>13.370735608021617</v>
      </c>
    </row>
    <row r="77" spans="1:13" ht="15.75" thickBot="1" x14ac:dyDescent="0.3">
      <c r="A77" s="25">
        <v>72</v>
      </c>
      <c r="B77" s="26">
        <v>2.9211999999999998E-2</v>
      </c>
      <c r="C77" s="27">
        <v>69189</v>
      </c>
      <c r="D77" s="26">
        <v>12.72</v>
      </c>
      <c r="E77" s="26">
        <v>2.0018999999999999E-2</v>
      </c>
      <c r="F77" s="27">
        <v>79597</v>
      </c>
      <c r="G77" s="26">
        <v>14.87</v>
      </c>
      <c r="I77">
        <f t="shared" si="7"/>
        <v>69188.872650762976</v>
      </c>
      <c r="J77">
        <f t="shared" si="6"/>
        <v>2021.145347874088</v>
      </c>
      <c r="K77">
        <f t="shared" si="8"/>
        <v>68178.299976825932</v>
      </c>
      <c r="L77">
        <f>SUM(K77:$K$124)</f>
        <v>880390.34862267191</v>
      </c>
      <c r="M77">
        <f t="shared" si="9"/>
        <v>12.724449971406832</v>
      </c>
    </row>
    <row r="78" spans="1:13" ht="15.75" thickBot="1" x14ac:dyDescent="0.3">
      <c r="A78" s="25">
        <v>73</v>
      </c>
      <c r="B78" s="26">
        <v>3.1884999999999997E-2</v>
      </c>
      <c r="C78" s="27">
        <v>67168</v>
      </c>
      <c r="D78" s="26">
        <v>12.09</v>
      </c>
      <c r="E78" s="26">
        <v>2.2003000000000002E-2</v>
      </c>
      <c r="F78" s="27">
        <v>78003</v>
      </c>
      <c r="G78" s="26">
        <v>14.16</v>
      </c>
      <c r="I78">
        <f t="shared" si="7"/>
        <v>67167.727302888889</v>
      </c>
      <c r="J78">
        <f t="shared" si="6"/>
        <v>2141.6429850526119</v>
      </c>
      <c r="K78">
        <f t="shared" si="8"/>
        <v>66096.905810362587</v>
      </c>
      <c r="L78">
        <f>SUM(K78:$K$124)</f>
        <v>812212.04864584596</v>
      </c>
      <c r="M78">
        <f t="shared" si="9"/>
        <v>12.092296125834716</v>
      </c>
    </row>
    <row r="79" spans="1:13" ht="15.75" thickBot="1" x14ac:dyDescent="0.3">
      <c r="A79" s="25">
        <v>74</v>
      </c>
      <c r="B79" s="26">
        <v>3.4832000000000002E-2</v>
      </c>
      <c r="C79" s="27">
        <v>65026</v>
      </c>
      <c r="D79" s="26">
        <v>11.47</v>
      </c>
      <c r="E79" s="26">
        <v>2.4173E-2</v>
      </c>
      <c r="F79" s="27">
        <v>76287</v>
      </c>
      <c r="G79" s="26">
        <v>13.47</v>
      </c>
      <c r="I79">
        <f t="shared" si="7"/>
        <v>65026.084317836277</v>
      </c>
      <c r="J79">
        <f t="shared" si="6"/>
        <v>2264.9885689588732</v>
      </c>
      <c r="K79">
        <f t="shared" si="8"/>
        <v>63893.590033356842</v>
      </c>
      <c r="L79">
        <f>SUM(K79:$K$124)</f>
        <v>746115.14283548342</v>
      </c>
      <c r="M79">
        <f t="shared" si="9"/>
        <v>11.474089985006653</v>
      </c>
    </row>
    <row r="80" spans="1:13" ht="15.75" thickBot="1" x14ac:dyDescent="0.3">
      <c r="A80" s="28">
        <v>75</v>
      </c>
      <c r="B80" s="29">
        <v>3.8217000000000001E-2</v>
      </c>
      <c r="C80" s="30">
        <v>62761</v>
      </c>
      <c r="D80" s="29">
        <v>10.87</v>
      </c>
      <c r="E80" s="29">
        <v>2.6706000000000001E-2</v>
      </c>
      <c r="F80" s="30">
        <v>74443</v>
      </c>
      <c r="G80" s="29">
        <v>12.79</v>
      </c>
      <c r="I80">
        <f t="shared" si="7"/>
        <v>62761.095748877407</v>
      </c>
      <c r="J80">
        <f t="shared" si="6"/>
        <v>2398.5407962348481</v>
      </c>
      <c r="K80">
        <f t="shared" si="8"/>
        <v>61561.825350759987</v>
      </c>
      <c r="L80">
        <f>SUM(K80:$K$124)</f>
        <v>682221.55280212662</v>
      </c>
      <c r="M80">
        <f t="shared" si="9"/>
        <v>10.87013451026832</v>
      </c>
    </row>
    <row r="81" spans="1:13" ht="15.75" thickBot="1" x14ac:dyDescent="0.3">
      <c r="A81" s="28">
        <v>76</v>
      </c>
      <c r="B81" s="29">
        <v>4.2058999999999999E-2</v>
      </c>
      <c r="C81" s="30">
        <v>60363</v>
      </c>
      <c r="D81" s="29">
        <v>10.28</v>
      </c>
      <c r="E81" s="29">
        <v>2.9603000000000001E-2</v>
      </c>
      <c r="F81" s="30">
        <v>72455</v>
      </c>
      <c r="G81" s="29">
        <v>12.13</v>
      </c>
      <c r="I81">
        <f t="shared" si="7"/>
        <v>60362.55495264256</v>
      </c>
      <c r="J81">
        <f t="shared" si="6"/>
        <v>2538.7886987531933</v>
      </c>
      <c r="K81">
        <f t="shared" si="8"/>
        <v>59093.160603265969</v>
      </c>
      <c r="L81">
        <f>SUM(K81:$K$124)</f>
        <v>620659.72745136661</v>
      </c>
      <c r="M81">
        <f t="shared" si="9"/>
        <v>10.282197762144182</v>
      </c>
    </row>
    <row r="82" spans="1:13" ht="15.75" thickBot="1" x14ac:dyDescent="0.3">
      <c r="A82" s="28">
        <v>77</v>
      </c>
      <c r="B82" s="29">
        <v>4.6260999999999997E-2</v>
      </c>
      <c r="C82" s="30">
        <v>57824</v>
      </c>
      <c r="D82" s="29">
        <v>9.7100000000000009</v>
      </c>
      <c r="E82" s="29">
        <v>3.2717999999999997E-2</v>
      </c>
      <c r="F82" s="30">
        <v>70310</v>
      </c>
      <c r="G82" s="29">
        <v>11.48</v>
      </c>
      <c r="I82">
        <f t="shared" si="7"/>
        <v>57823.766253889371</v>
      </c>
      <c r="J82">
        <f t="shared" si="6"/>
        <v>2674.9852506711759</v>
      </c>
      <c r="K82">
        <f t="shared" si="8"/>
        <v>56486.273628553783</v>
      </c>
      <c r="L82">
        <f>SUM(K82:$K$124)</f>
        <v>561566.56684810063</v>
      </c>
      <c r="M82">
        <f t="shared" si="9"/>
        <v>9.7116912859395121</v>
      </c>
    </row>
    <row r="83" spans="1:13" ht="15.75" thickBot="1" x14ac:dyDescent="0.3">
      <c r="A83" s="28">
        <v>78</v>
      </c>
      <c r="B83" s="29">
        <v>5.0826000000000003E-2</v>
      </c>
      <c r="C83" s="30">
        <v>55149</v>
      </c>
      <c r="D83" s="29">
        <v>9.16</v>
      </c>
      <c r="E83" s="29">
        <v>3.6033999999999997E-2</v>
      </c>
      <c r="F83" s="30">
        <v>68010</v>
      </c>
      <c r="G83" s="29">
        <v>10.86</v>
      </c>
      <c r="I83">
        <f t="shared" si="7"/>
        <v>55148.781003218195</v>
      </c>
      <c r="J83">
        <f t="shared" si="6"/>
        <v>2802.9919432695683</v>
      </c>
      <c r="K83">
        <f t="shared" si="8"/>
        <v>53747.285031583415</v>
      </c>
      <c r="L83">
        <f>SUM(K83:$K$124)</f>
        <v>505080.29321954667</v>
      </c>
      <c r="M83">
        <f t="shared" si="9"/>
        <v>9.1585033074452333</v>
      </c>
    </row>
    <row r="84" spans="1:13" ht="15.75" thickBot="1" x14ac:dyDescent="0.3">
      <c r="A84" s="28">
        <v>79</v>
      </c>
      <c r="B84" s="29">
        <v>5.5864999999999998E-2</v>
      </c>
      <c r="C84" s="30">
        <v>52346</v>
      </c>
      <c r="D84" s="29">
        <v>8.6199999999999992</v>
      </c>
      <c r="E84" s="29">
        <v>3.9683000000000003E-2</v>
      </c>
      <c r="F84" s="30">
        <v>65559</v>
      </c>
      <c r="G84" s="29">
        <v>10.24</v>
      </c>
      <c r="I84">
        <f t="shared" si="7"/>
        <v>52345.789059948627</v>
      </c>
      <c r="J84">
        <f t="shared" si="6"/>
        <v>2924.2975058340298</v>
      </c>
      <c r="K84">
        <f t="shared" si="8"/>
        <v>50883.640307031608</v>
      </c>
      <c r="L84">
        <f>SUM(K84:$K$124)</f>
        <v>451333.00818796322</v>
      </c>
      <c r="M84">
        <f t="shared" si="9"/>
        <v>8.6221454732696348</v>
      </c>
    </row>
    <row r="85" spans="1:13" ht="15.75" thickBot="1" x14ac:dyDescent="0.3">
      <c r="A85" s="25">
        <v>80</v>
      </c>
      <c r="B85" s="26">
        <v>6.1620000000000001E-2</v>
      </c>
      <c r="C85" s="27">
        <v>49421</v>
      </c>
      <c r="D85" s="26">
        <v>8.1</v>
      </c>
      <c r="E85" s="26">
        <v>4.3899000000000001E-2</v>
      </c>
      <c r="F85" s="27">
        <v>62957</v>
      </c>
      <c r="G85" s="26">
        <v>9.65</v>
      </c>
      <c r="I85">
        <f t="shared" si="7"/>
        <v>49421.491554114597</v>
      </c>
      <c r="J85">
        <f t="shared" si="6"/>
        <v>3045.3523095645414</v>
      </c>
      <c r="K85">
        <f t="shared" si="8"/>
        <v>47898.815399332321</v>
      </c>
      <c r="L85">
        <f>SUM(K85:$K$124)</f>
        <v>400449.36788093165</v>
      </c>
      <c r="M85">
        <f t="shared" si="9"/>
        <v>8.1027373980094328</v>
      </c>
    </row>
    <row r="86" spans="1:13" ht="15.75" thickBot="1" x14ac:dyDescent="0.3">
      <c r="A86" s="25">
        <v>81</v>
      </c>
      <c r="B86" s="26">
        <v>6.8153000000000005E-2</v>
      </c>
      <c r="C86" s="27">
        <v>46376</v>
      </c>
      <c r="D86" s="26">
        <v>7.6</v>
      </c>
      <c r="E86" s="26">
        <v>4.8807000000000003E-2</v>
      </c>
      <c r="F86" s="27">
        <v>60194</v>
      </c>
      <c r="G86" s="26">
        <v>9.07</v>
      </c>
      <c r="I86">
        <f t="shared" si="7"/>
        <v>46376.139244550053</v>
      </c>
      <c r="J86">
        <f t="shared" si="6"/>
        <v>3160.6730179338201</v>
      </c>
      <c r="K86">
        <f t="shared" si="8"/>
        <v>44795.802735583144</v>
      </c>
      <c r="L86">
        <f>SUM(K86:$K$124)</f>
        <v>352550.55248159933</v>
      </c>
      <c r="M86">
        <f t="shared" si="9"/>
        <v>7.6019814979106899</v>
      </c>
    </row>
    <row r="87" spans="1:13" ht="15.75" thickBot="1" x14ac:dyDescent="0.3">
      <c r="A87" s="25">
        <v>82</v>
      </c>
      <c r="B87" s="26">
        <v>7.5348999999999999E-2</v>
      </c>
      <c r="C87" s="27">
        <v>43215</v>
      </c>
      <c r="D87" s="26">
        <v>7.12</v>
      </c>
      <c r="E87" s="26">
        <v>5.4373999999999999E-2</v>
      </c>
      <c r="F87" s="27">
        <v>57256</v>
      </c>
      <c r="G87" s="26">
        <v>8.51</v>
      </c>
      <c r="I87">
        <f t="shared" si="7"/>
        <v>43215.466226616234</v>
      </c>
      <c r="J87">
        <f t="shared" si="6"/>
        <v>3256.2421647093065</v>
      </c>
      <c r="K87">
        <f t="shared" si="8"/>
        <v>41587.345144261577</v>
      </c>
      <c r="L87">
        <f>SUM(K87:$K$124)</f>
        <v>307754.74974601617</v>
      </c>
      <c r="M87">
        <f t="shared" si="9"/>
        <v>7.1214029748560534</v>
      </c>
    </row>
    <row r="88" spans="1:13" ht="15.75" thickBot="1" x14ac:dyDescent="0.3">
      <c r="A88" s="25">
        <v>83</v>
      </c>
      <c r="B88" s="26">
        <v>8.3229999999999998E-2</v>
      </c>
      <c r="C88" s="27">
        <v>39959</v>
      </c>
      <c r="D88" s="26">
        <v>6.66</v>
      </c>
      <c r="E88" s="26">
        <v>6.0661E-2</v>
      </c>
      <c r="F88" s="27">
        <v>54142</v>
      </c>
      <c r="G88" s="26">
        <v>7.97</v>
      </c>
      <c r="I88">
        <f t="shared" si="7"/>
        <v>39959.224061906927</v>
      </c>
      <c r="J88">
        <f t="shared" si="6"/>
        <v>3325.8062186725133</v>
      </c>
      <c r="K88">
        <f t="shared" si="8"/>
        <v>38296.32095257067</v>
      </c>
      <c r="L88">
        <f>SUM(K88:$K$124)</f>
        <v>266167.40460175462</v>
      </c>
      <c r="M88">
        <f t="shared" si="9"/>
        <v>6.6609753029586889</v>
      </c>
    </row>
    <row r="89" spans="1:13" ht="15.75" thickBot="1" x14ac:dyDescent="0.3">
      <c r="A89" s="25">
        <v>84</v>
      </c>
      <c r="B89" s="26">
        <v>9.1933000000000001E-2</v>
      </c>
      <c r="C89" s="27">
        <v>36633</v>
      </c>
      <c r="D89" s="26">
        <v>6.22</v>
      </c>
      <c r="E89" s="26">
        <v>6.7751000000000006E-2</v>
      </c>
      <c r="F89" s="27">
        <v>50858</v>
      </c>
      <c r="G89" s="26">
        <v>7.45</v>
      </c>
      <c r="I89">
        <f t="shared" si="7"/>
        <v>36633.417843234412</v>
      </c>
      <c r="J89">
        <f t="shared" si="6"/>
        <v>3367.8200025820693</v>
      </c>
      <c r="K89">
        <f t="shared" si="8"/>
        <v>34949.507841943378</v>
      </c>
      <c r="L89">
        <f>SUM(K89:$K$124)</f>
        <v>227871.08364918394</v>
      </c>
      <c r="M89">
        <f t="shared" si="9"/>
        <v>6.2203064050510912</v>
      </c>
    </row>
    <row r="90" spans="1:13" ht="15.75" thickBot="1" x14ac:dyDescent="0.3">
      <c r="A90" s="28">
        <v>85</v>
      </c>
      <c r="B90" s="29">
        <v>0.10162499999999999</v>
      </c>
      <c r="C90" s="30">
        <v>33266</v>
      </c>
      <c r="D90" s="29">
        <v>5.8</v>
      </c>
      <c r="E90" s="29">
        <v>7.5729000000000005E-2</v>
      </c>
      <c r="F90" s="30">
        <v>47412</v>
      </c>
      <c r="G90" s="29">
        <v>6.95</v>
      </c>
      <c r="I90">
        <f t="shared" si="7"/>
        <v>33265.597840652343</v>
      </c>
      <c r="J90">
        <f t="shared" si="6"/>
        <v>3380.6163805562942</v>
      </c>
      <c r="K90">
        <f t="shared" si="8"/>
        <v>31575.289650374198</v>
      </c>
      <c r="L90">
        <f>SUM(K90:$K$124)</f>
        <v>192921.57580724056</v>
      </c>
      <c r="M90">
        <f t="shared" si="9"/>
        <v>5.799432095925841</v>
      </c>
    </row>
    <row r="91" spans="1:13" ht="15.75" thickBot="1" x14ac:dyDescent="0.3">
      <c r="A91" s="28">
        <v>86</v>
      </c>
      <c r="B91" s="29">
        <v>0.11244800000000001</v>
      </c>
      <c r="C91" s="30">
        <v>29885</v>
      </c>
      <c r="D91" s="29">
        <v>5.4</v>
      </c>
      <c r="E91" s="29">
        <v>8.4672999999999998E-2</v>
      </c>
      <c r="F91" s="30">
        <v>43822</v>
      </c>
      <c r="G91" s="29">
        <v>6.48</v>
      </c>
      <c r="I91">
        <f t="shared" si="7"/>
        <v>29884.981460096049</v>
      </c>
      <c r="J91">
        <f t="shared" si="6"/>
        <v>3360.5063952248806</v>
      </c>
      <c r="K91">
        <f t="shared" si="8"/>
        <v>28204.728262483608</v>
      </c>
      <c r="L91">
        <f>SUM(K91:$K$124)</f>
        <v>161346.28615686635</v>
      </c>
      <c r="M91">
        <f t="shared" si="9"/>
        <v>5.3989086917220996</v>
      </c>
    </row>
    <row r="92" spans="1:13" ht="15.75" thickBot="1" x14ac:dyDescent="0.3">
      <c r="A92" s="28">
        <v>87</v>
      </c>
      <c r="B92" s="29">
        <v>0.124502</v>
      </c>
      <c r="C92" s="30">
        <v>26524</v>
      </c>
      <c r="D92" s="29">
        <v>5.0199999999999996</v>
      </c>
      <c r="E92" s="29">
        <v>9.4645000000000007E-2</v>
      </c>
      <c r="F92" s="30">
        <v>40111</v>
      </c>
      <c r="G92" s="29">
        <v>6.03</v>
      </c>
      <c r="I92">
        <f t="shared" si="7"/>
        <v>26524.475064871167</v>
      </c>
      <c r="J92">
        <f t="shared" si="6"/>
        <v>3302.3501945265903</v>
      </c>
      <c r="K92">
        <f t="shared" si="8"/>
        <v>24873.299967607873</v>
      </c>
      <c r="L92">
        <f>SUM(K92:$K$124)</f>
        <v>133141.55789438274</v>
      </c>
      <c r="M92">
        <f t="shared" si="9"/>
        <v>5.019573717057817</v>
      </c>
    </row>
    <row r="93" spans="1:13" ht="15.75" thickBot="1" x14ac:dyDescent="0.3">
      <c r="A93" s="28">
        <v>88</v>
      </c>
      <c r="B93" s="29">
        <v>0.13783699999999999</v>
      </c>
      <c r="C93" s="30">
        <v>23222</v>
      </c>
      <c r="D93" s="29">
        <v>4.66</v>
      </c>
      <c r="E93" s="29">
        <v>0.105694</v>
      </c>
      <c r="F93" s="30">
        <v>36315</v>
      </c>
      <c r="G93" s="29">
        <v>5.61</v>
      </c>
      <c r="I93">
        <f t="shared" si="7"/>
        <v>23222.124870344578</v>
      </c>
      <c r="J93">
        <f t="shared" si="6"/>
        <v>3200.8680257536853</v>
      </c>
      <c r="K93">
        <f t="shared" si="8"/>
        <v>21621.690857467733</v>
      </c>
      <c r="L93">
        <f>SUM(K93:$K$124)</f>
        <v>108268.25792677488</v>
      </c>
      <c r="M93">
        <f t="shared" si="9"/>
        <v>4.6622890252836866</v>
      </c>
    </row>
    <row r="94" spans="1:13" ht="15.75" thickBot="1" x14ac:dyDescent="0.3">
      <c r="A94" s="28">
        <v>89</v>
      </c>
      <c r="B94" s="29">
        <v>0.15245800000000001</v>
      </c>
      <c r="C94" s="30">
        <v>20021</v>
      </c>
      <c r="D94" s="29">
        <v>4.33</v>
      </c>
      <c r="E94" s="29">
        <v>0.117853</v>
      </c>
      <c r="F94" s="30">
        <v>32477</v>
      </c>
      <c r="G94" s="29">
        <v>5.22</v>
      </c>
      <c r="I94">
        <f t="shared" si="7"/>
        <v>20021.256844590891</v>
      </c>
      <c r="J94">
        <f t="shared" si="6"/>
        <v>3052.4007760126383</v>
      </c>
      <c r="K94">
        <f t="shared" si="8"/>
        <v>18495.056456584574</v>
      </c>
      <c r="L94">
        <f>SUM(K94:$K$124)</f>
        <v>86646.567069307144</v>
      </c>
      <c r="M94">
        <f t="shared" si="9"/>
        <v>4.3277286606867689</v>
      </c>
    </row>
    <row r="95" spans="1:13" ht="15.75" thickBot="1" x14ac:dyDescent="0.3">
      <c r="A95" s="25">
        <v>90</v>
      </c>
      <c r="B95" s="26">
        <v>0.168352</v>
      </c>
      <c r="C95" s="27">
        <v>16969</v>
      </c>
      <c r="D95" s="26">
        <v>4.0199999999999996</v>
      </c>
      <c r="E95" s="26">
        <v>0.13114600000000001</v>
      </c>
      <c r="F95" s="27">
        <v>28649</v>
      </c>
      <c r="G95" s="26">
        <v>4.8499999999999996</v>
      </c>
      <c r="I95">
        <f t="shared" si="7"/>
        <v>16968.856068578254</v>
      </c>
      <c r="J95">
        <f t="shared" si="6"/>
        <v>2856.7408568572864</v>
      </c>
      <c r="K95">
        <f t="shared" si="8"/>
        <v>15540.485640149611</v>
      </c>
      <c r="L95">
        <f>SUM(K95:$K$124)</f>
        <v>68151.510612722574</v>
      </c>
      <c r="M95">
        <f t="shared" si="9"/>
        <v>4.0162701797512916</v>
      </c>
    </row>
    <row r="96" spans="1:13" ht="15.75" thickBot="1" x14ac:dyDescent="0.3">
      <c r="A96" s="25">
        <v>91</v>
      </c>
      <c r="B96" s="26">
        <v>0.18548600000000001</v>
      </c>
      <c r="C96" s="27">
        <v>14112</v>
      </c>
      <c r="D96" s="26">
        <v>3.73</v>
      </c>
      <c r="E96" s="26">
        <v>0.14558499999999999</v>
      </c>
      <c r="F96" s="27">
        <v>24892</v>
      </c>
      <c r="G96" s="26">
        <v>4.5</v>
      </c>
      <c r="I96">
        <f t="shared" si="7"/>
        <v>14112.115211720968</v>
      </c>
      <c r="J96">
        <f t="shared" si="6"/>
        <v>2617.5998021612754</v>
      </c>
      <c r="K96">
        <f t="shared" si="8"/>
        <v>12803.31531064033</v>
      </c>
      <c r="L96">
        <f>SUM(K96:$K$124)</f>
        <v>52611.024972572988</v>
      </c>
      <c r="M96">
        <f t="shared" si="9"/>
        <v>3.7280750747326907</v>
      </c>
    </row>
    <row r="97" spans="1:13" ht="15.75" thickBot="1" x14ac:dyDescent="0.3">
      <c r="A97" s="25">
        <v>92</v>
      </c>
      <c r="B97" s="26">
        <v>0.203817</v>
      </c>
      <c r="C97" s="27">
        <v>11495</v>
      </c>
      <c r="D97" s="26">
        <v>3.46</v>
      </c>
      <c r="E97" s="26">
        <v>0.16117500000000001</v>
      </c>
      <c r="F97" s="27">
        <v>21268</v>
      </c>
      <c r="G97" s="26">
        <v>4.1900000000000004</v>
      </c>
      <c r="I97">
        <f t="shared" ref="I97:I124" si="10">I96*(1-B96)</f>
        <v>11494.515409559692</v>
      </c>
      <c r="J97">
        <f t="shared" ref="J97:J124" si="11">B97*I97</f>
        <v>2342.7776472302276</v>
      </c>
      <c r="K97">
        <f t="shared" ref="K97:K124" si="12">I98+0.5*J97</f>
        <v>10323.126585944578</v>
      </c>
      <c r="L97">
        <f>SUM(K97:$K$124)</f>
        <v>39807.709661932655</v>
      </c>
      <c r="M97">
        <f t="shared" ref="M97:M124" si="13">L97/I97</f>
        <v>3.4631916391034294</v>
      </c>
    </row>
    <row r="98" spans="1:13" ht="15.75" thickBot="1" x14ac:dyDescent="0.3">
      <c r="A98" s="25">
        <v>93</v>
      </c>
      <c r="B98" s="26">
        <v>0.223298</v>
      </c>
      <c r="C98" s="27">
        <v>9152</v>
      </c>
      <c r="D98" s="26">
        <v>3.22</v>
      </c>
      <c r="E98" s="26">
        <v>0.17791000000000001</v>
      </c>
      <c r="F98" s="27">
        <v>17840</v>
      </c>
      <c r="G98" s="26">
        <v>3.89</v>
      </c>
      <c r="I98">
        <f t="shared" si="10"/>
        <v>9151.7377623294633</v>
      </c>
      <c r="J98">
        <f t="shared" si="11"/>
        <v>2043.5647388526445</v>
      </c>
      <c r="K98">
        <f t="shared" si="12"/>
        <v>8129.9553929031417</v>
      </c>
      <c r="L98">
        <f>SUM(K98:$K$124)</f>
        <v>29484.583075988048</v>
      </c>
      <c r="M98">
        <f t="shared" si="13"/>
        <v>3.2217469339378346</v>
      </c>
    </row>
    <row r="99" spans="1:13" ht="15.75" thickBot="1" x14ac:dyDescent="0.3">
      <c r="A99" s="25">
        <v>94</v>
      </c>
      <c r="B99" s="26">
        <v>0.243867</v>
      </c>
      <c r="C99" s="27">
        <v>7108</v>
      </c>
      <c r="D99" s="26">
        <v>3</v>
      </c>
      <c r="E99" s="26">
        <v>0.195774</v>
      </c>
      <c r="F99" s="27">
        <v>14666</v>
      </c>
      <c r="G99" s="26">
        <v>3.63</v>
      </c>
      <c r="I99">
        <f t="shared" si="10"/>
        <v>7108.1730234768193</v>
      </c>
      <c r="J99">
        <f t="shared" si="11"/>
        <v>1733.4488307162214</v>
      </c>
      <c r="K99">
        <f t="shared" si="12"/>
        <v>6241.4486081187079</v>
      </c>
      <c r="L99">
        <f>SUM(K99:$K$124)</f>
        <v>21354.627683084913</v>
      </c>
      <c r="M99">
        <f t="shared" si="13"/>
        <v>3.0042357737431282</v>
      </c>
    </row>
    <row r="100" spans="1:13" ht="15.75" thickBot="1" x14ac:dyDescent="0.3">
      <c r="A100" s="28">
        <v>95</v>
      </c>
      <c r="B100" s="29">
        <v>0.26427699999999998</v>
      </c>
      <c r="C100" s="30">
        <v>5375</v>
      </c>
      <c r="D100" s="29">
        <v>2.81</v>
      </c>
      <c r="E100" s="29">
        <v>0.21384900000000001</v>
      </c>
      <c r="F100" s="30">
        <v>11795</v>
      </c>
      <c r="G100" s="29">
        <v>3.39</v>
      </c>
      <c r="I100">
        <f t="shared" si="10"/>
        <v>5374.7241927605974</v>
      </c>
      <c r="J100">
        <f t="shared" si="11"/>
        <v>1420.4159854901923</v>
      </c>
      <c r="K100">
        <f t="shared" si="12"/>
        <v>4664.5162000155015</v>
      </c>
      <c r="L100">
        <f>SUM(K100:$K$124)</f>
        <v>15113.179074966212</v>
      </c>
      <c r="M100">
        <f t="shared" si="13"/>
        <v>2.8118985333838484</v>
      </c>
    </row>
    <row r="101" spans="1:13" ht="15.75" thickBot="1" x14ac:dyDescent="0.3">
      <c r="A101" s="28">
        <v>96</v>
      </c>
      <c r="B101" s="29">
        <v>0.28416799999999998</v>
      </c>
      <c r="C101" s="30">
        <v>3954</v>
      </c>
      <c r="D101" s="29">
        <v>2.64</v>
      </c>
      <c r="E101" s="29">
        <v>0.23186499999999999</v>
      </c>
      <c r="F101" s="30">
        <v>9273</v>
      </c>
      <c r="G101" s="29">
        <v>3.18</v>
      </c>
      <c r="I101">
        <f t="shared" si="10"/>
        <v>3954.3082072704051</v>
      </c>
      <c r="J101">
        <f t="shared" si="11"/>
        <v>1123.6878546436164</v>
      </c>
      <c r="K101">
        <f t="shared" si="12"/>
        <v>3392.4642799485969</v>
      </c>
      <c r="L101">
        <f>SUM(K101:$K$124)</f>
        <v>10448.662874950709</v>
      </c>
      <c r="M101">
        <f t="shared" si="13"/>
        <v>2.6423491359979883</v>
      </c>
    </row>
    <row r="102" spans="1:13" ht="15.75" thickBot="1" x14ac:dyDescent="0.3">
      <c r="A102" s="28">
        <v>97</v>
      </c>
      <c r="B102" s="29">
        <v>0.30316399999999999</v>
      </c>
      <c r="C102" s="30">
        <v>2831</v>
      </c>
      <c r="D102" s="29">
        <v>2.4900000000000002</v>
      </c>
      <c r="E102" s="29">
        <v>0.249525</v>
      </c>
      <c r="F102" s="30">
        <v>7123</v>
      </c>
      <c r="G102" s="29">
        <v>2.98</v>
      </c>
      <c r="I102">
        <f t="shared" si="10"/>
        <v>2830.6203526267886</v>
      </c>
      <c r="J102">
        <f t="shared" si="11"/>
        <v>858.14218858374772</v>
      </c>
      <c r="K102">
        <f t="shared" si="12"/>
        <v>2401.5492583349151</v>
      </c>
      <c r="L102">
        <f>SUM(K102:$K$124)</f>
        <v>7056.1985950021099</v>
      </c>
      <c r="M102">
        <f t="shared" si="13"/>
        <v>2.4928099554057206</v>
      </c>
    </row>
    <row r="103" spans="1:13" ht="15.75" thickBot="1" x14ac:dyDescent="0.3">
      <c r="A103" s="28">
        <v>98</v>
      </c>
      <c r="B103" s="29">
        <v>0.32087599999999999</v>
      </c>
      <c r="C103" s="30">
        <v>1972</v>
      </c>
      <c r="D103" s="29">
        <v>2.36</v>
      </c>
      <c r="E103" s="29">
        <v>0.26651399999999997</v>
      </c>
      <c r="F103" s="30">
        <v>5345</v>
      </c>
      <c r="G103" s="29">
        <v>2.81</v>
      </c>
      <c r="I103">
        <f t="shared" si="10"/>
        <v>1972.478164043041</v>
      </c>
      <c r="J103">
        <f t="shared" si="11"/>
        <v>632.92090336547483</v>
      </c>
      <c r="K103">
        <f t="shared" si="12"/>
        <v>1656.0177123603037</v>
      </c>
      <c r="L103">
        <f>SUM(K103:$K$124)</f>
        <v>4654.6493366671939</v>
      </c>
      <c r="M103">
        <f t="shared" si="13"/>
        <v>2.3597976502444191</v>
      </c>
    </row>
    <row r="104" spans="1:13" ht="15.75" thickBot="1" x14ac:dyDescent="0.3">
      <c r="A104" s="28">
        <v>99</v>
      </c>
      <c r="B104" s="29">
        <v>0.33691900000000002</v>
      </c>
      <c r="C104" s="30">
        <v>1340</v>
      </c>
      <c r="D104" s="29">
        <v>2.2400000000000002</v>
      </c>
      <c r="E104" s="29">
        <v>0.28250399999999998</v>
      </c>
      <c r="F104" s="30">
        <v>3921</v>
      </c>
      <c r="G104" s="29">
        <v>2.65</v>
      </c>
      <c r="I104">
        <f t="shared" si="10"/>
        <v>1339.5572606775663</v>
      </c>
      <c r="J104">
        <f t="shared" si="11"/>
        <v>451.32229271022499</v>
      </c>
      <c r="K104">
        <f t="shared" si="12"/>
        <v>1113.896114322454</v>
      </c>
      <c r="L104">
        <f>SUM(K104:$K$124)</f>
        <v>2998.6316243068914</v>
      </c>
      <c r="M104">
        <f t="shared" si="13"/>
        <v>2.2385244082736282</v>
      </c>
    </row>
    <row r="105" spans="1:13" ht="15.75" thickBot="1" x14ac:dyDescent="0.3">
      <c r="A105" s="25">
        <v>100</v>
      </c>
      <c r="B105" s="26">
        <v>0.353765</v>
      </c>
      <c r="C105" s="26">
        <v>888</v>
      </c>
      <c r="D105" s="26">
        <v>2.12</v>
      </c>
      <c r="E105" s="26">
        <v>0.29945500000000003</v>
      </c>
      <c r="F105" s="27">
        <v>2813</v>
      </c>
      <c r="G105" s="26">
        <v>2.4900000000000002</v>
      </c>
      <c r="I105">
        <f t="shared" si="10"/>
        <v>888.23496796734139</v>
      </c>
      <c r="J105">
        <f t="shared" si="11"/>
        <v>314.22644344296651</v>
      </c>
      <c r="K105">
        <f t="shared" si="12"/>
        <v>731.12174624585805</v>
      </c>
      <c r="L105">
        <f>SUM(K105:$K$124)</f>
        <v>1884.7355099844381</v>
      </c>
      <c r="M105">
        <f t="shared" si="13"/>
        <v>2.1218884393816571</v>
      </c>
    </row>
    <row r="106" spans="1:13" ht="15.75" thickBot="1" x14ac:dyDescent="0.3">
      <c r="A106" s="25">
        <v>101</v>
      </c>
      <c r="B106" s="26">
        <v>0.37145400000000001</v>
      </c>
      <c r="C106" s="26">
        <v>574</v>
      </c>
      <c r="D106" s="26">
        <v>2.0099999999999998</v>
      </c>
      <c r="E106" s="26">
        <v>0.31742199999999998</v>
      </c>
      <c r="F106" s="27">
        <v>1971</v>
      </c>
      <c r="G106" s="26">
        <v>2.35</v>
      </c>
      <c r="I106">
        <f t="shared" si="10"/>
        <v>574.00852452437482</v>
      </c>
      <c r="J106">
        <f t="shared" si="11"/>
        <v>213.21776246867714</v>
      </c>
      <c r="K106">
        <f t="shared" si="12"/>
        <v>467.39964329003629</v>
      </c>
      <c r="L106">
        <f>SUM(K106:$K$124)</f>
        <v>1153.61376373858</v>
      </c>
      <c r="M106">
        <f t="shared" si="13"/>
        <v>2.0097502292225848</v>
      </c>
    </row>
    <row r="107" spans="1:13" ht="15.75" thickBot="1" x14ac:dyDescent="0.3">
      <c r="A107" s="25">
        <v>102</v>
      </c>
      <c r="B107" s="26">
        <v>0.39002599999999998</v>
      </c>
      <c r="C107" s="26">
        <v>361</v>
      </c>
      <c r="D107" s="26">
        <v>1.9</v>
      </c>
      <c r="E107" s="26">
        <v>0.33646700000000002</v>
      </c>
      <c r="F107" s="27">
        <v>1345</v>
      </c>
      <c r="G107" s="26">
        <v>2.21</v>
      </c>
      <c r="I107">
        <f t="shared" si="10"/>
        <v>360.79076205569771</v>
      </c>
      <c r="J107">
        <f t="shared" si="11"/>
        <v>140.71777776153556</v>
      </c>
      <c r="K107">
        <f t="shared" si="12"/>
        <v>290.43187317492993</v>
      </c>
      <c r="L107">
        <f>SUM(K107:$K$124)</f>
        <v>686.2141204485431</v>
      </c>
      <c r="M107">
        <f t="shared" si="13"/>
        <v>1.9019725353794052</v>
      </c>
    </row>
    <row r="108" spans="1:13" ht="15.75" thickBot="1" x14ac:dyDescent="0.3">
      <c r="A108" s="25">
        <v>103</v>
      </c>
      <c r="B108" s="26">
        <v>0.409528</v>
      </c>
      <c r="C108" s="26">
        <v>220</v>
      </c>
      <c r="D108" s="26">
        <v>1.8</v>
      </c>
      <c r="E108" s="26">
        <v>0.356655</v>
      </c>
      <c r="F108" s="26">
        <v>893</v>
      </c>
      <c r="G108" s="26">
        <v>2.0699999999999998</v>
      </c>
      <c r="I108">
        <f t="shared" si="10"/>
        <v>220.07298429416215</v>
      </c>
      <c r="J108">
        <f t="shared" si="11"/>
        <v>90.126049112019643</v>
      </c>
      <c r="K108">
        <f t="shared" si="12"/>
        <v>175.00995973815233</v>
      </c>
      <c r="L108">
        <f>SUM(K108:$K$124)</f>
        <v>395.78224727361334</v>
      </c>
      <c r="M108">
        <f t="shared" si="13"/>
        <v>1.7984135969392232</v>
      </c>
    </row>
    <row r="109" spans="1:13" ht="15.75" thickBot="1" x14ac:dyDescent="0.3">
      <c r="A109" s="25">
        <v>104</v>
      </c>
      <c r="B109" s="26">
        <v>0.430004</v>
      </c>
      <c r="C109" s="26">
        <v>130</v>
      </c>
      <c r="D109" s="26">
        <v>1.7</v>
      </c>
      <c r="E109" s="26">
        <v>0.37805499999999997</v>
      </c>
      <c r="F109" s="26">
        <v>574</v>
      </c>
      <c r="G109" s="26">
        <v>1.94</v>
      </c>
      <c r="I109">
        <f t="shared" si="10"/>
        <v>129.94693518214251</v>
      </c>
      <c r="J109">
        <f t="shared" si="11"/>
        <v>55.877701916062009</v>
      </c>
      <c r="K109">
        <f t="shared" si="12"/>
        <v>102.00808422411151</v>
      </c>
      <c r="L109">
        <f>SUM(K109:$K$124)</f>
        <v>220.772287535461</v>
      </c>
      <c r="M109">
        <f t="shared" si="13"/>
        <v>1.6989418582747755</v>
      </c>
    </row>
    <row r="110" spans="1:13" ht="15.75" thickBot="1" x14ac:dyDescent="0.3">
      <c r="A110" s="28">
        <v>105</v>
      </c>
      <c r="B110" s="29">
        <v>0.45150400000000002</v>
      </c>
      <c r="C110" s="29">
        <v>74</v>
      </c>
      <c r="D110" s="29">
        <v>1.6</v>
      </c>
      <c r="E110" s="29">
        <v>0.40073799999999998</v>
      </c>
      <c r="F110" s="29">
        <v>357</v>
      </c>
      <c r="G110" s="29">
        <v>1.82</v>
      </c>
      <c r="I110">
        <f t="shared" si="10"/>
        <v>74.069233266080502</v>
      </c>
      <c r="J110">
        <f t="shared" si="11"/>
        <v>33.442555096568412</v>
      </c>
      <c r="K110">
        <f t="shared" si="12"/>
        <v>57.347955717796296</v>
      </c>
      <c r="L110">
        <f>SUM(K110:$K$124)</f>
        <v>118.7642033113495</v>
      </c>
      <c r="M110">
        <f t="shared" si="13"/>
        <v>1.6034215297559555</v>
      </c>
    </row>
    <row r="111" spans="1:13" ht="15.75" thickBot="1" x14ac:dyDescent="0.3">
      <c r="A111" s="28">
        <v>106</v>
      </c>
      <c r="B111" s="29">
        <v>0.47407899999999997</v>
      </c>
      <c r="C111" s="29">
        <v>41</v>
      </c>
      <c r="D111" s="29">
        <v>1.51</v>
      </c>
      <c r="E111" s="29">
        <v>0.42478199999999999</v>
      </c>
      <c r="F111" s="29">
        <v>214</v>
      </c>
      <c r="G111" s="29">
        <v>1.7</v>
      </c>
      <c r="I111">
        <f t="shared" si="10"/>
        <v>40.62667816951209</v>
      </c>
      <c r="J111">
        <f t="shared" si="11"/>
        <v>19.260254959924122</v>
      </c>
      <c r="K111">
        <f t="shared" si="12"/>
        <v>30.996550689550034</v>
      </c>
      <c r="L111">
        <f>SUM(K111:$K$124)</f>
        <v>61.416247593553209</v>
      </c>
      <c r="M111">
        <f t="shared" si="13"/>
        <v>1.5117221087409125</v>
      </c>
    </row>
    <row r="112" spans="1:13" ht="15.75" thickBot="1" x14ac:dyDescent="0.3">
      <c r="A112" s="28">
        <v>107</v>
      </c>
      <c r="B112" s="29">
        <v>0.49778299999999998</v>
      </c>
      <c r="C112" s="29">
        <v>21</v>
      </c>
      <c r="D112" s="29">
        <v>1.42</v>
      </c>
      <c r="E112" s="29">
        <v>0.45026899999999997</v>
      </c>
      <c r="F112" s="29">
        <v>123</v>
      </c>
      <c r="G112" s="29">
        <v>1.59</v>
      </c>
      <c r="I112">
        <f t="shared" si="10"/>
        <v>21.366423209587971</v>
      </c>
      <c r="J112">
        <f t="shared" si="11"/>
        <v>10.635842244538329</v>
      </c>
      <c r="K112">
        <f t="shared" si="12"/>
        <v>16.048502087318806</v>
      </c>
      <c r="L112">
        <f>SUM(K112:$K$124)</f>
        <v>30.419696904003178</v>
      </c>
      <c r="M112">
        <f t="shared" si="13"/>
        <v>1.4237149852181454</v>
      </c>
    </row>
    <row r="113" spans="1:13" ht="15.75" thickBot="1" x14ac:dyDescent="0.3">
      <c r="A113" s="28">
        <v>108</v>
      </c>
      <c r="B113" s="29">
        <v>0.52267300000000005</v>
      </c>
      <c r="C113" s="29">
        <v>11</v>
      </c>
      <c r="D113" s="29">
        <v>1.34</v>
      </c>
      <c r="E113" s="29">
        <v>0.47728500000000001</v>
      </c>
      <c r="F113" s="29">
        <v>68</v>
      </c>
      <c r="G113" s="29">
        <v>1.48</v>
      </c>
      <c r="I113">
        <f t="shared" si="10"/>
        <v>10.730580965049642</v>
      </c>
      <c r="J113">
        <f t="shared" si="11"/>
        <v>5.6085849447453917</v>
      </c>
      <c r="K113">
        <f t="shared" si="12"/>
        <v>7.9262884926769459</v>
      </c>
      <c r="L113">
        <f>SUM(K113:$K$124)</f>
        <v>14.371194816684371</v>
      </c>
      <c r="M113">
        <f t="shared" si="13"/>
        <v>1.3392746267413198</v>
      </c>
    </row>
    <row r="114" spans="1:13" ht="15.75" thickBot="1" x14ac:dyDescent="0.3">
      <c r="A114" s="28">
        <v>109</v>
      </c>
      <c r="B114" s="29">
        <v>0.54880600000000002</v>
      </c>
      <c r="C114" s="29">
        <v>5</v>
      </c>
      <c r="D114" s="29">
        <v>1.26</v>
      </c>
      <c r="E114" s="29">
        <v>0.50592199999999998</v>
      </c>
      <c r="F114" s="29">
        <v>35</v>
      </c>
      <c r="G114" s="29">
        <v>1.38</v>
      </c>
      <c r="I114">
        <f t="shared" si="10"/>
        <v>5.1219960203042501</v>
      </c>
      <c r="J114">
        <f t="shared" si="11"/>
        <v>2.8109821479190944</v>
      </c>
      <c r="K114">
        <f t="shared" si="12"/>
        <v>3.7165049463447026</v>
      </c>
      <c r="L114">
        <f>SUM(K114:$K$124)</f>
        <v>6.444906324007424</v>
      </c>
      <c r="M114">
        <f t="shared" si="13"/>
        <v>1.2582802287348502</v>
      </c>
    </row>
    <row r="115" spans="1:13" ht="15.75" thickBot="1" x14ac:dyDescent="0.3">
      <c r="A115" s="25">
        <v>110</v>
      </c>
      <c r="B115" s="26">
        <v>0.57624600000000004</v>
      </c>
      <c r="C115" s="26">
        <v>2</v>
      </c>
      <c r="D115" s="26">
        <v>1.18</v>
      </c>
      <c r="E115" s="26">
        <v>0.53627800000000003</v>
      </c>
      <c r="F115" s="26">
        <v>17</v>
      </c>
      <c r="G115" s="26">
        <v>1.28</v>
      </c>
      <c r="I115">
        <f t="shared" si="10"/>
        <v>2.3110138723851557</v>
      </c>
      <c r="J115">
        <f t="shared" si="11"/>
        <v>1.3317124999064565</v>
      </c>
      <c r="K115">
        <f t="shared" si="12"/>
        <v>1.6451576224319275</v>
      </c>
      <c r="L115">
        <f>SUM(K115:$K$124)</f>
        <v>2.7284013776627218</v>
      </c>
      <c r="M115">
        <f t="shared" si="13"/>
        <v>1.1806079618409162</v>
      </c>
    </row>
    <row r="116" spans="1:13" ht="15.75" thickBot="1" x14ac:dyDescent="0.3">
      <c r="A116" s="25">
        <v>111</v>
      </c>
      <c r="B116" s="26">
        <v>0.60505900000000001</v>
      </c>
      <c r="C116" s="26">
        <v>1</v>
      </c>
      <c r="D116" s="26">
        <v>1.1100000000000001</v>
      </c>
      <c r="E116" s="26">
        <v>0.56845400000000001</v>
      </c>
      <c r="F116" s="26">
        <v>8</v>
      </c>
      <c r="G116" s="26">
        <v>1.19</v>
      </c>
      <c r="I116">
        <f t="shared" si="10"/>
        <v>0.97930137247869919</v>
      </c>
      <c r="J116">
        <f t="shared" si="11"/>
        <v>0.59253510913058927</v>
      </c>
      <c r="K116">
        <f t="shared" si="12"/>
        <v>0.68303381791340456</v>
      </c>
      <c r="L116">
        <f>SUM(K116:$K$124)</f>
        <v>1.0832437552307943</v>
      </c>
      <c r="M116">
        <f t="shared" si="13"/>
        <v>1.1061393210233206</v>
      </c>
    </row>
    <row r="117" spans="1:13" ht="15.75" thickBot="1" x14ac:dyDescent="0.3">
      <c r="A117" s="25">
        <v>112</v>
      </c>
      <c r="B117" s="26">
        <v>0.63531199999999999</v>
      </c>
      <c r="C117" s="26">
        <v>0</v>
      </c>
      <c r="D117" s="26">
        <v>1.03</v>
      </c>
      <c r="E117" s="26">
        <v>0.60256100000000001</v>
      </c>
      <c r="F117" s="26">
        <v>3</v>
      </c>
      <c r="G117" s="26">
        <v>1.1000000000000001</v>
      </c>
      <c r="I117">
        <f t="shared" si="10"/>
        <v>0.38676626334810993</v>
      </c>
      <c r="J117">
        <f t="shared" si="11"/>
        <v>0.24571724830021441</v>
      </c>
      <c r="K117">
        <f t="shared" si="12"/>
        <v>0.26390763919800275</v>
      </c>
      <c r="L117">
        <f>SUM(K117:$K$124)</f>
        <v>0.40020993731739002</v>
      </c>
      <c r="M117">
        <f t="shared" si="13"/>
        <v>1.0347591691501286</v>
      </c>
    </row>
    <row r="118" spans="1:13" ht="15.75" thickBot="1" x14ac:dyDescent="0.3">
      <c r="A118" s="25">
        <v>113</v>
      </c>
      <c r="B118" s="26">
        <v>0.66707700000000003</v>
      </c>
      <c r="C118" s="26">
        <v>0</v>
      </c>
      <c r="D118" s="26">
        <v>0.97</v>
      </c>
      <c r="E118" s="26">
        <v>0.63871500000000003</v>
      </c>
      <c r="F118" s="26">
        <v>1</v>
      </c>
      <c r="G118" s="26">
        <v>1.02</v>
      </c>
      <c r="I118">
        <f t="shared" si="10"/>
        <v>0.14104901504789552</v>
      </c>
      <c r="J118">
        <f t="shared" si="11"/>
        <v>9.409055381110501E-2</v>
      </c>
      <c r="K118">
        <f t="shared" si="12"/>
        <v>9.400373814234303E-2</v>
      </c>
      <c r="L118">
        <f>SUM(K118:$K$124)</f>
        <v>0.13630229811938727</v>
      </c>
      <c r="M118">
        <f t="shared" si="13"/>
        <v>0.96634703952454803</v>
      </c>
    </row>
    <row r="119" spans="1:13" ht="15.75" thickBot="1" x14ac:dyDescent="0.3">
      <c r="A119" s="25">
        <v>114</v>
      </c>
      <c r="B119" s="26">
        <v>0.70043100000000003</v>
      </c>
      <c r="C119" s="26">
        <v>0</v>
      </c>
      <c r="D119" s="26">
        <v>0.9</v>
      </c>
      <c r="E119" s="26">
        <v>0.67703800000000003</v>
      </c>
      <c r="F119" s="26">
        <v>1</v>
      </c>
      <c r="G119" s="26">
        <v>0.94</v>
      </c>
      <c r="I119">
        <f t="shared" si="10"/>
        <v>4.6958461236790518E-2</v>
      </c>
      <c r="J119">
        <f t="shared" si="11"/>
        <v>3.289116196254642E-2</v>
      </c>
      <c r="K119">
        <f t="shared" si="12"/>
        <v>3.0512880255517308E-2</v>
      </c>
      <c r="L119">
        <f>SUM(K119:$K$124)</f>
        <v>4.2298559977044244E-2</v>
      </c>
      <c r="M119">
        <f t="shared" si="13"/>
        <v>0.90076546085595788</v>
      </c>
    </row>
    <row r="120" spans="1:13" ht="15.75" thickBot="1" x14ac:dyDescent="0.3">
      <c r="A120" s="28">
        <v>115</v>
      </c>
      <c r="B120" s="29">
        <v>0.73545300000000002</v>
      </c>
      <c r="C120" s="29">
        <v>0</v>
      </c>
      <c r="D120" s="29">
        <v>0.84</v>
      </c>
      <c r="E120" s="29">
        <v>0.71765999999999996</v>
      </c>
      <c r="F120" s="29">
        <v>0</v>
      </c>
      <c r="G120" s="29">
        <v>0.87</v>
      </c>
      <c r="I120">
        <f t="shared" si="10"/>
        <v>1.4067299274244098E-2</v>
      </c>
      <c r="J120">
        <f t="shared" si="11"/>
        <v>1.0345837453140645E-2</v>
      </c>
      <c r="K120">
        <f t="shared" si="12"/>
        <v>8.8943805476737747E-3</v>
      </c>
      <c r="L120">
        <f>SUM(K120:$K$124)</f>
        <v>1.1785679721526934E-2</v>
      </c>
      <c r="M120">
        <f t="shared" si="13"/>
        <v>0.83780685203061012</v>
      </c>
    </row>
    <row r="121" spans="1:13" ht="15.75" thickBot="1" x14ac:dyDescent="0.3">
      <c r="A121" s="28">
        <v>116</v>
      </c>
      <c r="B121" s="29">
        <v>0.77222500000000005</v>
      </c>
      <c r="C121" s="29">
        <v>0</v>
      </c>
      <c r="D121" s="29">
        <v>0.78</v>
      </c>
      <c r="E121" s="29">
        <v>0.76071999999999995</v>
      </c>
      <c r="F121" s="29">
        <v>0</v>
      </c>
      <c r="G121" s="29">
        <v>0.79</v>
      </c>
      <c r="I121">
        <f t="shared" si="10"/>
        <v>3.7214618211034532E-3</v>
      </c>
      <c r="J121">
        <f t="shared" si="11"/>
        <v>2.8738058548016141E-3</v>
      </c>
      <c r="K121">
        <f t="shared" si="12"/>
        <v>2.2845588937026461E-3</v>
      </c>
      <c r="L121">
        <f>SUM(K121:$K$124)</f>
        <v>2.8912991738531601E-3</v>
      </c>
      <c r="M121">
        <f t="shared" si="13"/>
        <v>0.77692565793832569</v>
      </c>
    </row>
    <row r="122" spans="1:13" ht="15.75" thickBot="1" x14ac:dyDescent="0.3">
      <c r="A122" s="28">
        <v>117</v>
      </c>
      <c r="B122" s="29">
        <v>0.81083700000000003</v>
      </c>
      <c r="C122" s="29">
        <v>0</v>
      </c>
      <c r="D122" s="29">
        <v>0.72</v>
      </c>
      <c r="E122" s="29">
        <v>0.80636300000000005</v>
      </c>
      <c r="F122" s="29">
        <v>0</v>
      </c>
      <c r="G122" s="29">
        <v>0.73</v>
      </c>
      <c r="I122">
        <f t="shared" si="10"/>
        <v>8.4765596630183889E-4</v>
      </c>
      <c r="J122">
        <f t="shared" si="11"/>
        <v>6.8731082074828412E-4</v>
      </c>
      <c r="K122">
        <f t="shared" si="12"/>
        <v>5.0400055592769678E-4</v>
      </c>
      <c r="L122">
        <f>SUM(K122:$K$124)</f>
        <v>6.0674028015051426E-4</v>
      </c>
      <c r="M122">
        <f t="shared" si="13"/>
        <v>0.71578600785128221</v>
      </c>
    </row>
    <row r="123" spans="1:13" ht="15.75" thickBot="1" x14ac:dyDescent="0.3">
      <c r="A123" s="28">
        <v>118</v>
      </c>
      <c r="B123" s="29">
        <v>0.85137799999999997</v>
      </c>
      <c r="C123" s="29">
        <v>0</v>
      </c>
      <c r="D123" s="29">
        <v>0.67</v>
      </c>
      <c r="E123" s="29">
        <v>0.85137799999999997</v>
      </c>
      <c r="F123" s="29">
        <v>0</v>
      </c>
      <c r="G123" s="29">
        <v>0.67</v>
      </c>
      <c r="I123">
        <f t="shared" si="10"/>
        <v>1.6034514555355472E-4</v>
      </c>
      <c r="J123">
        <f t="shared" si="11"/>
        <v>1.3651432933109431E-4</v>
      </c>
      <c r="K123">
        <f t="shared" si="12"/>
        <v>9.2087980888007565E-5</v>
      </c>
      <c r="L123">
        <f>SUM(K123:$K$124)</f>
        <v>1.0273972422281748E-4</v>
      </c>
      <c r="M123">
        <f t="shared" si="13"/>
        <v>0.64074109551700009</v>
      </c>
    </row>
    <row r="124" spans="1:13" ht="15.75" thickBot="1" x14ac:dyDescent="0.3">
      <c r="A124" s="28">
        <v>119</v>
      </c>
      <c r="B124" s="29">
        <v>0.89394700000000005</v>
      </c>
      <c r="C124" s="29">
        <v>0</v>
      </c>
      <c r="D124" s="29">
        <v>0.61</v>
      </c>
      <c r="E124" s="29">
        <v>0.89394700000000005</v>
      </c>
      <c r="F124" s="29">
        <v>0</v>
      </c>
      <c r="G124" s="29">
        <v>0.61</v>
      </c>
      <c r="I124">
        <f t="shared" si="10"/>
        <v>2.3830816222460416E-5</v>
      </c>
      <c r="J124">
        <f t="shared" si="11"/>
        <v>2.1303486669619822E-5</v>
      </c>
      <c r="K124">
        <f t="shared" si="12"/>
        <v>1.0651743334809911E-5</v>
      </c>
      <c r="L124">
        <f>SUM(K124:$K$124)</f>
        <v>1.0651743334809911E-5</v>
      </c>
      <c r="M124">
        <f t="shared" si="13"/>
        <v>0.44697350000000002</v>
      </c>
    </row>
    <row r="125" spans="1:13" x14ac:dyDescent="0.25">
      <c r="A125" s="42" t="s">
        <v>50</v>
      </c>
      <c r="B125" s="43"/>
      <c r="C125" s="43"/>
      <c r="D125" s="43"/>
      <c r="E125" s="43"/>
      <c r="F125" s="43"/>
      <c r="G125" s="44"/>
    </row>
    <row r="126" spans="1:13" x14ac:dyDescent="0.25">
      <c r="A126" s="45" t="s">
        <v>51</v>
      </c>
      <c r="B126" s="46"/>
      <c r="C126" s="46"/>
      <c r="D126" s="46"/>
      <c r="E126" s="46"/>
      <c r="F126" s="46"/>
      <c r="G126" s="47"/>
    </row>
    <row r="127" spans="1:13" ht="38.25" customHeight="1" thickBot="1" x14ac:dyDescent="0.3">
      <c r="A127" s="48" t="s">
        <v>52</v>
      </c>
      <c r="B127" s="49"/>
      <c r="C127" s="49"/>
      <c r="D127" s="49"/>
      <c r="E127" s="49"/>
      <c r="F127" s="49"/>
      <c r="G127" s="50"/>
    </row>
    <row r="162" spans="12:13" x14ac:dyDescent="0.25">
      <c r="M162" t="s">
        <v>55</v>
      </c>
    </row>
    <row r="163" spans="12:13" x14ac:dyDescent="0.25">
      <c r="L163" s="1">
        <v>100000</v>
      </c>
      <c r="M163">
        <f>'SSA avg mort by age'!I5</f>
        <v>100000</v>
      </c>
    </row>
    <row r="164" spans="12:13" x14ac:dyDescent="0.25">
      <c r="L164" s="1">
        <f>L163*(1-L39)</f>
        <v>-423886680090.50812</v>
      </c>
      <c r="M164" s="1">
        <f>'SSA avg mort by age'!I6</f>
        <v>99301</v>
      </c>
    </row>
    <row r="165" spans="12:13" x14ac:dyDescent="0.25">
      <c r="L165" s="1"/>
      <c r="M165" s="1">
        <f>'SSA avg mort by age'!I7</f>
        <v>99256.612453000009</v>
      </c>
    </row>
    <row r="166" spans="12:13" x14ac:dyDescent="0.25">
      <c r="L166" s="1"/>
      <c r="M166" s="1">
        <f>'SSA avg mort by age'!I8</f>
        <v>99226.736212651653</v>
      </c>
    </row>
    <row r="167" spans="12:13" x14ac:dyDescent="0.25">
      <c r="L167" s="1"/>
      <c r="M167" s="1">
        <f>'SSA avg mort by age'!I9</f>
        <v>99203.616383114102</v>
      </c>
    </row>
    <row r="168" spans="12:13" x14ac:dyDescent="0.25">
      <c r="L168" s="1"/>
      <c r="M168" s="1">
        <f>'SSA avg mort by age'!I10</f>
        <v>99186.057343014298</v>
      </c>
    </row>
    <row r="169" spans="12:13" x14ac:dyDescent="0.25">
      <c r="L169" s="1"/>
      <c r="M169" s="1">
        <f>'SSA avg mort by age'!I11</f>
        <v>99170.088387782074</v>
      </c>
    </row>
    <row r="170" spans="12:13" x14ac:dyDescent="0.25">
      <c r="L170" s="1"/>
      <c r="M170" s="1">
        <f>'SSA avg mort by age'!I12</f>
        <v>99155.212874523902</v>
      </c>
    </row>
    <row r="171" spans="12:13" x14ac:dyDescent="0.25">
      <c r="L171" s="1"/>
      <c r="M171" s="1">
        <f>'SSA avg mort by age'!I13</f>
        <v>99141.430299934349</v>
      </c>
    </row>
    <row r="172" spans="12:13" x14ac:dyDescent="0.25">
      <c r="L172" s="1"/>
      <c r="M172" s="1">
        <f>'SSA avg mort by age'!I14</f>
        <v>99129.235904007452</v>
      </c>
    </row>
    <row r="173" spans="12:13" x14ac:dyDescent="0.25">
      <c r="L173" s="1"/>
      <c r="M173" s="1">
        <f>'SSA avg mort by age'!I15</f>
        <v>99118.827334237532</v>
      </c>
    </row>
    <row r="174" spans="12:13" x14ac:dyDescent="0.25">
      <c r="L174" s="1"/>
      <c r="M174" s="1">
        <f>'SSA avg mort by age'!I16</f>
        <v>99109.807520950126</v>
      </c>
    </row>
    <row r="175" spans="12:13" x14ac:dyDescent="0.25">
      <c r="L175" s="1"/>
      <c r="M175" s="1">
        <f>'SSA avg mort by age'!I17</f>
        <v>99100.292979428123</v>
      </c>
    </row>
    <row r="176" spans="12:13" x14ac:dyDescent="0.25">
      <c r="L176" s="1"/>
      <c r="M176" s="1">
        <f>'SSA avg mort by age'!I18</f>
        <v>99086.914439875894</v>
      </c>
    </row>
    <row r="177" spans="12:13" x14ac:dyDescent="0.25">
      <c r="L177" s="1"/>
      <c r="M177" s="1">
        <f>'SSA avg mort by age'!I19</f>
        <v>99065.412579442433</v>
      </c>
    </row>
    <row r="178" spans="12:13" x14ac:dyDescent="0.25">
      <c r="L178" s="1"/>
      <c r="M178" s="1">
        <f>'SSA avg mort by age'!I20</f>
        <v>99032.522862466052</v>
      </c>
    </row>
    <row r="179" spans="12:13" x14ac:dyDescent="0.25">
      <c r="L179" s="1"/>
      <c r="M179" s="1">
        <f>'SSA avg mort by age'!I21</f>
        <v>98987.364032040772</v>
      </c>
    </row>
    <row r="180" spans="12:13" x14ac:dyDescent="0.25">
      <c r="L180" s="1"/>
      <c r="M180" s="1">
        <f>'SSA avg mort by age'!I22</f>
        <v>98930.050348266217</v>
      </c>
    </row>
    <row r="181" spans="12:13" x14ac:dyDescent="0.25">
      <c r="L181" s="1"/>
      <c r="M181" s="1">
        <f>'SSA avg mort by age'!I23</f>
        <v>98859.908942569295</v>
      </c>
    </row>
    <row r="182" spans="12:13" x14ac:dyDescent="0.25">
      <c r="L182" s="1"/>
      <c r="M182" s="1">
        <f>'SSA avg mort by age'!I24</f>
        <v>98776.570039330705</v>
      </c>
    </row>
    <row r="183" spans="12:13" x14ac:dyDescent="0.25">
      <c r="L183" s="1"/>
      <c r="M183" s="1">
        <f>'SSA avg mort by age'!I25</f>
        <v>98680.065330402285</v>
      </c>
    </row>
    <row r="184" spans="12:13" x14ac:dyDescent="0.25">
      <c r="L184" s="1"/>
      <c r="M184" s="1">
        <f>'SSA avg mort by age'!I26</f>
        <v>98569.741017362903</v>
      </c>
    </row>
    <row r="185" spans="12:13" x14ac:dyDescent="0.25">
      <c r="L185" s="1"/>
      <c r="M185" s="1">
        <f>'SSA avg mort by age'!I27</f>
        <v>98446.528841091204</v>
      </c>
    </row>
    <row r="186" spans="12:13" x14ac:dyDescent="0.25">
      <c r="L186" s="1"/>
      <c r="M186" s="1">
        <f>'SSA avg mort by age'!I28</f>
        <v>98314.413599386462</v>
      </c>
    </row>
    <row r="187" spans="12:13" x14ac:dyDescent="0.25">
      <c r="L187" s="1"/>
      <c r="M187" s="1">
        <f>'SSA avg mort by age'!I29</f>
        <v>98178.543079792114</v>
      </c>
    </row>
    <row r="188" spans="12:13" x14ac:dyDescent="0.25">
      <c r="L188" s="1"/>
      <c r="M188" s="1">
        <f>'SSA avg mort by age'!I30</f>
        <v>98042.860333255841</v>
      </c>
    </row>
    <row r="189" spans="12:13" x14ac:dyDescent="0.25">
      <c r="L189" s="1"/>
      <c r="M189" s="1">
        <f>'SSA avg mort by age'!I31</f>
        <v>97908.541614599279</v>
      </c>
    </row>
    <row r="190" spans="12:13" x14ac:dyDescent="0.25">
      <c r="L190" s="1"/>
      <c r="M190" s="1">
        <f>'SSA avg mort by age'!I32</f>
        <v>97774.994363836959</v>
      </c>
    </row>
    <row r="191" spans="12:13" x14ac:dyDescent="0.25">
      <c r="L191" s="1"/>
      <c r="M191" s="1">
        <f>'SSA avg mort by age'!I33</f>
        <v>97641.824821513408</v>
      </c>
    </row>
    <row r="192" spans="12:13" x14ac:dyDescent="0.25">
      <c r="L192" s="1"/>
      <c r="M192" s="1">
        <f>'SSA avg mort by age'!I34</f>
        <v>97507.76259603347</v>
      </c>
    </row>
    <row r="193" spans="12:13" x14ac:dyDescent="0.25">
      <c r="L193" s="1"/>
      <c r="M193" s="1">
        <f>'SSA avg mort by age'!I35</f>
        <v>97371.934282737202</v>
      </c>
    </row>
    <row r="194" spans="12:13" x14ac:dyDescent="0.25">
      <c r="L194" s="1"/>
      <c r="M194" s="1">
        <f>'SSA avg mort by age'!I36</f>
        <v>97233.763507990006</v>
      </c>
    </row>
    <row r="195" spans="12:13" x14ac:dyDescent="0.25">
      <c r="L195" s="1"/>
      <c r="M195" s="1">
        <f>'SSA avg mort by age'!I37</f>
        <v>97093.260719720958</v>
      </c>
    </row>
    <row r="196" spans="12:13" x14ac:dyDescent="0.25">
      <c r="L196" s="1"/>
      <c r="M196" s="1">
        <f>'SSA avg mort by age'!I38</f>
        <v>96949.756880377216</v>
      </c>
    </row>
    <row r="197" spans="12:13" x14ac:dyDescent="0.25">
      <c r="L197" s="1"/>
      <c r="M197" s="1">
        <f>'SSA avg mort by age'!I39</f>
        <v>96802.490199675914</v>
      </c>
    </row>
    <row r="198" spans="12:13" x14ac:dyDescent="0.25">
      <c r="L198" s="1"/>
      <c r="M198" s="1">
        <f>'SSA avg mort by age'!I40</f>
        <v>96650.607092552615</v>
      </c>
    </row>
    <row r="199" spans="12:13" x14ac:dyDescent="0.25">
      <c r="L199" s="1"/>
      <c r="M199" s="1">
        <f>'SSA avg mort by age'!I41</f>
        <v>96492.96995238465</v>
      </c>
    </row>
    <row r="200" spans="12:13" x14ac:dyDescent="0.25">
      <c r="L200" s="1"/>
      <c r="M200" s="1">
        <f>'SSA avg mort by age'!I42</f>
        <v>96328.063466736028</v>
      </c>
    </row>
    <row r="201" spans="12:13" x14ac:dyDescent="0.25">
      <c r="L201" s="1"/>
      <c r="M201" s="1">
        <f>'SSA avg mort by age'!I43</f>
        <v>96153.998656051641</v>
      </c>
    </row>
    <row r="202" spans="12:13" x14ac:dyDescent="0.25">
      <c r="L202" s="1"/>
      <c r="M202" s="1">
        <f>'SSA avg mort by age'!I44</f>
        <v>95968.709900641421</v>
      </c>
    </row>
    <row r="203" spans="12:13" x14ac:dyDescent="0.25">
      <c r="L203" s="1"/>
      <c r="M203" s="1">
        <f>'SSA avg mort by age'!I45</f>
        <v>95770.054671147096</v>
      </c>
    </row>
    <row r="204" spans="12:13" x14ac:dyDescent="0.25">
      <c r="L204" s="1"/>
      <c r="M204" s="1">
        <f>'SSA avg mort by age'!I46</f>
        <v>95556.104369011751</v>
      </c>
    </row>
    <row r="205" spans="12:13" x14ac:dyDescent="0.25">
      <c r="L205" s="1"/>
      <c r="M205" s="1">
        <f>'SSA avg mort by age'!I47</f>
        <v>95324.858596438746</v>
      </c>
    </row>
    <row r="206" spans="12:13" x14ac:dyDescent="0.25">
      <c r="L206" s="1"/>
      <c r="M206" s="1">
        <f>'SSA avg mort by age'!I48</f>
        <v>95074.344868047308</v>
      </c>
    </row>
    <row r="207" spans="12:13" x14ac:dyDescent="0.25">
      <c r="L207" s="1"/>
      <c r="M207" s="1">
        <f>'SSA avg mort by age'!I49</f>
        <v>94802.432241724702</v>
      </c>
    </row>
    <row r="208" spans="12:13" x14ac:dyDescent="0.25">
      <c r="L208" s="1"/>
      <c r="M208" s="1">
        <f>'SSA avg mort by age'!I50</f>
        <v>94506.93306042724</v>
      </c>
    </row>
    <row r="209" spans="12:13" x14ac:dyDescent="0.25">
      <c r="L209" s="1"/>
      <c r="M209" s="1">
        <f>'SSA avg mort by age'!I51</f>
        <v>94185.987515754037</v>
      </c>
    </row>
    <row r="210" spans="12:13" x14ac:dyDescent="0.25">
      <c r="L210" s="1"/>
      <c r="M210" s="1">
        <f>'SSA avg mort by age'!I52</f>
        <v>93837.216803983203</v>
      </c>
    </row>
    <row r="211" spans="12:13" x14ac:dyDescent="0.25">
      <c r="L211" s="1"/>
      <c r="M211" s="1">
        <f>'SSA avg mort by age'!I53</f>
        <v>93457.082238710267</v>
      </c>
    </row>
    <row r="212" spans="12:13" x14ac:dyDescent="0.25">
      <c r="L212" s="1"/>
      <c r="M212" s="1">
        <f>'SSA avg mort by age'!I54</f>
        <v>93041.758965241432</v>
      </c>
    </row>
    <row r="213" spans="12:13" x14ac:dyDescent="0.25">
      <c r="L213" s="1"/>
      <c r="M213" s="1">
        <f>'SSA avg mort by age'!I55</f>
        <v>92587.901265008986</v>
      </c>
    </row>
    <row r="214" spans="12:13" x14ac:dyDescent="0.25">
      <c r="L214" s="1"/>
      <c r="M214" s="1">
        <f>'SSA avg mort by age'!I56</f>
        <v>92092.83375694498</v>
      </c>
    </row>
    <row r="215" spans="12:13" x14ac:dyDescent="0.25">
      <c r="L215" s="1"/>
      <c r="M215" s="1">
        <f>'SSA avg mort by age'!I57</f>
        <v>91555.195793471939</v>
      </c>
    </row>
    <row r="216" spans="12:13" x14ac:dyDescent="0.25">
      <c r="L216" s="1"/>
      <c r="M216" s="1">
        <f>'SSA avg mort by age'!I58</f>
        <v>90975.010517728704</v>
      </c>
    </row>
    <row r="217" spans="12:13" x14ac:dyDescent="0.25">
      <c r="L217" s="1"/>
      <c r="M217" s="1">
        <f>'SSA avg mort by age'!I59</f>
        <v>90353.014370819001</v>
      </c>
    </row>
    <row r="218" spans="12:13" x14ac:dyDescent="0.25">
      <c r="L218" s="1"/>
      <c r="M218" s="1">
        <f>'SSA avg mort by age'!I60</f>
        <v>89689.190774236587</v>
      </c>
    </row>
    <row r="219" spans="12:13" x14ac:dyDescent="0.25">
      <c r="L219" s="1"/>
      <c r="M219" s="1">
        <f>'SSA avg mort by age'!I61</f>
        <v>88980.197721166245</v>
      </c>
    </row>
    <row r="220" spans="12:13" x14ac:dyDescent="0.25">
      <c r="L220" s="1"/>
      <c r="M220" s="1">
        <f>'SSA avg mort by age'!I62</f>
        <v>88223.154198954566</v>
      </c>
    </row>
    <row r="221" spans="12:13" x14ac:dyDescent="0.25">
      <c r="L221" s="1"/>
      <c r="M221" s="1">
        <f>'SSA avg mort by age'!I63</f>
        <v>87418.911925276901</v>
      </c>
    </row>
    <row r="222" spans="12:13" x14ac:dyDescent="0.25">
      <c r="L222" s="1"/>
      <c r="M222" s="1">
        <f>'SSA avg mort by age'!I64</f>
        <v>86568.937844627435</v>
      </c>
    </row>
    <row r="223" spans="12:13" x14ac:dyDescent="0.25">
      <c r="L223" s="1"/>
      <c r="M223" s="1">
        <f>'SSA avg mort by age'!I65</f>
        <v>85672.603062184164</v>
      </c>
    </row>
    <row r="224" spans="12:13" x14ac:dyDescent="0.25">
      <c r="L224" s="1"/>
      <c r="M224" s="1">
        <f>'SSA avg mort by age'!I66</f>
        <v>84726.263488759272</v>
      </c>
    </row>
    <row r="225" spans="12:13" x14ac:dyDescent="0.25">
      <c r="L225" s="1"/>
      <c r="M225" s="1">
        <f>'SSA avg mort by age'!I67</f>
        <v>83723.528160369809</v>
      </c>
    </row>
    <row r="226" spans="12:13" x14ac:dyDescent="0.25">
      <c r="L226" s="1"/>
      <c r="M226" s="1">
        <f>'SSA avg mort by age'!I68</f>
        <v>82657.895093944622</v>
      </c>
    </row>
    <row r="227" spans="12:13" x14ac:dyDescent="0.25">
      <c r="L227" s="1"/>
      <c r="M227" s="1">
        <f>'SSA avg mort by age'!I69</f>
        <v>81521.927641668546</v>
      </c>
    </row>
    <row r="228" spans="12:13" x14ac:dyDescent="0.25">
      <c r="L228" s="1"/>
      <c r="M228" s="1">
        <f>'SSA avg mort by age'!I70</f>
        <v>80308.473748722303</v>
      </c>
    </row>
    <row r="229" spans="12:13" x14ac:dyDescent="0.25">
      <c r="L229" s="1"/>
      <c r="M229" s="1">
        <f>'SSA avg mort by age'!I71</f>
        <v>79008.922026520479</v>
      </c>
    </row>
    <row r="230" spans="12:13" x14ac:dyDescent="0.25">
      <c r="L230" s="1"/>
      <c r="M230" s="1">
        <f>'SSA avg mort by age'!I72</f>
        <v>77617.416891789399</v>
      </c>
    </row>
    <row r="231" spans="12:13" x14ac:dyDescent="0.25">
      <c r="L231" s="1"/>
      <c r="M231" s="1">
        <f>'SSA avg mort by age'!I73</f>
        <v>76131.974767314328</v>
      </c>
    </row>
    <row r="232" spans="12:13" x14ac:dyDescent="0.25">
      <c r="L232" s="1"/>
      <c r="M232" s="1">
        <f>'SSA avg mort by age'!I74</f>
        <v>74552.084026943019</v>
      </c>
    </row>
    <row r="233" spans="12:13" x14ac:dyDescent="0.25">
      <c r="L233" s="1"/>
      <c r="M233" s="1">
        <f>'SSA avg mort by age'!I75</f>
        <v>72874.885792588888</v>
      </c>
    </row>
    <row r="234" spans="12:13" x14ac:dyDescent="0.25">
      <c r="L234" s="1"/>
      <c r="M234" s="1">
        <f>'SSA avg mort by age'!I76</f>
        <v>71090.325589299973</v>
      </c>
    </row>
    <row r="235" spans="12:13" x14ac:dyDescent="0.25">
      <c r="L235" s="1"/>
      <c r="M235" s="1">
        <f>'SSA avg mort by age'!I77</f>
        <v>69188.872650762976</v>
      </c>
    </row>
    <row r="236" spans="12:13" x14ac:dyDescent="0.25">
      <c r="L236" s="1"/>
      <c r="M236" s="1">
        <f>'SSA avg mort by age'!I78</f>
        <v>67167.727302888889</v>
      </c>
    </row>
    <row r="237" spans="12:13" x14ac:dyDescent="0.25">
      <c r="L237" s="1"/>
      <c r="M237" s="1">
        <f>'SSA avg mort by age'!I79</f>
        <v>65026.084317836277</v>
      </c>
    </row>
    <row r="238" spans="12:13" x14ac:dyDescent="0.25">
      <c r="L238" s="1"/>
      <c r="M238" s="1">
        <f>'SSA avg mort by age'!I80</f>
        <v>62761.095748877407</v>
      </c>
    </row>
    <row r="239" spans="12:13" x14ac:dyDescent="0.25">
      <c r="L239" s="1"/>
      <c r="M239" s="1">
        <f>'SSA avg mort by age'!I81</f>
        <v>60362.55495264256</v>
      </c>
    </row>
    <row r="240" spans="12:13" x14ac:dyDescent="0.25">
      <c r="L240" s="1"/>
      <c r="M240" s="1">
        <f>'SSA avg mort by age'!I82</f>
        <v>57823.766253889371</v>
      </c>
    </row>
    <row r="241" spans="12:13" x14ac:dyDescent="0.25">
      <c r="L241" s="1"/>
      <c r="M241" s="1">
        <f>'SSA avg mort by age'!I83</f>
        <v>55148.781003218195</v>
      </c>
    </row>
    <row r="242" spans="12:13" x14ac:dyDescent="0.25">
      <c r="L242" s="1"/>
      <c r="M242" s="1">
        <f>'SSA avg mort by age'!I84</f>
        <v>52345.789059948627</v>
      </c>
    </row>
    <row r="243" spans="12:13" x14ac:dyDescent="0.25">
      <c r="L243" s="1"/>
      <c r="M243" s="1">
        <f>'SSA avg mort by age'!I85</f>
        <v>49421.491554114597</v>
      </c>
    </row>
    <row r="244" spans="12:13" x14ac:dyDescent="0.25">
      <c r="L244" s="1"/>
      <c r="M244" s="1">
        <f>'SSA avg mort by age'!I86</f>
        <v>46376.139244550053</v>
      </c>
    </row>
    <row r="245" spans="12:13" x14ac:dyDescent="0.25">
      <c r="L245" s="1"/>
      <c r="M245" s="1">
        <f>'SSA avg mort by age'!I87</f>
        <v>43215.466226616234</v>
      </c>
    </row>
    <row r="246" spans="12:13" x14ac:dyDescent="0.25">
      <c r="L246" s="1"/>
      <c r="M246" s="1">
        <f>'SSA avg mort by age'!I88</f>
        <v>39959.224061906927</v>
      </c>
    </row>
    <row r="247" spans="12:13" x14ac:dyDescent="0.25">
      <c r="L247" s="1"/>
      <c r="M247" s="1">
        <f>'SSA avg mort by age'!I89</f>
        <v>36633.417843234412</v>
      </c>
    </row>
    <row r="248" spans="12:13" x14ac:dyDescent="0.25">
      <c r="L248" s="1"/>
      <c r="M248" s="1">
        <f>'SSA avg mort by age'!I90</f>
        <v>33265.597840652343</v>
      </c>
    </row>
    <row r="249" spans="12:13" x14ac:dyDescent="0.25">
      <c r="L249" s="1"/>
      <c r="M249" s="1">
        <f>'SSA avg mort by age'!I91</f>
        <v>29884.981460096049</v>
      </c>
    </row>
    <row r="250" spans="12:13" x14ac:dyDescent="0.25">
      <c r="L250" s="1"/>
      <c r="M250" s="1">
        <f>'SSA avg mort by age'!I92</f>
        <v>26524.475064871167</v>
      </c>
    </row>
    <row r="251" spans="12:13" x14ac:dyDescent="0.25">
      <c r="L251" s="1"/>
      <c r="M251" s="1">
        <f>'SSA avg mort by age'!I93</f>
        <v>23222.124870344578</v>
      </c>
    </row>
    <row r="252" spans="12:13" x14ac:dyDescent="0.25">
      <c r="L252" s="1"/>
      <c r="M252" s="1">
        <f>'SSA avg mort by age'!I94</f>
        <v>20021.256844590891</v>
      </c>
    </row>
    <row r="253" spans="12:13" x14ac:dyDescent="0.25">
      <c r="L253" s="1"/>
      <c r="M253" s="1">
        <f>'SSA avg mort by age'!I95</f>
        <v>16968.856068578254</v>
      </c>
    </row>
    <row r="254" spans="12:13" x14ac:dyDescent="0.25">
      <c r="L254" s="1"/>
      <c r="M254" s="1">
        <f>'SSA avg mort by age'!I96</f>
        <v>14112.115211720968</v>
      </c>
    </row>
    <row r="255" spans="12:13" x14ac:dyDescent="0.25">
      <c r="L255" s="1"/>
      <c r="M255" s="1">
        <f>'SSA avg mort by age'!I97</f>
        <v>11494.515409559692</v>
      </c>
    </row>
    <row r="256" spans="12:13" x14ac:dyDescent="0.25">
      <c r="L256" s="1"/>
      <c r="M256" s="1">
        <f>'SSA avg mort by age'!I98</f>
        <v>9151.7377623294633</v>
      </c>
    </row>
    <row r="257" spans="12:13" x14ac:dyDescent="0.25">
      <c r="L257" s="1"/>
      <c r="M257" s="1">
        <f>'SSA avg mort by age'!I99</f>
        <v>7108.1730234768193</v>
      </c>
    </row>
    <row r="258" spans="12:13" x14ac:dyDescent="0.25">
      <c r="L258" s="1"/>
      <c r="M258" s="1">
        <f>'SSA avg mort by age'!I100</f>
        <v>5374.7241927605974</v>
      </c>
    </row>
    <row r="259" spans="12:13" x14ac:dyDescent="0.25">
      <c r="L259" s="1"/>
      <c r="M259" s="1">
        <f>'SSA avg mort by age'!I101</f>
        <v>3954.3082072704051</v>
      </c>
    </row>
    <row r="260" spans="12:13" x14ac:dyDescent="0.25">
      <c r="L260" s="1"/>
      <c r="M260" s="1">
        <f>'SSA avg mort by age'!I102</f>
        <v>2830.6203526267886</v>
      </c>
    </row>
    <row r="261" spans="12:13" x14ac:dyDescent="0.25">
      <c r="L261" s="1"/>
      <c r="M261" s="1">
        <f>'SSA avg mort by age'!I103</f>
        <v>1972.478164043041</v>
      </c>
    </row>
    <row r="262" spans="12:13" x14ac:dyDescent="0.25">
      <c r="L262" s="1"/>
      <c r="M262" s="1">
        <f>'SSA avg mort by age'!I104</f>
        <v>1339.5572606775663</v>
      </c>
    </row>
    <row r="263" spans="12:13" x14ac:dyDescent="0.25">
      <c r="L263" s="1"/>
      <c r="M263" s="1">
        <f>'SSA avg mort by age'!I105</f>
        <v>888.23496796734139</v>
      </c>
    </row>
    <row r="264" spans="12:13" x14ac:dyDescent="0.25">
      <c r="L264" s="1"/>
      <c r="M264" s="1">
        <f>'SSA avg mort by age'!I106</f>
        <v>574.00852452437482</v>
      </c>
    </row>
    <row r="265" spans="12:13" x14ac:dyDescent="0.25">
      <c r="L265" s="1"/>
      <c r="M265" s="1">
        <f>'SSA avg mort by age'!I107</f>
        <v>360.79076205569771</v>
      </c>
    </row>
    <row r="266" spans="12:13" x14ac:dyDescent="0.25">
      <c r="L266" s="1"/>
      <c r="M266" s="1">
        <f>'SSA avg mort by age'!I108</f>
        <v>220.07298429416215</v>
      </c>
    </row>
    <row r="267" spans="12:13" x14ac:dyDescent="0.25">
      <c r="L267" s="1"/>
      <c r="M267" s="1">
        <f>'SSA avg mort by age'!I109</f>
        <v>129.94693518214251</v>
      </c>
    </row>
    <row r="268" spans="12:13" x14ac:dyDescent="0.25">
      <c r="L268" s="1"/>
      <c r="M268" s="1">
        <f>'SSA avg mort by age'!I110</f>
        <v>74.069233266080502</v>
      </c>
    </row>
    <row r="269" spans="12:13" x14ac:dyDescent="0.25">
      <c r="L269" s="1"/>
      <c r="M269" s="1">
        <f>'SSA avg mort by age'!I111</f>
        <v>40.62667816951209</v>
      </c>
    </row>
    <row r="270" spans="12:13" x14ac:dyDescent="0.25">
      <c r="L270" s="1"/>
      <c r="M270" s="1">
        <f>'SSA avg mort by age'!I112</f>
        <v>21.366423209587971</v>
      </c>
    </row>
    <row r="271" spans="12:13" x14ac:dyDescent="0.25">
      <c r="L271" s="1"/>
      <c r="M271" s="1">
        <f>'SSA avg mort by age'!I113</f>
        <v>10.730580965049642</v>
      </c>
    </row>
    <row r="272" spans="12:13" x14ac:dyDescent="0.25">
      <c r="L272" s="1"/>
      <c r="M272" s="1">
        <f>'SSA avg mort by age'!I114</f>
        <v>5.1219960203042501</v>
      </c>
    </row>
    <row r="273" spans="12:13" x14ac:dyDescent="0.25">
      <c r="L273" s="1"/>
      <c r="M273" s="1">
        <f>'SSA avg mort by age'!I115</f>
        <v>2.3110138723851557</v>
      </c>
    </row>
    <row r="274" spans="12:13" x14ac:dyDescent="0.25">
      <c r="L274" s="1"/>
      <c r="M274" s="1">
        <f>'SSA avg mort by age'!I116</f>
        <v>0.97930137247869919</v>
      </c>
    </row>
    <row r="275" spans="12:13" x14ac:dyDescent="0.25">
      <c r="L275" s="1"/>
      <c r="M275" s="1">
        <f>'SSA avg mort by age'!I117</f>
        <v>0.38676626334810993</v>
      </c>
    </row>
    <row r="276" spans="12:13" x14ac:dyDescent="0.25">
      <c r="L276" s="1"/>
      <c r="M276" s="1">
        <f>'SSA avg mort by age'!I118</f>
        <v>0.14104901504789552</v>
      </c>
    </row>
    <row r="277" spans="12:13" x14ac:dyDescent="0.25">
      <c r="L277" s="1"/>
      <c r="M277" s="1">
        <f>'SSA avg mort by age'!I119</f>
        <v>4.6958461236790518E-2</v>
      </c>
    </row>
    <row r="278" spans="12:13" x14ac:dyDescent="0.25">
      <c r="L278" s="1"/>
      <c r="M278" s="1">
        <f>'SSA avg mort by age'!I120</f>
        <v>1.4067299274244098E-2</v>
      </c>
    </row>
    <row r="279" spans="12:13" x14ac:dyDescent="0.25">
      <c r="L279" s="1"/>
      <c r="M279" s="1">
        <f>'SSA avg mort by age'!I121</f>
        <v>3.7214618211034532E-3</v>
      </c>
    </row>
    <row r="280" spans="12:13" x14ac:dyDescent="0.25">
      <c r="L280" s="1"/>
      <c r="M280" s="1">
        <f>'SSA avg mort by age'!I122</f>
        <v>8.4765596630183889E-4</v>
      </c>
    </row>
    <row r="281" spans="12:13" x14ac:dyDescent="0.25">
      <c r="L281" s="1"/>
      <c r="M281" s="1">
        <f>'SSA avg mort by age'!I123</f>
        <v>1.6034514555355472E-4</v>
      </c>
    </row>
    <row r="282" spans="12:13" x14ac:dyDescent="0.25">
      <c r="L282" s="1"/>
      <c r="M282" s="1">
        <f>'SSA avg mort by age'!I124</f>
        <v>2.3830816222460416E-5</v>
      </c>
    </row>
    <row r="285" spans="12:13" x14ac:dyDescent="0.25">
      <c r="L285" s="1"/>
      <c r="M285" s="1">
        <f>'SSA avg mort by age'!J5</f>
        <v>699</v>
      </c>
    </row>
    <row r="286" spans="12:13" x14ac:dyDescent="0.25">
      <c r="L286" s="1"/>
      <c r="M286" s="1">
        <f>'SSA avg mort by age'!J6</f>
        <v>44.387547000000005</v>
      </c>
    </row>
    <row r="287" spans="12:13" x14ac:dyDescent="0.25">
      <c r="L287" s="1"/>
      <c r="M287" s="1">
        <f>'SSA avg mort by age'!J7</f>
        <v>29.876240348353001</v>
      </c>
    </row>
    <row r="288" spans="12:13" x14ac:dyDescent="0.25">
      <c r="L288" s="1"/>
      <c r="M288" s="1">
        <f>'SSA avg mort by age'!J8</f>
        <v>23.119829537547837</v>
      </c>
    </row>
    <row r="289" spans="12:13" x14ac:dyDescent="0.25">
      <c r="L289" s="1"/>
      <c r="M289" s="1">
        <f>'SSA avg mort by age'!J9</f>
        <v>17.559040099811195</v>
      </c>
    </row>
    <row r="290" spans="12:13" x14ac:dyDescent="0.25">
      <c r="L290" s="1"/>
      <c r="M290" s="1">
        <f>'SSA avg mort by age'!J10</f>
        <v>15.968955232225303</v>
      </c>
    </row>
    <row r="291" spans="12:13" x14ac:dyDescent="0.25">
      <c r="L291" s="1"/>
      <c r="M291" s="1">
        <f>'SSA avg mort by age'!J11</f>
        <v>14.87551325816731</v>
      </c>
    </row>
    <row r="292" spans="12:13" x14ac:dyDescent="0.25">
      <c r="L292" s="1"/>
      <c r="M292" s="1">
        <f>'SSA avg mort by age'!J12</f>
        <v>13.782574589558822</v>
      </c>
    </row>
    <row r="293" spans="12:13" x14ac:dyDescent="0.25">
      <c r="L293" s="1"/>
      <c r="M293" s="1">
        <f>'SSA avg mort by age'!J13</f>
        <v>12.194395926891925</v>
      </c>
    </row>
    <row r="294" spans="12:13" x14ac:dyDescent="0.25">
      <c r="L294" s="1"/>
      <c r="M294" s="1">
        <f>'SSA avg mort by age'!J14</f>
        <v>10.408569769920783</v>
      </c>
    </row>
    <row r="295" spans="12:13" x14ac:dyDescent="0.25">
      <c r="L295" s="1"/>
      <c r="M295" s="1">
        <f>'SSA avg mort by age'!J15</f>
        <v>9.0198132874156158</v>
      </c>
    </row>
    <row r="296" spans="12:13" x14ac:dyDescent="0.25">
      <c r="L296" s="1"/>
      <c r="M296" s="1">
        <f>'SSA avg mort by age'!J16</f>
        <v>9.5145415220112124</v>
      </c>
    </row>
    <row r="297" spans="12:13" x14ac:dyDescent="0.25">
      <c r="L297" s="1"/>
      <c r="M297" s="1">
        <f>'SSA avg mort by age'!J17</f>
        <v>13.378539552222797</v>
      </c>
    </row>
    <row r="298" spans="12:13" x14ac:dyDescent="0.25">
      <c r="L298" s="1"/>
      <c r="M298" s="1">
        <f>'SSA avg mort by age'!J18</f>
        <v>21.501860433453068</v>
      </c>
    </row>
    <row r="299" spans="12:13" x14ac:dyDescent="0.25">
      <c r="L299" s="1"/>
      <c r="M299" s="1">
        <f>'SSA avg mort by age'!J19</f>
        <v>32.889716976374885</v>
      </c>
    </row>
    <row r="300" spans="12:13" x14ac:dyDescent="0.25">
      <c r="L300" s="1"/>
      <c r="M300" s="1">
        <f>'SSA avg mort by age'!J20</f>
        <v>45.158830425284521</v>
      </c>
    </row>
    <row r="301" spans="12:13" x14ac:dyDescent="0.25">
      <c r="L301" s="1"/>
      <c r="M301" s="1">
        <f>'SSA avg mort by age'!J21</f>
        <v>57.313683774551606</v>
      </c>
    </row>
    <row r="302" spans="12:13" x14ac:dyDescent="0.25">
      <c r="L302" s="1"/>
      <c r="M302" s="1">
        <f>'SSA avg mort by age'!J22</f>
        <v>70.141405696920742</v>
      </c>
    </row>
    <row r="303" spans="12:13" x14ac:dyDescent="0.25">
      <c r="L303" s="1"/>
      <c r="M303" s="1">
        <f>'SSA avg mort by age'!J23</f>
        <v>83.338903238585914</v>
      </c>
    </row>
    <row r="304" spans="12:13" x14ac:dyDescent="0.25">
      <c r="L304" s="1"/>
      <c r="M304" s="1">
        <f>'SSA avg mort by age'!J24</f>
        <v>96.504708928426098</v>
      </c>
    </row>
    <row r="305" spans="12:13" x14ac:dyDescent="0.25">
      <c r="L305" s="1"/>
      <c r="M305" s="1">
        <f>'SSA avg mort by age'!J25</f>
        <v>110.32431303938976</v>
      </c>
    </row>
    <row r="306" spans="12:13" x14ac:dyDescent="0.25">
      <c r="L306" s="1"/>
      <c r="M306" s="1">
        <f>'SSA avg mort by age'!J26</f>
        <v>123.21217627170363</v>
      </c>
    </row>
    <row r="307" spans="12:13" x14ac:dyDescent="0.25">
      <c r="L307" s="1"/>
      <c r="M307" s="1">
        <f>'SSA avg mort by age'!J27</f>
        <v>132.11524170474439</v>
      </c>
    </row>
    <row r="308" spans="12:13" x14ac:dyDescent="0.25">
      <c r="L308" s="1"/>
      <c r="M308" s="1">
        <f>'SSA avg mort by age'!J28</f>
        <v>135.87051959435209</v>
      </c>
    </row>
    <row r="309" spans="12:13" x14ac:dyDescent="0.25">
      <c r="L309" s="1"/>
      <c r="M309" s="1">
        <f>'SSA avg mort by age'!J29</f>
        <v>135.6827465362727</v>
      </c>
    </row>
    <row r="310" spans="12:13" x14ac:dyDescent="0.25">
      <c r="L310" s="1"/>
      <c r="M310" s="1">
        <f>'SSA avg mort by age'!J30</f>
        <v>134.31871865656049</v>
      </c>
    </row>
    <row r="311" spans="12:13" x14ac:dyDescent="0.25">
      <c r="L311" s="1"/>
      <c r="M311" s="1">
        <f>'SSA avg mort by age'!J31</f>
        <v>133.54725076231341</v>
      </c>
    </row>
    <row r="312" spans="12:13" x14ac:dyDescent="0.25">
      <c r="L312" s="1"/>
      <c r="M312" s="1">
        <f>'SSA avg mort by age'!J32</f>
        <v>133.16954232354593</v>
      </c>
    </row>
    <row r="313" spans="12:13" x14ac:dyDescent="0.25">
      <c r="L313" s="1"/>
      <c r="M313" s="1">
        <f>'SSA avg mort by age'!J33</f>
        <v>134.06222547993792</v>
      </c>
    </row>
    <row r="314" spans="12:13" x14ac:dyDescent="0.25">
      <c r="L314" s="1"/>
      <c r="M314" s="1">
        <f>'SSA avg mort by age'!J34</f>
        <v>135.82831329627462</v>
      </c>
    </row>
    <row r="315" spans="12:13" x14ac:dyDescent="0.25">
      <c r="L315" s="1"/>
      <c r="M315" s="1">
        <f>'SSA avg mort by age'!J35</f>
        <v>138.17077474720409</v>
      </c>
    </row>
    <row r="316" spans="12:13" x14ac:dyDescent="0.25">
      <c r="L316" s="1"/>
      <c r="M316" s="1">
        <f>'SSA avg mort by age'!J36</f>
        <v>140.50278826904557</v>
      </c>
    </row>
    <row r="317" spans="12:13" x14ac:dyDescent="0.25">
      <c r="L317" s="1"/>
      <c r="M317" s="1">
        <f>'SSA avg mort by age'!J37</f>
        <v>143.50383934374756</v>
      </c>
    </row>
    <row r="318" spans="12:13" x14ac:dyDescent="0.25">
      <c r="L318" s="1"/>
      <c r="M318" s="1">
        <f>'SSA avg mort by age'!J38</f>
        <v>147.26668070129298</v>
      </c>
    </row>
    <row r="319" spans="12:13" x14ac:dyDescent="0.25">
      <c r="L319" s="1"/>
      <c r="M319" s="1">
        <f>'SSA avg mort by age'!J39</f>
        <v>151.88310712329152</v>
      </c>
    </row>
    <row r="320" spans="12:13" x14ac:dyDescent="0.25">
      <c r="L320" s="1"/>
      <c r="M320" s="1">
        <f>'SSA avg mort by age'!J40</f>
        <v>157.63714016795333</v>
      </c>
    </row>
    <row r="321" spans="12:13" x14ac:dyDescent="0.25">
      <c r="L321" s="1"/>
      <c r="M321" s="1">
        <f>'SSA avg mort by age'!J41</f>
        <v>164.90648564862536</v>
      </c>
    </row>
    <row r="322" spans="12:13" x14ac:dyDescent="0.25">
      <c r="L322" s="1"/>
      <c r="M322" s="1">
        <f>'SSA avg mort by age'!J42</f>
        <v>174.064810684392</v>
      </c>
    </row>
    <row r="323" spans="12:13" x14ac:dyDescent="0.25">
      <c r="L323" s="1"/>
      <c r="M323" s="1">
        <f>'SSA avg mort by age'!J43</f>
        <v>185.28875541021151</v>
      </c>
    </row>
    <row r="324" spans="12:13" x14ac:dyDescent="0.25">
      <c r="L324" s="1"/>
      <c r="M324" s="1">
        <f>'SSA avg mort by age'!J44</f>
        <v>198.65522949432773</v>
      </c>
    </row>
    <row r="325" spans="12:13" x14ac:dyDescent="0.25">
      <c r="L325" s="1"/>
      <c r="M325" s="1">
        <f>'SSA avg mort by age'!J45</f>
        <v>213.95030213534261</v>
      </c>
    </row>
    <row r="326" spans="12:13" x14ac:dyDescent="0.25">
      <c r="L326" s="1"/>
      <c r="M326" s="1">
        <f>'SSA avg mort by age'!J46</f>
        <v>231.24577257300842</v>
      </c>
    </row>
    <row r="327" spans="12:13" x14ac:dyDescent="0.25">
      <c r="L327" s="1"/>
      <c r="M327" s="1">
        <f>'SSA avg mort by age'!J47</f>
        <v>250.51372839144105</v>
      </c>
    </row>
    <row r="328" spans="12:13" x14ac:dyDescent="0.25">
      <c r="L328" s="1"/>
      <c r="M328" s="1">
        <f>'SSA avg mort by age'!J48</f>
        <v>271.91262632261532</v>
      </c>
    </row>
    <row r="329" spans="12:13" x14ac:dyDescent="0.25">
      <c r="L329" s="1"/>
      <c r="M329" s="1">
        <f>'SSA avg mort by age'!J49</f>
        <v>295.49918129745589</v>
      </c>
    </row>
    <row r="330" spans="12:13" x14ac:dyDescent="0.25">
      <c r="L330" s="1"/>
      <c r="M330" s="1">
        <f>'SSA avg mort by age'!J50</f>
        <v>320.94554467321092</v>
      </c>
    </row>
    <row r="331" spans="12:13" x14ac:dyDescent="0.25">
      <c r="L331" s="1"/>
      <c r="M331" s="1">
        <f>'SSA avg mort by age'!J51</f>
        <v>348.77071177083724</v>
      </c>
    </row>
    <row r="332" spans="12:13" x14ac:dyDescent="0.25">
      <c r="L332" s="1"/>
      <c r="M332" s="1">
        <f>'SSA avg mort by age'!J52</f>
        <v>380.13456527293596</v>
      </c>
    </row>
    <row r="333" spans="12:13" x14ac:dyDescent="0.25">
      <c r="L333" s="1"/>
      <c r="M333" s="1">
        <f>'SSA avg mort by age'!J53</f>
        <v>415.3232734688284</v>
      </c>
    </row>
    <row r="334" spans="12:13" x14ac:dyDescent="0.25">
      <c r="L334" s="1"/>
      <c r="M334" s="1">
        <f>'SSA avg mort by age'!J54</f>
        <v>453.85770023244771</v>
      </c>
    </row>
    <row r="335" spans="12:13" x14ac:dyDescent="0.25">
      <c r="L335" s="1"/>
      <c r="M335" s="1">
        <f>'SSA avg mort by age'!J55</f>
        <v>495.06750806400305</v>
      </c>
    </row>
    <row r="336" spans="12:13" x14ac:dyDescent="0.25">
      <c r="L336" s="1"/>
      <c r="M336" s="1">
        <f>'SSA avg mort by age'!J56</f>
        <v>537.63796347304481</v>
      </c>
    </row>
    <row r="337" spans="12:13" x14ac:dyDescent="0.25">
      <c r="L337" s="1"/>
      <c r="M337" s="1">
        <f>'SSA avg mort by age'!J57</f>
        <v>580.18527574323161</v>
      </c>
    </row>
    <row r="338" spans="12:13" x14ac:dyDescent="0.25">
      <c r="L338" s="1"/>
      <c r="M338" s="1">
        <f>'SSA avg mort by age'!J58</f>
        <v>621.99614690971111</v>
      </c>
    </row>
    <row r="339" spans="12:13" x14ac:dyDescent="0.25">
      <c r="L339" s="1"/>
      <c r="M339" s="1">
        <f>'SSA avg mort by age'!J59</f>
        <v>663.82359658240716</v>
      </c>
    </row>
    <row r="340" spans="12:13" x14ac:dyDescent="0.25">
      <c r="L340" s="1"/>
      <c r="M340" s="1">
        <f>'SSA avg mort by age'!J60</f>
        <v>708.99305307034024</v>
      </c>
    </row>
    <row r="341" spans="12:13" x14ac:dyDescent="0.25">
      <c r="L341" s="1"/>
      <c r="M341" s="1">
        <f>'SSA avg mort by age'!J61</f>
        <v>757.04352221168244</v>
      </c>
    </row>
    <row r="342" spans="12:13" x14ac:dyDescent="0.25">
      <c r="L342" s="1"/>
      <c r="M342" s="1">
        <f>'SSA avg mort by age'!J62</f>
        <v>804.24227367766991</v>
      </c>
    </row>
    <row r="343" spans="12:13" x14ac:dyDescent="0.25">
      <c r="L343" s="1"/>
      <c r="M343" s="1">
        <f>'SSA avg mort by age'!J63</f>
        <v>849.9740806494674</v>
      </c>
    </row>
    <row r="344" spans="12:13" x14ac:dyDescent="0.25">
      <c r="L344" s="1"/>
      <c r="M344" s="1">
        <f>'SSA avg mort by age'!J64</f>
        <v>896.3347824432725</v>
      </c>
    </row>
    <row r="345" spans="12:13" x14ac:dyDescent="0.25">
      <c r="L345" s="1"/>
      <c r="M345" s="1">
        <f>'SSA avg mort by age'!J65</f>
        <v>946.33957342488634</v>
      </c>
    </row>
    <row r="346" spans="12:13" x14ac:dyDescent="0.25">
      <c r="L346" s="1"/>
      <c r="M346" s="1">
        <f>'SSA avg mort by age'!J66</f>
        <v>1002.735328389466</v>
      </c>
    </row>
    <row r="347" spans="12:13" x14ac:dyDescent="0.25">
      <c r="L347" s="1"/>
      <c r="M347" s="1">
        <f>'SSA avg mort by age'!J67</f>
        <v>1065.6330664251868</v>
      </c>
    </row>
    <row r="348" spans="12:13" x14ac:dyDescent="0.25">
      <c r="L348" s="1"/>
      <c r="M348" s="1">
        <f>'SSA avg mort by age'!J68</f>
        <v>1135.9674522760808</v>
      </c>
    </row>
    <row r="349" spans="12:13" x14ac:dyDescent="0.25">
      <c r="L349" s="1"/>
      <c r="M349" s="1">
        <f>'SSA avg mort by age'!J69</f>
        <v>1213.4538929462365</v>
      </c>
    </row>
    <row r="350" spans="12:13" x14ac:dyDescent="0.25">
      <c r="L350" s="1"/>
      <c r="M350" s="1">
        <f>'SSA avg mort by age'!J70</f>
        <v>1299.5517222018241</v>
      </c>
    </row>
    <row r="351" spans="12:13" x14ac:dyDescent="0.25">
      <c r="L351" s="1"/>
      <c r="M351" s="1">
        <f>'SSA avg mort by age'!J71</f>
        <v>1391.5051347310787</v>
      </c>
    </row>
    <row r="352" spans="12:13" x14ac:dyDescent="0.25">
      <c r="L352" s="1"/>
      <c r="M352" s="1">
        <f>'SSA avg mort by age'!J72</f>
        <v>1485.4421244750654</v>
      </c>
    </row>
    <row r="353" spans="12:13" x14ac:dyDescent="0.25">
      <c r="L353" s="1"/>
      <c r="M353" s="1">
        <f>'SSA avg mort by age'!J73</f>
        <v>1579.8907403713069</v>
      </c>
    </row>
    <row r="354" spans="12:13" x14ac:dyDescent="0.25">
      <c r="L354" s="1"/>
      <c r="M354" s="1">
        <f>'SSA avg mort by age'!J74</f>
        <v>1677.1982343541372</v>
      </c>
    </row>
    <row r="355" spans="12:13" x14ac:dyDescent="0.25">
      <c r="L355" s="1"/>
      <c r="M355" s="1">
        <f>'SSA avg mort by age'!J75</f>
        <v>1784.5602032889167</v>
      </c>
    </row>
    <row r="356" spans="12:13" x14ac:dyDescent="0.25">
      <c r="L356" s="1"/>
      <c r="M356" s="1">
        <f>'SSA avg mort by age'!J76</f>
        <v>1901.4529385370063</v>
      </c>
    </row>
    <row r="357" spans="12:13" x14ac:dyDescent="0.25">
      <c r="L357" s="1"/>
      <c r="M357" s="1">
        <f>'SSA avg mort by age'!J77</f>
        <v>2021.145347874088</v>
      </c>
    </row>
    <row r="358" spans="12:13" x14ac:dyDescent="0.25">
      <c r="L358" s="1"/>
      <c r="M358" s="1">
        <f>'SSA avg mort by age'!J78</f>
        <v>2141.6429850526119</v>
      </c>
    </row>
    <row r="359" spans="12:13" x14ac:dyDescent="0.25">
      <c r="L359" s="1"/>
      <c r="M359" s="1">
        <f>'SSA avg mort by age'!J79</f>
        <v>2264.9885689588732</v>
      </c>
    </row>
    <row r="360" spans="12:13" x14ac:dyDescent="0.25">
      <c r="L360" s="1"/>
      <c r="M360" s="1">
        <f>'SSA avg mort by age'!J80</f>
        <v>2398.5407962348481</v>
      </c>
    </row>
    <row r="361" spans="12:13" x14ac:dyDescent="0.25">
      <c r="L361" s="1"/>
      <c r="M361" s="1">
        <f>'SSA avg mort by age'!J81</f>
        <v>2538.7886987531933</v>
      </c>
    </row>
    <row r="362" spans="12:13" x14ac:dyDescent="0.25">
      <c r="L362" s="1"/>
      <c r="M362" s="1">
        <f>'SSA avg mort by age'!J82</f>
        <v>2674.9852506711759</v>
      </c>
    </row>
    <row r="363" spans="12:13" x14ac:dyDescent="0.25">
      <c r="L363" s="1"/>
      <c r="M363" s="1">
        <f>'SSA avg mort by age'!J83</f>
        <v>2802.9919432695683</v>
      </c>
    </row>
    <row r="364" spans="12:13" x14ac:dyDescent="0.25">
      <c r="L364" s="1"/>
      <c r="M364" s="1">
        <f>'SSA avg mort by age'!J84</f>
        <v>2924.2975058340298</v>
      </c>
    </row>
    <row r="365" spans="12:13" x14ac:dyDescent="0.25">
      <c r="L365" s="1"/>
      <c r="M365" s="1">
        <f>'SSA avg mort by age'!J85</f>
        <v>3045.3523095645414</v>
      </c>
    </row>
    <row r="366" spans="12:13" x14ac:dyDescent="0.25">
      <c r="L366" s="1"/>
      <c r="M366" s="1">
        <f>'SSA avg mort by age'!J86</f>
        <v>3160.6730179338201</v>
      </c>
    </row>
    <row r="367" spans="12:13" x14ac:dyDescent="0.25">
      <c r="L367" s="1"/>
      <c r="M367" s="1">
        <f>'SSA avg mort by age'!J87</f>
        <v>3256.2421647093065</v>
      </c>
    </row>
    <row r="368" spans="12:13" x14ac:dyDescent="0.25">
      <c r="L368" s="1"/>
      <c r="M368" s="1">
        <f>'SSA avg mort by age'!J88</f>
        <v>3325.8062186725133</v>
      </c>
    </row>
    <row r="369" spans="12:13" x14ac:dyDescent="0.25">
      <c r="L369" s="1"/>
      <c r="M369" s="1">
        <f>'SSA avg mort by age'!J89</f>
        <v>3367.8200025820693</v>
      </c>
    </row>
    <row r="370" spans="12:13" x14ac:dyDescent="0.25">
      <c r="L370" s="1"/>
      <c r="M370" s="1">
        <f>'SSA avg mort by age'!J90</f>
        <v>3380.6163805562942</v>
      </c>
    </row>
    <row r="371" spans="12:13" x14ac:dyDescent="0.25">
      <c r="L371" s="1"/>
      <c r="M371" s="1">
        <f>'SSA avg mort by age'!J91</f>
        <v>3360.5063952248806</v>
      </c>
    </row>
    <row r="372" spans="12:13" x14ac:dyDescent="0.25">
      <c r="L372" s="1"/>
      <c r="M372" s="1">
        <f>'SSA avg mort by age'!J92</f>
        <v>3302.3501945265903</v>
      </c>
    </row>
    <row r="373" spans="12:13" x14ac:dyDescent="0.25">
      <c r="L373" s="1"/>
      <c r="M373" s="1">
        <f>'SSA avg mort by age'!J93</f>
        <v>3200.8680257536853</v>
      </c>
    </row>
    <row r="374" spans="12:13" x14ac:dyDescent="0.25">
      <c r="L374" s="1"/>
      <c r="M374" s="1">
        <f>'SSA avg mort by age'!J94</f>
        <v>3052.4007760126383</v>
      </c>
    </row>
    <row r="375" spans="12:13" x14ac:dyDescent="0.25">
      <c r="L375" s="1"/>
      <c r="M375" s="1">
        <f>'SSA avg mort by age'!J95</f>
        <v>2856.7408568572864</v>
      </c>
    </row>
    <row r="376" spans="12:13" x14ac:dyDescent="0.25">
      <c r="L376" s="1"/>
      <c r="M376" s="1">
        <f>'SSA avg mort by age'!J96</f>
        <v>2617.5998021612754</v>
      </c>
    </row>
    <row r="377" spans="12:13" x14ac:dyDescent="0.25">
      <c r="L377" s="1"/>
      <c r="M377" s="1">
        <f>'SSA avg mort by age'!J97</f>
        <v>2342.7776472302276</v>
      </c>
    </row>
    <row r="378" spans="12:13" x14ac:dyDescent="0.25">
      <c r="L378" s="1"/>
      <c r="M378" s="1">
        <f>'SSA avg mort by age'!J98</f>
        <v>2043.5647388526445</v>
      </c>
    </row>
    <row r="379" spans="12:13" x14ac:dyDescent="0.25">
      <c r="L379" s="1"/>
      <c r="M379" s="1">
        <f>'SSA avg mort by age'!J99</f>
        <v>1733.4488307162214</v>
      </c>
    </row>
    <row r="380" spans="12:13" x14ac:dyDescent="0.25">
      <c r="L380" s="1"/>
      <c r="M380" s="1">
        <f>'SSA avg mort by age'!J100</f>
        <v>1420.4159854901923</v>
      </c>
    </row>
    <row r="381" spans="12:13" x14ac:dyDescent="0.25">
      <c r="L381" s="1"/>
      <c r="M381" s="1">
        <f>'SSA avg mort by age'!J101</f>
        <v>1123.6878546436164</v>
      </c>
    </row>
    <row r="382" spans="12:13" x14ac:dyDescent="0.25">
      <c r="L382" s="1"/>
      <c r="M382" s="1">
        <f>'SSA avg mort by age'!J102</f>
        <v>858.14218858374772</v>
      </c>
    </row>
    <row r="383" spans="12:13" x14ac:dyDescent="0.25">
      <c r="L383" s="1"/>
      <c r="M383" s="1">
        <f>'SSA avg mort by age'!J103</f>
        <v>632.92090336547483</v>
      </c>
    </row>
    <row r="384" spans="12:13" x14ac:dyDescent="0.25">
      <c r="L384" s="1"/>
      <c r="M384" s="1">
        <f>'SSA avg mort by age'!J104</f>
        <v>451.32229271022499</v>
      </c>
    </row>
    <row r="385" spans="12:13" x14ac:dyDescent="0.25">
      <c r="L385" s="1"/>
      <c r="M385" s="1">
        <f>'SSA avg mort by age'!J105</f>
        <v>314.22644344296651</v>
      </c>
    </row>
    <row r="386" spans="12:13" x14ac:dyDescent="0.25">
      <c r="L386" s="1"/>
      <c r="M386" s="1">
        <f>'SSA avg mort by age'!J106</f>
        <v>213.21776246867714</v>
      </c>
    </row>
    <row r="387" spans="12:13" x14ac:dyDescent="0.25">
      <c r="L387" s="1"/>
      <c r="M387" s="1">
        <f>'SSA avg mort by age'!J107</f>
        <v>140.71777776153556</v>
      </c>
    </row>
    <row r="388" spans="12:13" x14ac:dyDescent="0.25">
      <c r="L388" s="1"/>
      <c r="M388" s="1">
        <f>'SSA avg mort by age'!J108</f>
        <v>90.126049112019643</v>
      </c>
    </row>
    <row r="389" spans="12:13" x14ac:dyDescent="0.25">
      <c r="L389" s="1"/>
      <c r="M389" s="1">
        <f>'SSA avg mort by age'!J109</f>
        <v>55.877701916062009</v>
      </c>
    </row>
    <row r="390" spans="12:13" x14ac:dyDescent="0.25">
      <c r="L390" s="1"/>
      <c r="M390" s="1">
        <f>'SSA avg mort by age'!J110</f>
        <v>33.442555096568412</v>
      </c>
    </row>
    <row r="391" spans="12:13" x14ac:dyDescent="0.25">
      <c r="L391" s="1"/>
      <c r="M391" s="1">
        <f>'SSA avg mort by age'!J111</f>
        <v>19.260254959924122</v>
      </c>
    </row>
    <row r="392" spans="12:13" x14ac:dyDescent="0.25">
      <c r="L392" s="1"/>
      <c r="M392" s="1">
        <f>'SSA avg mort by age'!J112</f>
        <v>10.635842244538329</v>
      </c>
    </row>
    <row r="393" spans="12:13" x14ac:dyDescent="0.25">
      <c r="L393" s="1"/>
      <c r="M393" s="1">
        <f>'SSA avg mort by age'!J113</f>
        <v>5.6085849447453917</v>
      </c>
    </row>
    <row r="394" spans="12:13" x14ac:dyDescent="0.25">
      <c r="L394" s="1"/>
      <c r="M394" s="1">
        <f>'SSA avg mort by age'!J114</f>
        <v>2.8109821479190944</v>
      </c>
    </row>
    <row r="395" spans="12:13" x14ac:dyDescent="0.25">
      <c r="L395" s="1"/>
      <c r="M395" s="1">
        <f>'SSA avg mort by age'!J115</f>
        <v>1.3317124999064565</v>
      </c>
    </row>
    <row r="396" spans="12:13" x14ac:dyDescent="0.25">
      <c r="L396" s="1"/>
      <c r="M396" s="1">
        <f>'SSA avg mort by age'!J116</f>
        <v>0.59253510913058927</v>
      </c>
    </row>
    <row r="397" spans="12:13" x14ac:dyDescent="0.25">
      <c r="L397" s="1"/>
      <c r="M397" s="1">
        <f>'SSA avg mort by age'!J117</f>
        <v>0.24571724830021441</v>
      </c>
    </row>
    <row r="398" spans="12:13" x14ac:dyDescent="0.25">
      <c r="L398" s="1"/>
      <c r="M398" s="1">
        <f>'SSA avg mort by age'!J118</f>
        <v>9.409055381110501E-2</v>
      </c>
    </row>
    <row r="399" spans="12:13" x14ac:dyDescent="0.25">
      <c r="L399" s="1"/>
      <c r="M399" s="1">
        <f>'SSA avg mort by age'!J119</f>
        <v>3.289116196254642E-2</v>
      </c>
    </row>
    <row r="400" spans="12:13" x14ac:dyDescent="0.25">
      <c r="L400" s="1"/>
      <c r="M400" s="1">
        <f>'SSA avg mort by age'!J120</f>
        <v>1.0345837453140645E-2</v>
      </c>
    </row>
    <row r="401" spans="12:13" x14ac:dyDescent="0.25">
      <c r="L401" s="1"/>
      <c r="M401" s="1">
        <f>'SSA avg mort by age'!J121</f>
        <v>2.8738058548016141E-3</v>
      </c>
    </row>
    <row r="402" spans="12:13" x14ac:dyDescent="0.25">
      <c r="L402" s="1"/>
      <c r="M402" s="1">
        <f>'SSA avg mort by age'!J122</f>
        <v>6.8731082074828412E-4</v>
      </c>
    </row>
    <row r="403" spans="12:13" x14ac:dyDescent="0.25">
      <c r="L403" s="1"/>
      <c r="M403" s="1">
        <f>'SSA avg mort by age'!J123</f>
        <v>1.3651432933109431E-4</v>
      </c>
    </row>
    <row r="404" spans="12:13" x14ac:dyDescent="0.25">
      <c r="L404" s="1"/>
      <c r="M404" s="1">
        <f>'SSA avg mort by age'!J124</f>
        <v>2.1303486669619822E-5</v>
      </c>
    </row>
    <row r="407" spans="12:13" x14ac:dyDescent="0.25">
      <c r="L407" s="1"/>
      <c r="M407" s="1">
        <f>'SSA avg mort by age'!K5</f>
        <v>99650.5</v>
      </c>
    </row>
    <row r="408" spans="12:13" x14ac:dyDescent="0.25">
      <c r="L408" s="1"/>
      <c r="M408" s="1">
        <f>'SSA avg mort by age'!K6</f>
        <v>99278.806226500004</v>
      </c>
    </row>
    <row r="409" spans="12:13" x14ac:dyDescent="0.25">
      <c r="L409" s="1"/>
      <c r="M409" s="1">
        <f>'SSA avg mort by age'!K7</f>
        <v>99241.674332825831</v>
      </c>
    </row>
    <row r="410" spans="12:13" x14ac:dyDescent="0.25">
      <c r="L410" s="1"/>
      <c r="M410" s="1">
        <f>'SSA avg mort by age'!K8</f>
        <v>99215.176297882877</v>
      </c>
    </row>
    <row r="411" spans="12:13" x14ac:dyDescent="0.25">
      <c r="L411" s="1"/>
      <c r="M411" s="1">
        <f>'SSA avg mort by age'!K9</f>
        <v>99194.836863064207</v>
      </c>
    </row>
    <row r="412" spans="12:13" x14ac:dyDescent="0.25">
      <c r="L412" s="1"/>
      <c r="M412" s="1">
        <f>'SSA avg mort by age'!K10</f>
        <v>99178.072865398193</v>
      </c>
    </row>
    <row r="413" spans="12:13" x14ac:dyDescent="0.25">
      <c r="L413" s="1"/>
      <c r="M413" s="1">
        <f>'SSA avg mort by age'!K11</f>
        <v>99162.650631152981</v>
      </c>
    </row>
    <row r="414" spans="12:13" x14ac:dyDescent="0.25">
      <c r="L414" s="1"/>
      <c r="M414" s="1">
        <f>'SSA avg mort by age'!K12</f>
        <v>99148.321587229133</v>
      </c>
    </row>
    <row r="415" spans="12:13" x14ac:dyDescent="0.25">
      <c r="L415" s="1"/>
      <c r="M415" s="1">
        <f>'SSA avg mort by age'!K13</f>
        <v>99135.3331019709</v>
      </c>
    </row>
    <row r="416" spans="12:13" x14ac:dyDescent="0.25">
      <c r="L416" s="1"/>
      <c r="M416" s="1">
        <f>'SSA avg mort by age'!K14</f>
        <v>99124.031619122499</v>
      </c>
    </row>
    <row r="417" spans="12:13" x14ac:dyDescent="0.25">
      <c r="L417" s="1"/>
      <c r="M417" s="1">
        <f>'SSA avg mort by age'!K15</f>
        <v>99114.317427593836</v>
      </c>
    </row>
    <row r="418" spans="12:13" x14ac:dyDescent="0.25">
      <c r="L418" s="1"/>
      <c r="M418" s="1">
        <f>'SSA avg mort by age'!K16</f>
        <v>99105.050250189131</v>
      </c>
    </row>
    <row r="419" spans="12:13" x14ac:dyDescent="0.25">
      <c r="L419" s="1"/>
      <c r="M419" s="1">
        <f>'SSA avg mort by age'!K17</f>
        <v>99093.603709652001</v>
      </c>
    </row>
    <row r="420" spans="12:13" x14ac:dyDescent="0.25">
      <c r="L420" s="1"/>
      <c r="M420" s="1">
        <f>'SSA avg mort by age'!K18</f>
        <v>99076.163509659164</v>
      </c>
    </row>
    <row r="421" spans="12:13" x14ac:dyDescent="0.25">
      <c r="L421" s="1"/>
      <c r="M421" s="1">
        <f>'SSA avg mort by age'!K19</f>
        <v>99048.967720954242</v>
      </c>
    </row>
    <row r="422" spans="12:13" x14ac:dyDescent="0.25">
      <c r="L422" s="1"/>
      <c r="M422" s="1">
        <f>'SSA avg mort by age'!K20</f>
        <v>99009.943447253419</v>
      </c>
    </row>
    <row r="423" spans="12:13" x14ac:dyDescent="0.25">
      <c r="L423" s="1"/>
      <c r="M423" s="1">
        <f>'SSA avg mort by age'!K21</f>
        <v>98958.707190153495</v>
      </c>
    </row>
    <row r="424" spans="12:13" x14ac:dyDescent="0.25">
      <c r="L424" s="1"/>
      <c r="M424" s="1">
        <f>'SSA avg mort by age'!K22</f>
        <v>98894.979645417756</v>
      </c>
    </row>
    <row r="425" spans="12:13" x14ac:dyDescent="0.25">
      <c r="L425" s="1"/>
      <c r="M425" s="1">
        <f>'SSA avg mort by age'!K23</f>
        <v>98818.23949095</v>
      </c>
    </row>
    <row r="426" spans="12:13" x14ac:dyDescent="0.25">
      <c r="L426" s="1"/>
      <c r="M426" s="1">
        <f>'SSA avg mort by age'!K24</f>
        <v>98728.317684866503</v>
      </c>
    </row>
    <row r="427" spans="12:13" x14ac:dyDescent="0.25">
      <c r="L427" s="1"/>
      <c r="M427" s="1">
        <f>'SSA avg mort by age'!K25</f>
        <v>98624.903173882602</v>
      </c>
    </row>
    <row r="428" spans="12:13" x14ac:dyDescent="0.25">
      <c r="L428" s="1"/>
      <c r="M428" s="1">
        <f>'SSA avg mort by age'!K26</f>
        <v>98508.134929227061</v>
      </c>
    </row>
    <row r="429" spans="12:13" x14ac:dyDescent="0.25">
      <c r="L429" s="1"/>
      <c r="M429" s="1">
        <f>'SSA avg mort by age'!K27</f>
        <v>98380.471220238833</v>
      </c>
    </row>
    <row r="430" spans="12:13" x14ac:dyDescent="0.25">
      <c r="L430" s="1"/>
      <c r="M430" s="1">
        <f>'SSA avg mort by age'!K28</f>
        <v>98246.478339589288</v>
      </c>
    </row>
    <row r="431" spans="12:13" x14ac:dyDescent="0.25">
      <c r="L431" s="1"/>
      <c r="M431" s="1">
        <f>'SSA avg mort by age'!K29</f>
        <v>98110.701706523978</v>
      </c>
    </row>
    <row r="432" spans="12:13" x14ac:dyDescent="0.25">
      <c r="L432" s="1"/>
      <c r="M432" s="1">
        <f>'SSA avg mort by age'!K30</f>
        <v>97975.700973927553</v>
      </c>
    </row>
    <row r="433" spans="12:13" x14ac:dyDescent="0.25">
      <c r="L433" s="1"/>
      <c r="M433" s="1">
        <f>'SSA avg mort by age'!K31</f>
        <v>97841.767989218119</v>
      </c>
    </row>
    <row r="434" spans="12:13" x14ac:dyDescent="0.25">
      <c r="L434" s="1"/>
      <c r="M434" s="1">
        <f>'SSA avg mort by age'!K32</f>
        <v>97708.409592675176</v>
      </c>
    </row>
    <row r="435" spans="12:13" x14ac:dyDescent="0.25">
      <c r="L435" s="1"/>
      <c r="M435" s="1">
        <f>'SSA avg mort by age'!K33</f>
        <v>97574.793708773432</v>
      </c>
    </row>
    <row r="436" spans="12:13" x14ac:dyDescent="0.25">
      <c r="L436" s="1"/>
      <c r="M436" s="1">
        <f>'SSA avg mort by age'!K34</f>
        <v>97439.848439385343</v>
      </c>
    </row>
    <row r="437" spans="12:13" x14ac:dyDescent="0.25">
      <c r="L437" s="1"/>
      <c r="M437" s="1">
        <f>'SSA avg mort by age'!K35</f>
        <v>97302.848895363612</v>
      </c>
    </row>
    <row r="438" spans="12:13" x14ac:dyDescent="0.25">
      <c r="L438" s="1"/>
      <c r="M438" s="1">
        <f>'SSA avg mort by age'!K36</f>
        <v>97163.512113855482</v>
      </c>
    </row>
    <row r="439" spans="12:13" x14ac:dyDescent="0.25">
      <c r="L439" s="1"/>
      <c r="M439" s="1">
        <f>'SSA avg mort by age'!K37</f>
        <v>97021.508800049094</v>
      </c>
    </row>
    <row r="440" spans="12:13" x14ac:dyDescent="0.25">
      <c r="L440" s="1"/>
      <c r="M440" s="1">
        <f>'SSA avg mort by age'!K38</f>
        <v>96876.123540026558</v>
      </c>
    </row>
    <row r="441" spans="12:13" x14ac:dyDescent="0.25">
      <c r="L441" s="1"/>
      <c r="M441" s="1">
        <f>'SSA avg mort by age'!K39</f>
        <v>96726.548646114257</v>
      </c>
    </row>
    <row r="442" spans="12:13" x14ac:dyDescent="0.25">
      <c r="L442" s="1"/>
      <c r="M442" s="1">
        <f>'SSA avg mort by age'!K40</f>
        <v>96571.788522468632</v>
      </c>
    </row>
    <row r="443" spans="12:13" x14ac:dyDescent="0.25">
      <c r="L443" s="1"/>
      <c r="M443" s="1">
        <f>'SSA avg mort by age'!K41</f>
        <v>96410.516709560339</v>
      </c>
    </row>
    <row r="444" spans="12:13" x14ac:dyDescent="0.25">
      <c r="L444" s="1"/>
      <c r="M444" s="1">
        <f>'SSA avg mort by age'!K42</f>
        <v>96241.031061393835</v>
      </c>
    </row>
    <row r="445" spans="12:13" x14ac:dyDescent="0.25">
      <c r="L445" s="1"/>
      <c r="M445" s="1">
        <f>'SSA avg mort by age'!K43</f>
        <v>96061.354278346524</v>
      </c>
    </row>
    <row r="446" spans="12:13" x14ac:dyDescent="0.25">
      <c r="L446" s="1"/>
      <c r="M446" s="1">
        <f>'SSA avg mort by age'!K44</f>
        <v>95869.382285894259</v>
      </c>
    </row>
    <row r="447" spans="12:13" x14ac:dyDescent="0.25">
      <c r="L447" s="1"/>
      <c r="M447" s="1">
        <f>'SSA avg mort by age'!K45</f>
        <v>95663.079520079424</v>
      </c>
    </row>
    <row r="448" spans="12:13" x14ac:dyDescent="0.25">
      <c r="L448" s="1"/>
      <c r="M448" s="1">
        <f>'SSA avg mort by age'!K46</f>
        <v>95440.481482725256</v>
      </c>
    </row>
    <row r="449" spans="12:13" x14ac:dyDescent="0.25">
      <c r="L449" s="1"/>
      <c r="M449" s="1">
        <f>'SSA avg mort by age'!K47</f>
        <v>95199.601732243027</v>
      </c>
    </row>
    <row r="450" spans="12:13" x14ac:dyDescent="0.25">
      <c r="L450" s="1"/>
      <c r="M450" s="1">
        <f>'SSA avg mort by age'!K48</f>
        <v>94938.388554886013</v>
      </c>
    </row>
    <row r="451" spans="12:13" x14ac:dyDescent="0.25">
      <c r="L451" s="1"/>
      <c r="M451" s="1">
        <f>'SSA avg mort by age'!K49</f>
        <v>94654.682651075971</v>
      </c>
    </row>
    <row r="452" spans="12:13" x14ac:dyDescent="0.25">
      <c r="L452" s="1"/>
      <c r="M452" s="1">
        <f>'SSA avg mort by age'!K50</f>
        <v>94346.460288090646</v>
      </c>
    </row>
    <row r="453" spans="12:13" x14ac:dyDescent="0.25">
      <c r="L453" s="1"/>
      <c r="M453" s="1">
        <f>'SSA avg mort by age'!K51</f>
        <v>94011.60215986862</v>
      </c>
    </row>
    <row r="454" spans="12:13" x14ac:dyDescent="0.25">
      <c r="L454" s="1"/>
      <c r="M454" s="1">
        <f>'SSA avg mort by age'!K52</f>
        <v>93647.149521346728</v>
      </c>
    </row>
    <row r="455" spans="12:13" x14ac:dyDescent="0.25">
      <c r="L455" s="1"/>
      <c r="M455" s="1">
        <f>'SSA avg mort by age'!K53</f>
        <v>93249.420601975842</v>
      </c>
    </row>
    <row r="456" spans="12:13" x14ac:dyDescent="0.25">
      <c r="L456" s="1"/>
      <c r="M456" s="1">
        <f>'SSA avg mort by age'!K54</f>
        <v>92814.830115125209</v>
      </c>
    </row>
    <row r="457" spans="12:13" x14ac:dyDescent="0.25">
      <c r="L457" s="1"/>
      <c r="M457" s="1">
        <f>'SSA avg mort by age'!K55</f>
        <v>92340.367510976983</v>
      </c>
    </row>
    <row r="458" spans="12:13" x14ac:dyDescent="0.25">
      <c r="L458" s="1"/>
      <c r="M458" s="1">
        <f>'SSA avg mort by age'!K56</f>
        <v>91824.014775208459</v>
      </c>
    </row>
    <row r="459" spans="12:13" x14ac:dyDescent="0.25">
      <c r="L459" s="1"/>
      <c r="M459" s="1">
        <f>'SSA avg mort by age'!K57</f>
        <v>91265.103155600314</v>
      </c>
    </row>
    <row r="460" spans="12:13" x14ac:dyDescent="0.25">
      <c r="L460" s="1"/>
      <c r="M460" s="1">
        <f>'SSA avg mort by age'!K58</f>
        <v>90664.01244427386</v>
      </c>
    </row>
    <row r="461" spans="12:13" x14ac:dyDescent="0.25">
      <c r="L461" s="1"/>
      <c r="M461" s="1">
        <f>'SSA avg mort by age'!K59</f>
        <v>90021.102572527787</v>
      </c>
    </row>
    <row r="462" spans="12:13" x14ac:dyDescent="0.25">
      <c r="L462" s="1"/>
      <c r="M462" s="1">
        <f>'SSA avg mort by age'!K60</f>
        <v>89334.694247701409</v>
      </c>
    </row>
    <row r="463" spans="12:13" x14ac:dyDescent="0.25">
      <c r="L463" s="1"/>
      <c r="M463" s="1">
        <f>'SSA avg mort by age'!K61</f>
        <v>88601.675960060413</v>
      </c>
    </row>
    <row r="464" spans="12:13" x14ac:dyDescent="0.25">
      <c r="L464" s="1"/>
      <c r="M464" s="1">
        <f>'SSA avg mort by age'!K62</f>
        <v>87821.033062115734</v>
      </c>
    </row>
    <row r="465" spans="12:13" x14ac:dyDescent="0.25">
      <c r="L465" s="1"/>
      <c r="M465" s="1">
        <f>'SSA avg mort by age'!K63</f>
        <v>86993.924884952168</v>
      </c>
    </row>
    <row r="466" spans="12:13" x14ac:dyDescent="0.25">
      <c r="L466" s="1"/>
      <c r="M466" s="1">
        <f>'SSA avg mort by age'!K64</f>
        <v>86120.770453405799</v>
      </c>
    </row>
    <row r="467" spans="12:13" x14ac:dyDescent="0.25">
      <c r="L467" s="1"/>
      <c r="M467" s="1">
        <f>'SSA avg mort by age'!K65</f>
        <v>85199.433275471718</v>
      </c>
    </row>
    <row r="468" spans="12:13" x14ac:dyDescent="0.25">
      <c r="L468" s="1"/>
      <c r="M468" s="1">
        <f>'SSA avg mort by age'!K66</f>
        <v>84224.895824564548</v>
      </c>
    </row>
    <row r="469" spans="12:13" x14ac:dyDescent="0.25">
      <c r="L469" s="1"/>
      <c r="M469" s="1">
        <f>'SSA avg mort by age'!K67</f>
        <v>83190.711627157216</v>
      </c>
    </row>
    <row r="470" spans="12:13" x14ac:dyDescent="0.25">
      <c r="L470" s="1"/>
      <c r="M470" s="1">
        <f>'SSA avg mort by age'!K68</f>
        <v>82089.911367806591</v>
      </c>
    </row>
    <row r="471" spans="12:13" x14ac:dyDescent="0.25">
      <c r="L471" s="1"/>
      <c r="M471" s="1">
        <f>'SSA avg mort by age'!K69</f>
        <v>80915.200695195424</v>
      </c>
    </row>
    <row r="472" spans="12:13" x14ac:dyDescent="0.25">
      <c r="L472" s="1"/>
      <c r="M472" s="1">
        <f>'SSA avg mort by age'!K70</f>
        <v>79658.697887621383</v>
      </c>
    </row>
    <row r="473" spans="12:13" x14ac:dyDescent="0.25">
      <c r="L473" s="1"/>
      <c r="M473" s="1">
        <f>'SSA avg mort by age'!K71</f>
        <v>78313.169459154931</v>
      </c>
    </row>
    <row r="474" spans="12:13" x14ac:dyDescent="0.25">
      <c r="L474" s="1"/>
      <c r="M474" s="1">
        <f>'SSA avg mort by age'!K72</f>
        <v>76874.695829551856</v>
      </c>
    </row>
    <row r="475" spans="12:13" x14ac:dyDescent="0.25">
      <c r="L475" s="1"/>
      <c r="M475" s="1">
        <f>'SSA avg mort by age'!K73</f>
        <v>75342.029397128674</v>
      </c>
    </row>
    <row r="476" spans="12:13" x14ac:dyDescent="0.25">
      <c r="L476" s="1"/>
      <c r="M476" s="1">
        <f>'SSA avg mort by age'!K74</f>
        <v>73713.484909765961</v>
      </c>
    </row>
    <row r="477" spans="12:13" x14ac:dyDescent="0.25">
      <c r="L477" s="1"/>
      <c r="M477" s="1">
        <f>'SSA avg mort by age'!K75</f>
        <v>71982.605690944431</v>
      </c>
    </row>
    <row r="478" spans="12:13" x14ac:dyDescent="0.25">
      <c r="L478" s="1"/>
      <c r="M478" s="1">
        <f>'SSA avg mort by age'!K76</f>
        <v>70139.599120031475</v>
      </c>
    </row>
    <row r="479" spans="12:13" x14ac:dyDescent="0.25">
      <c r="L479" s="1"/>
      <c r="M479" s="1">
        <f>'SSA avg mort by age'!K77</f>
        <v>68178.299976825932</v>
      </c>
    </row>
    <row r="480" spans="12:13" x14ac:dyDescent="0.25">
      <c r="L480" s="1"/>
      <c r="M480" s="1">
        <f>'SSA avg mort by age'!K78</f>
        <v>66096.905810362587</v>
      </c>
    </row>
    <row r="481" spans="12:13" x14ac:dyDescent="0.25">
      <c r="L481" s="1"/>
      <c r="M481" s="1">
        <f>'SSA avg mort by age'!K79</f>
        <v>63893.590033356842</v>
      </c>
    </row>
    <row r="482" spans="12:13" x14ac:dyDescent="0.25">
      <c r="L482" s="1"/>
      <c r="M482" s="1">
        <f>'SSA avg mort by age'!K80</f>
        <v>61561.825350759987</v>
      </c>
    </row>
    <row r="483" spans="12:13" x14ac:dyDescent="0.25">
      <c r="L483" s="1"/>
      <c r="M483" s="1">
        <f>'SSA avg mort by age'!K81</f>
        <v>59093.160603265969</v>
      </c>
    </row>
    <row r="484" spans="12:13" x14ac:dyDescent="0.25">
      <c r="L484" s="1"/>
      <c r="M484" s="1">
        <f>'SSA avg mort by age'!K82</f>
        <v>56486.273628553783</v>
      </c>
    </row>
    <row r="485" spans="12:13" x14ac:dyDescent="0.25">
      <c r="L485" s="1"/>
      <c r="M485" s="1">
        <f>'SSA avg mort by age'!K83</f>
        <v>53747.285031583415</v>
      </c>
    </row>
    <row r="486" spans="12:13" x14ac:dyDescent="0.25">
      <c r="L486" s="1"/>
      <c r="M486" s="1">
        <f>'SSA avg mort by age'!K84</f>
        <v>50883.640307031608</v>
      </c>
    </row>
    <row r="487" spans="12:13" x14ac:dyDescent="0.25">
      <c r="L487" s="1"/>
      <c r="M487" s="1">
        <f>'SSA avg mort by age'!K85</f>
        <v>47898.815399332321</v>
      </c>
    </row>
    <row r="488" spans="12:13" x14ac:dyDescent="0.25">
      <c r="L488" s="1"/>
      <c r="M488" s="1">
        <f>'SSA avg mort by age'!K86</f>
        <v>44795.802735583144</v>
      </c>
    </row>
    <row r="489" spans="12:13" x14ac:dyDescent="0.25">
      <c r="L489" s="1"/>
      <c r="M489" s="1">
        <f>'SSA avg mort by age'!K87</f>
        <v>41587.345144261577</v>
      </c>
    </row>
    <row r="490" spans="12:13" x14ac:dyDescent="0.25">
      <c r="L490" s="1"/>
      <c r="M490" s="1">
        <f>'SSA avg mort by age'!K88</f>
        <v>38296.32095257067</v>
      </c>
    </row>
    <row r="491" spans="12:13" x14ac:dyDescent="0.25">
      <c r="L491" s="1"/>
      <c r="M491" s="1">
        <f>'SSA avg mort by age'!K89</f>
        <v>34949.507841943378</v>
      </c>
    </row>
    <row r="492" spans="12:13" x14ac:dyDescent="0.25">
      <c r="L492" s="1"/>
      <c r="M492" s="1">
        <f>'SSA avg mort by age'!K90</f>
        <v>31575.289650374198</v>
      </c>
    </row>
    <row r="493" spans="12:13" x14ac:dyDescent="0.25">
      <c r="L493" s="1"/>
      <c r="M493" s="1">
        <f>'SSA avg mort by age'!K91</f>
        <v>28204.728262483608</v>
      </c>
    </row>
    <row r="494" spans="12:13" x14ac:dyDescent="0.25">
      <c r="L494" s="1"/>
      <c r="M494" s="1">
        <f>'SSA avg mort by age'!K92</f>
        <v>24873.299967607873</v>
      </c>
    </row>
    <row r="495" spans="12:13" x14ac:dyDescent="0.25">
      <c r="L495" s="1"/>
      <c r="M495" s="1">
        <f>'SSA avg mort by age'!K93</f>
        <v>21621.690857467733</v>
      </c>
    </row>
    <row r="496" spans="12:13" x14ac:dyDescent="0.25">
      <c r="L496" s="1"/>
      <c r="M496" s="1">
        <f>'SSA avg mort by age'!K94</f>
        <v>18495.056456584574</v>
      </c>
    </row>
    <row r="497" spans="12:13" x14ac:dyDescent="0.25">
      <c r="L497" s="1"/>
      <c r="M497" s="1">
        <f>'SSA avg mort by age'!K95</f>
        <v>15540.485640149611</v>
      </c>
    </row>
    <row r="498" spans="12:13" x14ac:dyDescent="0.25">
      <c r="L498" s="1"/>
      <c r="M498" s="1">
        <f>'SSA avg mort by age'!K96</f>
        <v>12803.31531064033</v>
      </c>
    </row>
    <row r="499" spans="12:13" x14ac:dyDescent="0.25">
      <c r="L499" s="1"/>
      <c r="M499" s="1">
        <f>'SSA avg mort by age'!K97</f>
        <v>10323.126585944578</v>
      </c>
    </row>
    <row r="500" spans="12:13" x14ac:dyDescent="0.25">
      <c r="L500" s="1"/>
      <c r="M500" s="1">
        <f>'SSA avg mort by age'!K98</f>
        <v>8129.9553929031417</v>
      </c>
    </row>
    <row r="501" spans="12:13" x14ac:dyDescent="0.25">
      <c r="L501" s="1"/>
      <c r="M501" s="1">
        <f>'SSA avg mort by age'!K99</f>
        <v>6241.4486081187079</v>
      </c>
    </row>
    <row r="502" spans="12:13" x14ac:dyDescent="0.25">
      <c r="L502" s="1"/>
      <c r="M502" s="1">
        <f>'SSA avg mort by age'!K100</f>
        <v>4664.5162000155015</v>
      </c>
    </row>
    <row r="503" spans="12:13" x14ac:dyDescent="0.25">
      <c r="L503" s="1"/>
      <c r="M503" s="1">
        <f>'SSA avg mort by age'!K101</f>
        <v>3392.4642799485969</v>
      </c>
    </row>
    <row r="504" spans="12:13" x14ac:dyDescent="0.25">
      <c r="L504" s="1"/>
      <c r="M504" s="1">
        <f>'SSA avg mort by age'!K102</f>
        <v>2401.5492583349151</v>
      </c>
    </row>
    <row r="505" spans="12:13" x14ac:dyDescent="0.25">
      <c r="L505" s="1"/>
      <c r="M505" s="1">
        <f>'SSA avg mort by age'!K103</f>
        <v>1656.0177123603037</v>
      </c>
    </row>
    <row r="506" spans="12:13" x14ac:dyDescent="0.25">
      <c r="L506" s="1"/>
      <c r="M506" s="1">
        <f>'SSA avg mort by age'!K104</f>
        <v>1113.896114322454</v>
      </c>
    </row>
    <row r="507" spans="12:13" x14ac:dyDescent="0.25">
      <c r="L507" s="1"/>
      <c r="M507" s="1">
        <f>'SSA avg mort by age'!K105</f>
        <v>731.12174624585805</v>
      </c>
    </row>
    <row r="508" spans="12:13" x14ac:dyDescent="0.25">
      <c r="L508" s="1"/>
      <c r="M508" s="1">
        <f>'SSA avg mort by age'!K106</f>
        <v>467.39964329003629</v>
      </c>
    </row>
    <row r="509" spans="12:13" x14ac:dyDescent="0.25">
      <c r="L509" s="1"/>
      <c r="M509" s="1">
        <f>'SSA avg mort by age'!K107</f>
        <v>290.43187317492993</v>
      </c>
    </row>
    <row r="510" spans="12:13" x14ac:dyDescent="0.25">
      <c r="L510" s="1"/>
      <c r="M510" s="1">
        <f>'SSA avg mort by age'!K108</f>
        <v>175.00995973815233</v>
      </c>
    </row>
    <row r="511" spans="12:13" x14ac:dyDescent="0.25">
      <c r="L511" s="1"/>
      <c r="M511" s="1">
        <f>'SSA avg mort by age'!K109</f>
        <v>102.00808422411151</v>
      </c>
    </row>
    <row r="512" spans="12:13" x14ac:dyDescent="0.25">
      <c r="L512" s="1"/>
      <c r="M512" s="1">
        <f>'SSA avg mort by age'!K110</f>
        <v>57.347955717796296</v>
      </c>
    </row>
    <row r="513" spans="12:13" x14ac:dyDescent="0.25">
      <c r="L513" s="1"/>
      <c r="M513" s="1">
        <f>'SSA avg mort by age'!K111</f>
        <v>30.996550689550034</v>
      </c>
    </row>
    <row r="514" spans="12:13" x14ac:dyDescent="0.25">
      <c r="L514" s="1"/>
      <c r="M514" s="1">
        <f>'SSA avg mort by age'!K112</f>
        <v>16.048502087318806</v>
      </c>
    </row>
    <row r="515" spans="12:13" x14ac:dyDescent="0.25">
      <c r="L515" s="1"/>
      <c r="M515" s="1">
        <f>'SSA avg mort by age'!K113</f>
        <v>7.9262884926769459</v>
      </c>
    </row>
    <row r="516" spans="12:13" x14ac:dyDescent="0.25">
      <c r="L516" s="1"/>
      <c r="M516" s="1">
        <f>'SSA avg mort by age'!K114</f>
        <v>3.7165049463447026</v>
      </c>
    </row>
    <row r="517" spans="12:13" x14ac:dyDescent="0.25">
      <c r="L517" s="1"/>
      <c r="M517" s="1">
        <f>'SSA avg mort by age'!K115</f>
        <v>1.6451576224319275</v>
      </c>
    </row>
    <row r="518" spans="12:13" x14ac:dyDescent="0.25">
      <c r="L518" s="1"/>
      <c r="M518" s="1">
        <f>'SSA avg mort by age'!K116</f>
        <v>0.68303381791340456</v>
      </c>
    </row>
    <row r="519" spans="12:13" x14ac:dyDescent="0.25">
      <c r="L519" s="1"/>
      <c r="M519" s="1">
        <f>'SSA avg mort by age'!K117</f>
        <v>0.26390763919800275</v>
      </c>
    </row>
    <row r="520" spans="12:13" x14ac:dyDescent="0.25">
      <c r="L520" s="1"/>
      <c r="M520" s="1">
        <f>'SSA avg mort by age'!K118</f>
        <v>9.400373814234303E-2</v>
      </c>
    </row>
    <row r="521" spans="12:13" x14ac:dyDescent="0.25">
      <c r="L521" s="1"/>
      <c r="M521" s="1">
        <f>'SSA avg mort by age'!K119</f>
        <v>3.0512880255517308E-2</v>
      </c>
    </row>
    <row r="522" spans="12:13" x14ac:dyDescent="0.25">
      <c r="L522" s="1"/>
      <c r="M522" s="1">
        <f>'SSA avg mort by age'!K120</f>
        <v>8.8943805476737747E-3</v>
      </c>
    </row>
    <row r="523" spans="12:13" x14ac:dyDescent="0.25">
      <c r="L523" s="1"/>
      <c r="M523" s="1">
        <f>'SSA avg mort by age'!K121</f>
        <v>2.2845588937026461E-3</v>
      </c>
    </row>
    <row r="524" spans="12:13" x14ac:dyDescent="0.25">
      <c r="L524" s="1"/>
      <c r="M524" s="1">
        <f>'SSA avg mort by age'!K122</f>
        <v>5.0400055592769678E-4</v>
      </c>
    </row>
    <row r="525" spans="12:13" x14ac:dyDescent="0.25">
      <c r="L525" s="1"/>
      <c r="M525" s="1">
        <f>'SSA avg mort by age'!K123</f>
        <v>9.2087980888007565E-5</v>
      </c>
    </row>
    <row r="526" spans="12:13" x14ac:dyDescent="0.25">
      <c r="L526" s="1"/>
      <c r="M526" s="1">
        <f>'SSA avg mort by age'!K124</f>
        <v>1.0651743334809911E-5</v>
      </c>
    </row>
    <row r="529" spans="12:13" x14ac:dyDescent="0.25">
      <c r="L529" s="1"/>
      <c r="M529" s="1">
        <f>'SSA avg mort by age'!L5</f>
        <v>7589820.6979296533</v>
      </c>
    </row>
    <row r="530" spans="12:13" x14ac:dyDescent="0.25">
      <c r="L530" s="1"/>
      <c r="M530" s="1">
        <f>'SSA avg mort by age'!L6</f>
        <v>7490170.1979296533</v>
      </c>
    </row>
    <row r="531" spans="12:13" x14ac:dyDescent="0.25">
      <c r="L531" s="1"/>
      <c r="M531" s="1">
        <f>'SSA avg mort by age'!L7</f>
        <v>7390891.391703154</v>
      </c>
    </row>
    <row r="532" spans="12:13" x14ac:dyDescent="0.25">
      <c r="L532" s="1"/>
      <c r="M532" s="1">
        <f>'SSA avg mort by age'!L8</f>
        <v>7291649.7173703266</v>
      </c>
    </row>
    <row r="533" spans="12:13" x14ac:dyDescent="0.25">
      <c r="L533" s="1"/>
      <c r="M533" s="1">
        <f>'SSA avg mort by age'!L9</f>
        <v>7192434.5410724441</v>
      </c>
    </row>
    <row r="534" spans="12:13" x14ac:dyDescent="0.25">
      <c r="L534" s="1"/>
      <c r="M534" s="1">
        <f>'SSA avg mort by age'!L10</f>
        <v>7093239.7042093789</v>
      </c>
    </row>
    <row r="535" spans="12:13" x14ac:dyDescent="0.25">
      <c r="L535" s="1"/>
      <c r="M535" s="1">
        <f>'SSA avg mort by age'!L11</f>
        <v>6994061.6313439803</v>
      </c>
    </row>
    <row r="536" spans="12:13" x14ac:dyDescent="0.25">
      <c r="L536" s="1"/>
      <c r="M536" s="1">
        <f>'SSA avg mort by age'!L12</f>
        <v>6894898.9807128264</v>
      </c>
    </row>
    <row r="537" spans="12:13" x14ac:dyDescent="0.25">
      <c r="L537" s="1"/>
      <c r="M537" s="1">
        <f>'SSA avg mort by age'!L13</f>
        <v>6795750.6591255991</v>
      </c>
    </row>
    <row r="538" spans="12:13" x14ac:dyDescent="0.25">
      <c r="L538" s="1"/>
      <c r="M538" s="1">
        <f>'SSA avg mort by age'!L14</f>
        <v>6696615.326023628</v>
      </c>
    </row>
    <row r="539" spans="12:13" x14ac:dyDescent="0.25">
      <c r="L539" s="1"/>
      <c r="M539" s="1">
        <f>'SSA avg mort by age'!L15</f>
        <v>6597491.2944045058</v>
      </c>
    </row>
    <row r="540" spans="12:13" x14ac:dyDescent="0.25">
      <c r="L540" s="1"/>
      <c r="M540" s="1">
        <f>'SSA avg mort by age'!L16</f>
        <v>6498376.9769769134</v>
      </c>
    </row>
    <row r="541" spans="12:13" x14ac:dyDescent="0.25">
      <c r="L541" s="1"/>
      <c r="M541" s="1">
        <f>'SSA avg mort by age'!L17</f>
        <v>6399271.926726724</v>
      </c>
    </row>
    <row r="542" spans="12:13" x14ac:dyDescent="0.25">
      <c r="L542" s="1"/>
      <c r="M542" s="1">
        <f>'SSA avg mort by age'!L18</f>
        <v>6300178.323017071</v>
      </c>
    </row>
    <row r="543" spans="12:13" x14ac:dyDescent="0.25">
      <c r="L543" s="1"/>
      <c r="M543" s="1">
        <f>'SSA avg mort by age'!L19</f>
        <v>6201102.1595074115</v>
      </c>
    </row>
    <row r="544" spans="12:13" x14ac:dyDescent="0.25">
      <c r="L544" s="1"/>
      <c r="M544" s="1" t="e">
        <f>'SSA avg mort by age'!L20</f>
        <v>#DIV/0!</v>
      </c>
    </row>
    <row r="545" spans="12:13" x14ac:dyDescent="0.25">
      <c r="L545" s="1"/>
      <c r="M545" s="1" t="e">
        <f>'SSA avg mort by age'!L21</f>
        <v>#DIV/0!</v>
      </c>
    </row>
    <row r="546" spans="12:13" x14ac:dyDescent="0.25">
      <c r="L546" s="1"/>
      <c r="M546" s="1" t="e">
        <f>'SSA avg mort by age'!L22</f>
        <v>#DIV/0!</v>
      </c>
    </row>
    <row r="547" spans="12:13" x14ac:dyDescent="0.25">
      <c r="L547" s="1"/>
      <c r="M547" s="1" t="e">
        <f>'SSA avg mort by age'!L23</f>
        <v>#DIV/0!</v>
      </c>
    </row>
    <row r="548" spans="12:13" x14ac:dyDescent="0.25">
      <c r="L548" s="1"/>
      <c r="M548" s="1" t="e">
        <f>'SSA avg mort by age'!L24</f>
        <v>#DIV/0!</v>
      </c>
    </row>
    <row r="549" spans="12:13" x14ac:dyDescent="0.25">
      <c r="L549" s="1"/>
      <c r="M549" s="1" t="e">
        <f>'SSA avg mort by age'!L25</f>
        <v>#DIV/0!</v>
      </c>
    </row>
    <row r="550" spans="12:13" x14ac:dyDescent="0.25">
      <c r="L550" s="1"/>
      <c r="M550" s="1" t="e">
        <f>'SSA avg mort by age'!L26</f>
        <v>#DIV/0!</v>
      </c>
    </row>
    <row r="551" spans="12:13" x14ac:dyDescent="0.25">
      <c r="L551" s="1"/>
      <c r="M551" s="1">
        <f>'SSA avg mort by age'!L27</f>
        <v>5410509.9662247086</v>
      </c>
    </row>
    <row r="552" spans="12:13" x14ac:dyDescent="0.25">
      <c r="L552" s="1"/>
      <c r="M552" s="1">
        <f>'SSA avg mort by age'!L28</f>
        <v>5312129.4950044686</v>
      </c>
    </row>
    <row r="553" spans="12:13" x14ac:dyDescent="0.25">
      <c r="L553" s="1"/>
      <c r="M553" s="1">
        <f>'SSA avg mort by age'!L29</f>
        <v>5213883.0166648785</v>
      </c>
    </row>
    <row r="554" spans="12:13" x14ac:dyDescent="0.25">
      <c r="L554" s="1"/>
      <c r="M554" s="1">
        <f>'SSA avg mort by age'!L30</f>
        <v>5115772.3149583554</v>
      </c>
    </row>
    <row r="555" spans="12:13" x14ac:dyDescent="0.25">
      <c r="L555" s="1"/>
      <c r="M555" s="1">
        <f>'SSA avg mort by age'!L31</f>
        <v>5017796.6139844293</v>
      </c>
    </row>
    <row r="556" spans="12:13" x14ac:dyDescent="0.25">
      <c r="L556" s="1"/>
      <c r="M556" s="1">
        <f>'SSA avg mort by age'!L32</f>
        <v>4919954.845995211</v>
      </c>
    </row>
    <row r="557" spans="12:13" x14ac:dyDescent="0.25">
      <c r="L557" s="1"/>
      <c r="M557" s="1">
        <f>'SSA avg mort by age'!L33</f>
        <v>4822246.436402536</v>
      </c>
    </row>
    <row r="558" spans="12:13" x14ac:dyDescent="0.25">
      <c r="L558" s="1"/>
      <c r="M558" s="1">
        <f>'SSA avg mort by age'!L34</f>
        <v>4724671.6426937627</v>
      </c>
    </row>
    <row r="559" spans="12:13" x14ac:dyDescent="0.25">
      <c r="L559" s="1"/>
      <c r="M559" s="1">
        <f>'SSA avg mort by age'!L35</f>
        <v>4627231.7942543766</v>
      </c>
    </row>
    <row r="560" spans="12:13" x14ac:dyDescent="0.25">
      <c r="L560" s="1"/>
      <c r="M560" s="1">
        <f>'SSA avg mort by age'!L36</f>
        <v>4529928.9453590149</v>
      </c>
    </row>
    <row r="561" spans="12:13" x14ac:dyDescent="0.25">
      <c r="L561" s="1"/>
      <c r="M561" s="1">
        <f>'SSA avg mort by age'!L37</f>
        <v>4432765.4332451588</v>
      </c>
    </row>
    <row r="562" spans="12:13" x14ac:dyDescent="0.25">
      <c r="L562" s="1"/>
      <c r="M562" s="1">
        <f>'SSA avg mort by age'!L38</f>
        <v>4335743.9244451085</v>
      </c>
    </row>
    <row r="563" spans="12:13" x14ac:dyDescent="0.25">
      <c r="L563" s="1"/>
      <c r="M563" s="1">
        <f>'SSA avg mort by age'!L39</f>
        <v>4238867.8009050814</v>
      </c>
    </row>
    <row r="564" spans="12:13" x14ac:dyDescent="0.25">
      <c r="L564" s="1"/>
      <c r="M564" s="1">
        <f>'SSA avg mort by age'!L40</f>
        <v>4142141.2522589676</v>
      </c>
    </row>
    <row r="565" spans="12:13" x14ac:dyDescent="0.25">
      <c r="L565" s="1"/>
      <c r="M565" s="1">
        <f>'SSA avg mort by age'!L41</f>
        <v>4045569.4637364997</v>
      </c>
    </row>
    <row r="566" spans="12:13" x14ac:dyDescent="0.25">
      <c r="L566" s="1"/>
      <c r="M566" s="1">
        <f>'SSA avg mort by age'!L42</f>
        <v>3949158.9470269391</v>
      </c>
    </row>
    <row r="567" spans="12:13" x14ac:dyDescent="0.25">
      <c r="L567" s="1"/>
      <c r="M567" s="1">
        <f>'SSA avg mort by age'!L43</f>
        <v>3852917.915965545</v>
      </c>
    </row>
    <row r="568" spans="12:13" x14ac:dyDescent="0.25">
      <c r="L568" s="1"/>
      <c r="M568" s="1">
        <f>'SSA avg mort by age'!L44</f>
        <v>3756856.561687198</v>
      </c>
    </row>
    <row r="569" spans="12:13" x14ac:dyDescent="0.25">
      <c r="L569" s="1"/>
      <c r="M569" s="1">
        <f>'SSA avg mort by age'!L45</f>
        <v>3660987.1794013036</v>
      </c>
    </row>
    <row r="570" spans="12:13" x14ac:dyDescent="0.25">
      <c r="L570" s="1"/>
      <c r="M570" s="1">
        <f>'SSA avg mort by age'!L46</f>
        <v>3565324.0998812243</v>
      </c>
    </row>
    <row r="571" spans="12:13" x14ac:dyDescent="0.25">
      <c r="L571" s="1"/>
      <c r="M571" s="1">
        <f>'SSA avg mort by age'!L47</f>
        <v>3469883.6183984992</v>
      </c>
    </row>
    <row r="572" spans="12:13" x14ac:dyDescent="0.25">
      <c r="L572" s="1"/>
      <c r="M572" s="1">
        <f>'SSA avg mort by age'!L48</f>
        <v>3374684.0166662564</v>
      </c>
    </row>
    <row r="573" spans="12:13" x14ac:dyDescent="0.25">
      <c r="L573" s="1"/>
      <c r="M573" s="1">
        <f>'SSA avg mort by age'!L49</f>
        <v>3279745.6281113704</v>
      </c>
    </row>
    <row r="574" spans="12:13" x14ac:dyDescent="0.25">
      <c r="L574" s="1"/>
      <c r="M574" s="1">
        <f>'SSA avg mort by age'!L50</f>
        <v>3185090.9454602948</v>
      </c>
    </row>
    <row r="575" spans="12:13" x14ac:dyDescent="0.25">
      <c r="L575" s="1"/>
      <c r="M575" s="1">
        <f>'SSA avg mort by age'!L51</f>
        <v>3090744.4851722037</v>
      </c>
    </row>
    <row r="576" spans="12:13" x14ac:dyDescent="0.25">
      <c r="L576" s="1"/>
      <c r="M576" s="1">
        <f>'SSA avg mort by age'!L52</f>
        <v>2996732.8830123353</v>
      </c>
    </row>
    <row r="577" spans="12:13" x14ac:dyDescent="0.25">
      <c r="L577" s="1"/>
      <c r="M577" s="1">
        <f>'SSA avg mort by age'!L53</f>
        <v>2903085.7334909886</v>
      </c>
    </row>
    <row r="578" spans="12:13" x14ac:dyDescent="0.25">
      <c r="L578" s="1"/>
      <c r="M578" s="1">
        <f>'SSA avg mort by age'!L54</f>
        <v>2809836.312889013</v>
      </c>
    </row>
    <row r="579" spans="12:13" x14ac:dyDescent="0.25">
      <c r="L579" s="1"/>
      <c r="M579" s="1">
        <f>'SSA avg mort by age'!L55</f>
        <v>2717021.4827738875</v>
      </c>
    </row>
    <row r="580" spans="12:13" x14ac:dyDescent="0.25">
      <c r="L580" s="1"/>
      <c r="M580" s="1">
        <f>'SSA avg mort by age'!L56</f>
        <v>2624681.1152629107</v>
      </c>
    </row>
    <row r="581" spans="12:13" x14ac:dyDescent="0.25">
      <c r="L581" s="1"/>
      <c r="M581" s="1">
        <f>'SSA avg mort by age'!L57</f>
        <v>2532857.1004877021</v>
      </c>
    </row>
    <row r="582" spans="12:13" x14ac:dyDescent="0.25">
      <c r="L582" s="1"/>
      <c r="M582" s="1">
        <f>'SSA avg mort by age'!L58</f>
        <v>2441591.9973321017</v>
      </c>
    </row>
    <row r="583" spans="12:13" x14ac:dyDescent="0.25">
      <c r="L583" s="1"/>
      <c r="M583" s="1">
        <f>'SSA avg mort by age'!L59</f>
        <v>2350927.9848878281</v>
      </c>
    </row>
    <row r="584" spans="12:13" x14ac:dyDescent="0.25">
      <c r="L584" s="1"/>
      <c r="M584" s="1">
        <f>'SSA avg mort by age'!L60</f>
        <v>2260906.8823153004</v>
      </c>
    </row>
    <row r="585" spans="12:13" x14ac:dyDescent="0.25">
      <c r="L585" s="1"/>
      <c r="M585" s="1">
        <f>'SSA avg mort by age'!L61</f>
        <v>2171572.1880675992</v>
      </c>
    </row>
    <row r="586" spans="12:13" x14ac:dyDescent="0.25">
      <c r="L586" s="1"/>
      <c r="M586" s="1">
        <f>'SSA avg mort by age'!L62</f>
        <v>2082970.5121075402</v>
      </c>
    </row>
    <row r="587" spans="12:13" x14ac:dyDescent="0.25">
      <c r="L587" s="1"/>
      <c r="M587" s="1">
        <f>'SSA avg mort by age'!L63</f>
        <v>1995149.4790454244</v>
      </c>
    </row>
    <row r="588" spans="12:13" x14ac:dyDescent="0.25">
      <c r="L588" s="1"/>
      <c r="M588" s="1">
        <f>'SSA avg mort by age'!L64</f>
        <v>1908155.5541604722</v>
      </c>
    </row>
    <row r="589" spans="12:13" x14ac:dyDescent="0.25">
      <c r="L589" s="1"/>
      <c r="M589" s="1">
        <f>'SSA avg mort by age'!L65</f>
        <v>1822034.7837070662</v>
      </c>
    </row>
    <row r="590" spans="12:13" x14ac:dyDescent="0.25">
      <c r="L590" s="1"/>
      <c r="M590" s="1">
        <f>'SSA avg mort by age'!L66</f>
        <v>1736835.3504315943</v>
      </c>
    </row>
    <row r="591" spans="12:13" x14ac:dyDescent="0.25">
      <c r="L591" s="1"/>
      <c r="M591" s="1">
        <f>'SSA avg mort by age'!L67</f>
        <v>1652610.4546070297</v>
      </c>
    </row>
    <row r="592" spans="12:13" x14ac:dyDescent="0.25">
      <c r="L592" s="1"/>
      <c r="M592" s="1">
        <f>'SSA avg mort by age'!L68</f>
        <v>1569419.7429798723</v>
      </c>
    </row>
    <row r="593" spans="12:13" x14ac:dyDescent="0.25">
      <c r="L593" s="1"/>
      <c r="M593" s="1">
        <f>'SSA avg mort by age'!L69</f>
        <v>1487329.8316120657</v>
      </c>
    </row>
    <row r="594" spans="12:13" x14ac:dyDescent="0.25">
      <c r="L594" s="1"/>
      <c r="M594" s="1">
        <f>'SSA avg mort by age'!L70</f>
        <v>1406414.6309168704</v>
      </c>
    </row>
    <row r="595" spans="12:13" x14ac:dyDescent="0.25">
      <c r="L595" s="1"/>
      <c r="M595" s="1">
        <f>'SSA avg mort by age'!L71</f>
        <v>1326755.9330292488</v>
      </c>
    </row>
    <row r="596" spans="12:13" x14ac:dyDescent="0.25">
      <c r="L596" s="1"/>
      <c r="M596" s="1">
        <f>'SSA avg mort by age'!L72</f>
        <v>1248442.763570094</v>
      </c>
    </row>
    <row r="597" spans="12:13" x14ac:dyDescent="0.25">
      <c r="L597" s="1"/>
      <c r="M597" s="1">
        <f>'SSA avg mort by age'!L73</f>
        <v>1171568.0677405423</v>
      </c>
    </row>
    <row r="598" spans="12:13" x14ac:dyDescent="0.25">
      <c r="L598" s="1"/>
      <c r="M598" s="1">
        <f>'SSA avg mort by age'!L74</f>
        <v>1096226.0383434137</v>
      </c>
    </row>
    <row r="599" spans="12:13" x14ac:dyDescent="0.25">
      <c r="L599" s="1"/>
      <c r="M599" s="1">
        <f>'SSA avg mort by age'!L75</f>
        <v>1022512.5534336478</v>
      </c>
    </row>
    <row r="600" spans="12:13" x14ac:dyDescent="0.25">
      <c r="L600" s="1"/>
      <c r="M600" s="1">
        <f>'SSA avg mort by age'!L76</f>
        <v>950529.94774270349</v>
      </c>
    </row>
    <row r="601" spans="12:13" x14ac:dyDescent="0.25">
      <c r="L601" s="1"/>
      <c r="M601" s="1">
        <f>'SSA avg mort by age'!L77</f>
        <v>880390.34862267191</v>
      </c>
    </row>
    <row r="602" spans="12:13" x14ac:dyDescent="0.25">
      <c r="L602" s="1"/>
      <c r="M602" s="1">
        <f>'SSA avg mort by age'!L78</f>
        <v>812212.04864584596</v>
      </c>
    </row>
    <row r="603" spans="12:13" x14ac:dyDescent="0.25">
      <c r="L603" s="1"/>
      <c r="M603" s="1">
        <f>'SSA avg mort by age'!L79</f>
        <v>746115.14283548342</v>
      </c>
    </row>
    <row r="604" spans="12:13" x14ac:dyDescent="0.25">
      <c r="L604" s="1"/>
      <c r="M604" s="1">
        <f>'SSA avg mort by age'!L80</f>
        <v>682221.55280212662</v>
      </c>
    </row>
    <row r="605" spans="12:13" x14ac:dyDescent="0.25">
      <c r="L605" s="1"/>
      <c r="M605" s="1">
        <f>'SSA avg mort by age'!L81</f>
        <v>620659.72745136661</v>
      </c>
    </row>
    <row r="606" spans="12:13" x14ac:dyDescent="0.25">
      <c r="L606" s="1"/>
      <c r="M606" s="1">
        <f>'SSA avg mort by age'!L82</f>
        <v>561566.56684810063</v>
      </c>
    </row>
    <row r="607" spans="12:13" x14ac:dyDescent="0.25">
      <c r="L607" s="1"/>
      <c r="M607" s="1">
        <f>'SSA avg mort by age'!L83</f>
        <v>505080.29321954667</v>
      </c>
    </row>
    <row r="608" spans="12:13" x14ac:dyDescent="0.25">
      <c r="L608" s="1"/>
      <c r="M608" s="1">
        <f>'SSA avg mort by age'!L84</f>
        <v>451333.00818796322</v>
      </c>
    </row>
    <row r="609" spans="12:13" x14ac:dyDescent="0.25">
      <c r="L609" s="1"/>
      <c r="M609" s="1">
        <f>'SSA avg mort by age'!L85</f>
        <v>400449.36788093165</v>
      </c>
    </row>
    <row r="610" spans="12:13" x14ac:dyDescent="0.25">
      <c r="L610" s="1"/>
      <c r="M610" s="1">
        <f>'SSA avg mort by age'!L86</f>
        <v>352550.55248159933</v>
      </c>
    </row>
    <row r="611" spans="12:13" x14ac:dyDescent="0.25">
      <c r="L611" s="1"/>
      <c r="M611" s="1">
        <f>'SSA avg mort by age'!L87</f>
        <v>307754.74974601617</v>
      </c>
    </row>
    <row r="612" spans="12:13" x14ac:dyDescent="0.25">
      <c r="L612" s="1"/>
      <c r="M612" s="1">
        <f>'SSA avg mort by age'!L88</f>
        <v>266167.40460175462</v>
      </c>
    </row>
    <row r="613" spans="12:13" x14ac:dyDescent="0.25">
      <c r="L613" s="1"/>
      <c r="M613" s="1">
        <f>'SSA avg mort by age'!L89</f>
        <v>227871.08364918394</v>
      </c>
    </row>
    <row r="614" spans="12:13" x14ac:dyDescent="0.25">
      <c r="L614" s="1"/>
      <c r="M614" s="1">
        <f>'SSA avg mort by age'!L90</f>
        <v>192921.57580724056</v>
      </c>
    </row>
    <row r="615" spans="12:13" x14ac:dyDescent="0.25">
      <c r="L615" s="1"/>
      <c r="M615" s="1">
        <f>'SSA avg mort by age'!L91</f>
        <v>161346.28615686635</v>
      </c>
    </row>
    <row r="616" spans="12:13" x14ac:dyDescent="0.25">
      <c r="L616" s="1"/>
      <c r="M616" s="1">
        <f>'SSA avg mort by age'!L92</f>
        <v>133141.55789438274</v>
      </c>
    </row>
    <row r="617" spans="12:13" x14ac:dyDescent="0.25">
      <c r="L617" s="1"/>
      <c r="M617" s="1">
        <f>'SSA avg mort by age'!L93</f>
        <v>108268.25792677488</v>
      </c>
    </row>
    <row r="618" spans="12:13" x14ac:dyDescent="0.25">
      <c r="L618" s="1"/>
      <c r="M618" s="1">
        <f>'SSA avg mort by age'!L94</f>
        <v>86646.567069307144</v>
      </c>
    </row>
    <row r="619" spans="12:13" x14ac:dyDescent="0.25">
      <c r="L619" s="1"/>
      <c r="M619" s="1">
        <f>'SSA avg mort by age'!L95</f>
        <v>68151.510612722574</v>
      </c>
    </row>
    <row r="620" spans="12:13" x14ac:dyDescent="0.25">
      <c r="L620" s="1"/>
      <c r="M620" s="1">
        <f>'SSA avg mort by age'!L96</f>
        <v>52611.024972572988</v>
      </c>
    </row>
    <row r="621" spans="12:13" x14ac:dyDescent="0.25">
      <c r="L621" s="1"/>
      <c r="M621" s="1">
        <f>'SSA avg mort by age'!L97</f>
        <v>39807.709661932655</v>
      </c>
    </row>
    <row r="622" spans="12:13" x14ac:dyDescent="0.25">
      <c r="L622" s="1"/>
      <c r="M622" s="1">
        <f>'SSA avg mort by age'!L98</f>
        <v>29484.583075988048</v>
      </c>
    </row>
    <row r="623" spans="12:13" x14ac:dyDescent="0.25">
      <c r="L623" s="1"/>
      <c r="M623" s="1">
        <f>'SSA avg mort by age'!L99</f>
        <v>21354.627683084913</v>
      </c>
    </row>
    <row r="624" spans="12:13" x14ac:dyDescent="0.25">
      <c r="L624" s="1"/>
      <c r="M624" s="1">
        <f>'SSA avg mort by age'!L100</f>
        <v>15113.179074966212</v>
      </c>
    </row>
    <row r="625" spans="12:13" x14ac:dyDescent="0.25">
      <c r="L625" s="1"/>
      <c r="M625" s="1">
        <f>'SSA avg mort by age'!L101</f>
        <v>10448.662874950709</v>
      </c>
    </row>
    <row r="626" spans="12:13" x14ac:dyDescent="0.25">
      <c r="L626" s="1"/>
      <c r="M626" s="1">
        <f>'SSA avg mort by age'!L102</f>
        <v>7056.1985950021099</v>
      </c>
    </row>
    <row r="627" spans="12:13" x14ac:dyDescent="0.25">
      <c r="L627" s="1"/>
      <c r="M627" s="1">
        <f>'SSA avg mort by age'!L103</f>
        <v>4654.6493366671939</v>
      </c>
    </row>
    <row r="628" spans="12:13" x14ac:dyDescent="0.25">
      <c r="L628" s="1"/>
      <c r="M628" s="1">
        <f>'SSA avg mort by age'!L104</f>
        <v>2998.6316243068914</v>
      </c>
    </row>
    <row r="629" spans="12:13" x14ac:dyDescent="0.25">
      <c r="L629" s="1"/>
      <c r="M629" s="1">
        <f>'SSA avg mort by age'!L105</f>
        <v>1884.7355099844381</v>
      </c>
    </row>
    <row r="630" spans="12:13" x14ac:dyDescent="0.25">
      <c r="L630" s="1"/>
      <c r="M630" s="1">
        <f>'SSA avg mort by age'!L106</f>
        <v>1153.61376373858</v>
      </c>
    </row>
    <row r="631" spans="12:13" x14ac:dyDescent="0.25">
      <c r="L631" s="1"/>
      <c r="M631" s="1">
        <f>'SSA avg mort by age'!L107</f>
        <v>686.2141204485431</v>
      </c>
    </row>
    <row r="632" spans="12:13" x14ac:dyDescent="0.25">
      <c r="L632" s="1"/>
      <c r="M632" s="1">
        <f>'SSA avg mort by age'!L108</f>
        <v>395.78224727361334</v>
      </c>
    </row>
    <row r="633" spans="12:13" x14ac:dyDescent="0.25">
      <c r="L633" s="1"/>
      <c r="M633" s="1">
        <f>'SSA avg mort by age'!L109</f>
        <v>220.772287535461</v>
      </c>
    </row>
    <row r="634" spans="12:13" x14ac:dyDescent="0.25">
      <c r="L634" s="1"/>
      <c r="M634" s="1">
        <f>'SSA avg mort by age'!L110</f>
        <v>118.7642033113495</v>
      </c>
    </row>
    <row r="635" spans="12:13" x14ac:dyDescent="0.25">
      <c r="L635" s="1"/>
      <c r="M635" s="1">
        <f>'SSA avg mort by age'!L111</f>
        <v>61.416247593553209</v>
      </c>
    </row>
    <row r="636" spans="12:13" x14ac:dyDescent="0.25">
      <c r="L636" s="1"/>
      <c r="M636" s="1">
        <f>'SSA avg mort by age'!L112</f>
        <v>30.419696904003178</v>
      </c>
    </row>
    <row r="637" spans="12:13" x14ac:dyDescent="0.25">
      <c r="L637" s="1"/>
      <c r="M637" s="1">
        <f>'SSA avg mort by age'!L113</f>
        <v>14.371194816684371</v>
      </c>
    </row>
    <row r="638" spans="12:13" x14ac:dyDescent="0.25">
      <c r="L638" s="1"/>
      <c r="M638" s="1">
        <f>'SSA avg mort by age'!L114</f>
        <v>6.444906324007424</v>
      </c>
    </row>
    <row r="639" spans="12:13" x14ac:dyDescent="0.25">
      <c r="L639" s="1"/>
      <c r="M639" s="1">
        <f>'SSA avg mort by age'!L115</f>
        <v>2.7284013776627218</v>
      </c>
    </row>
    <row r="640" spans="12:13" x14ac:dyDescent="0.25">
      <c r="L640" s="1"/>
      <c r="M640" s="1">
        <f>'SSA avg mort by age'!L116</f>
        <v>1.0832437552307943</v>
      </c>
    </row>
    <row r="641" spans="1:24" x14ac:dyDescent="0.25">
      <c r="L641" s="1"/>
      <c r="M641" s="1">
        <f>'SSA avg mort by age'!L117</f>
        <v>0.40020993731739002</v>
      </c>
    </row>
    <row r="642" spans="1:24" x14ac:dyDescent="0.25">
      <c r="L642" s="1"/>
      <c r="M642" s="1">
        <f>'SSA avg mort by age'!L118</f>
        <v>0.13630229811938727</v>
      </c>
    </row>
    <row r="643" spans="1:24" x14ac:dyDescent="0.25">
      <c r="L643" s="1"/>
      <c r="M643" s="1">
        <f>'SSA avg mort by age'!L119</f>
        <v>4.2298559977044244E-2</v>
      </c>
    </row>
    <row r="644" spans="1:24" x14ac:dyDescent="0.25">
      <c r="L644" s="1"/>
      <c r="M644" s="1">
        <f>'SSA avg mort by age'!L120</f>
        <v>1.1785679721526934E-2</v>
      </c>
    </row>
    <row r="645" spans="1:24" x14ac:dyDescent="0.25">
      <c r="L645" s="1"/>
      <c r="M645" s="1">
        <f>'SSA avg mort by age'!L121</f>
        <v>2.8912991738531601E-3</v>
      </c>
    </row>
    <row r="646" spans="1:24" x14ac:dyDescent="0.25">
      <c r="L646" s="1"/>
      <c r="M646" s="1">
        <f>'SSA avg mort by age'!L122</f>
        <v>6.0674028015051426E-4</v>
      </c>
    </row>
    <row r="647" spans="1:24" x14ac:dyDescent="0.25">
      <c r="L647" s="1"/>
      <c r="M647" s="1">
        <f>'SSA avg mort by age'!L123</f>
        <v>1.0273972422281748E-4</v>
      </c>
    </row>
    <row r="648" spans="1:24" x14ac:dyDescent="0.25">
      <c r="L648" s="1"/>
      <c r="M648" s="1">
        <f>'SSA avg mort by age'!L124</f>
        <v>1.0651743334809911E-5</v>
      </c>
    </row>
    <row r="650" spans="1:24" x14ac:dyDescent="0.25">
      <c r="A650" t="s">
        <v>71</v>
      </c>
    </row>
    <row r="651" spans="1:24" x14ac:dyDescent="0.25">
      <c r="B651" t="e">
        <f>B529/B163</f>
        <v>#DIV/0!</v>
      </c>
      <c r="C651" t="e">
        <f t="shared" ref="C651:L651" si="14">C529/C163</f>
        <v>#DIV/0!</v>
      </c>
      <c r="D651" t="e">
        <f t="shared" si="14"/>
        <v>#DIV/0!</v>
      </c>
      <c r="E651" t="e">
        <f t="shared" si="14"/>
        <v>#DIV/0!</v>
      </c>
      <c r="F651" t="e">
        <f t="shared" si="14"/>
        <v>#DIV/0!</v>
      </c>
      <c r="G651" t="e">
        <f t="shared" si="14"/>
        <v>#DIV/0!</v>
      </c>
      <c r="H651" t="e">
        <f t="shared" si="14"/>
        <v>#DIV/0!</v>
      </c>
      <c r="I651" t="e">
        <f t="shared" si="14"/>
        <v>#DIV/0!</v>
      </c>
      <c r="J651" t="e">
        <f t="shared" si="14"/>
        <v>#DIV/0!</v>
      </c>
      <c r="K651" t="e">
        <f t="shared" si="14"/>
        <v>#DIV/0!</v>
      </c>
      <c r="L651" s="5">
        <f t="shared" si="14"/>
        <v>0</v>
      </c>
      <c r="M651" s="5">
        <f>'SSA avg mort by age'!M5</f>
        <v>75.898206979296532</v>
      </c>
      <c r="N651" t="e">
        <f>N529/N163</f>
        <v>#DIV/0!</v>
      </c>
      <c r="O651" t="e">
        <f t="shared" ref="O651:X651" si="15">O529/O163</f>
        <v>#DIV/0!</v>
      </c>
      <c r="P651" t="e">
        <f t="shared" si="15"/>
        <v>#DIV/0!</v>
      </c>
      <c r="Q651" t="e">
        <f t="shared" si="15"/>
        <v>#DIV/0!</v>
      </c>
      <c r="R651" t="e">
        <f t="shared" si="15"/>
        <v>#DIV/0!</v>
      </c>
      <c r="S651" t="e">
        <f t="shared" si="15"/>
        <v>#DIV/0!</v>
      </c>
      <c r="T651" t="e">
        <f t="shared" si="15"/>
        <v>#DIV/0!</v>
      </c>
      <c r="U651" t="e">
        <f t="shared" si="15"/>
        <v>#DIV/0!</v>
      </c>
      <c r="V651" t="e">
        <f t="shared" si="15"/>
        <v>#DIV/0!</v>
      </c>
      <c r="W651" t="e">
        <f t="shared" si="15"/>
        <v>#DIV/0!</v>
      </c>
      <c r="X651" t="e">
        <f t="shared" si="15"/>
        <v>#DIV/0!</v>
      </c>
    </row>
    <row r="652" spans="1:24" x14ac:dyDescent="0.25">
      <c r="B652" t="e">
        <f t="shared" ref="B652:L652" si="16">B530/B164</f>
        <v>#DIV/0!</v>
      </c>
      <c r="C652" t="e">
        <f t="shared" si="16"/>
        <v>#DIV/0!</v>
      </c>
      <c r="D652" t="e">
        <f t="shared" si="16"/>
        <v>#DIV/0!</v>
      </c>
      <c r="E652" t="e">
        <f t="shared" si="16"/>
        <v>#DIV/0!</v>
      </c>
      <c r="F652" t="e">
        <f t="shared" si="16"/>
        <v>#DIV/0!</v>
      </c>
      <c r="G652" t="e">
        <f t="shared" si="16"/>
        <v>#DIV/0!</v>
      </c>
      <c r="H652" t="e">
        <f t="shared" si="16"/>
        <v>#DIV/0!</v>
      </c>
      <c r="I652" t="e">
        <f t="shared" si="16"/>
        <v>#DIV/0!</v>
      </c>
      <c r="J652" t="e">
        <f t="shared" si="16"/>
        <v>#DIV/0!</v>
      </c>
      <c r="K652" t="e">
        <f t="shared" si="16"/>
        <v>#DIV/0!</v>
      </c>
      <c r="L652" s="5">
        <f t="shared" si="16"/>
        <v>0</v>
      </c>
      <c r="M652" s="5">
        <f>'SSA avg mort by age'!M6</f>
        <v>75.428950342188429</v>
      </c>
      <c r="N652" t="e">
        <f t="shared" ref="N652:X652" si="17">N530/N164</f>
        <v>#DIV/0!</v>
      </c>
      <c r="O652" t="e">
        <f t="shared" si="17"/>
        <v>#DIV/0!</v>
      </c>
      <c r="P652" t="e">
        <f t="shared" si="17"/>
        <v>#DIV/0!</v>
      </c>
      <c r="Q652" t="e">
        <f t="shared" si="17"/>
        <v>#DIV/0!</v>
      </c>
      <c r="R652" t="e">
        <f t="shared" si="17"/>
        <v>#DIV/0!</v>
      </c>
      <c r="S652" t="e">
        <f t="shared" si="17"/>
        <v>#DIV/0!</v>
      </c>
      <c r="T652" t="e">
        <f t="shared" si="17"/>
        <v>#DIV/0!</v>
      </c>
      <c r="U652" t="e">
        <f t="shared" si="17"/>
        <v>#DIV/0!</v>
      </c>
      <c r="V652" t="e">
        <f t="shared" si="17"/>
        <v>#DIV/0!</v>
      </c>
      <c r="W652" t="e">
        <f t="shared" si="17"/>
        <v>#DIV/0!</v>
      </c>
      <c r="X652" t="e">
        <f t="shared" si="17"/>
        <v>#DIV/0!</v>
      </c>
    </row>
    <row r="653" spans="1:24" x14ac:dyDescent="0.25">
      <c r="B653" t="e">
        <f t="shared" ref="B653:L653" si="18">B531/B165</f>
        <v>#DIV/0!</v>
      </c>
      <c r="C653" t="e">
        <f t="shared" si="18"/>
        <v>#DIV/0!</v>
      </c>
      <c r="D653" t="e">
        <f t="shared" si="18"/>
        <v>#DIV/0!</v>
      </c>
      <c r="E653" t="e">
        <f t="shared" si="18"/>
        <v>#DIV/0!</v>
      </c>
      <c r="F653" t="e">
        <f t="shared" si="18"/>
        <v>#DIV/0!</v>
      </c>
      <c r="G653" t="e">
        <f t="shared" si="18"/>
        <v>#DIV/0!</v>
      </c>
      <c r="H653" t="e">
        <f t="shared" si="18"/>
        <v>#DIV/0!</v>
      </c>
      <c r="I653" t="e">
        <f t="shared" si="18"/>
        <v>#DIV/0!</v>
      </c>
      <c r="J653" t="e">
        <f t="shared" si="18"/>
        <v>#DIV/0!</v>
      </c>
      <c r="K653" t="e">
        <f t="shared" si="18"/>
        <v>#DIV/0!</v>
      </c>
      <c r="L653" s="5" t="e">
        <f t="shared" si="18"/>
        <v>#DIV/0!</v>
      </c>
      <c r="M653" s="5">
        <f>'SSA avg mort by age'!M7</f>
        <v>74.462458561165278</v>
      </c>
      <c r="N653" t="e">
        <f t="shared" ref="N653:X653" si="19">N531/N165</f>
        <v>#DIV/0!</v>
      </c>
      <c r="O653" t="e">
        <f t="shared" si="19"/>
        <v>#DIV/0!</v>
      </c>
      <c r="P653" t="e">
        <f t="shared" si="19"/>
        <v>#DIV/0!</v>
      </c>
      <c r="Q653" t="e">
        <f t="shared" si="19"/>
        <v>#DIV/0!</v>
      </c>
      <c r="R653" t="e">
        <f t="shared" si="19"/>
        <v>#DIV/0!</v>
      </c>
      <c r="S653" t="e">
        <f t="shared" si="19"/>
        <v>#DIV/0!</v>
      </c>
      <c r="T653" t="e">
        <f t="shared" si="19"/>
        <v>#DIV/0!</v>
      </c>
      <c r="U653" t="e">
        <f t="shared" si="19"/>
        <v>#DIV/0!</v>
      </c>
      <c r="V653" t="e">
        <f t="shared" si="19"/>
        <v>#DIV/0!</v>
      </c>
      <c r="W653" t="e">
        <f t="shared" si="19"/>
        <v>#DIV/0!</v>
      </c>
      <c r="X653" t="e">
        <f t="shared" si="19"/>
        <v>#DIV/0!</v>
      </c>
    </row>
    <row r="654" spans="1:24" x14ac:dyDescent="0.25">
      <c r="B654" t="e">
        <f t="shared" ref="B654:L654" si="20">B532/B166</f>
        <v>#DIV/0!</v>
      </c>
      <c r="C654" t="e">
        <f t="shared" si="20"/>
        <v>#DIV/0!</v>
      </c>
      <c r="D654" t="e">
        <f t="shared" si="20"/>
        <v>#DIV/0!</v>
      </c>
      <c r="E654" t="e">
        <f t="shared" si="20"/>
        <v>#DIV/0!</v>
      </c>
      <c r="F654" t="e">
        <f t="shared" si="20"/>
        <v>#DIV/0!</v>
      </c>
      <c r="G654" t="e">
        <f t="shared" si="20"/>
        <v>#DIV/0!</v>
      </c>
      <c r="H654" t="e">
        <f t="shared" si="20"/>
        <v>#DIV/0!</v>
      </c>
      <c r="I654" t="e">
        <f t="shared" si="20"/>
        <v>#DIV/0!</v>
      </c>
      <c r="J654" t="e">
        <f t="shared" si="20"/>
        <v>#DIV/0!</v>
      </c>
      <c r="K654" t="e">
        <f t="shared" si="20"/>
        <v>#DIV/0!</v>
      </c>
      <c r="L654" s="5" t="e">
        <f t="shared" si="20"/>
        <v>#DIV/0!</v>
      </c>
      <c r="M654" s="5">
        <f>'SSA avg mort by age'!M8</f>
        <v>73.484727964282513</v>
      </c>
      <c r="N654" t="e">
        <f t="shared" ref="N654:X654" si="21">N532/N166</f>
        <v>#DIV/0!</v>
      </c>
      <c r="O654" t="e">
        <f t="shared" si="21"/>
        <v>#DIV/0!</v>
      </c>
      <c r="P654" t="e">
        <f t="shared" si="21"/>
        <v>#DIV/0!</v>
      </c>
      <c r="Q654" t="e">
        <f t="shared" si="21"/>
        <v>#DIV/0!</v>
      </c>
      <c r="R654" t="e">
        <f t="shared" si="21"/>
        <v>#DIV/0!</v>
      </c>
      <c r="S654" t="e">
        <f t="shared" si="21"/>
        <v>#DIV/0!</v>
      </c>
      <c r="T654" t="e">
        <f t="shared" si="21"/>
        <v>#DIV/0!</v>
      </c>
      <c r="U654" t="e">
        <f t="shared" si="21"/>
        <v>#DIV/0!</v>
      </c>
      <c r="V654" t="e">
        <f t="shared" si="21"/>
        <v>#DIV/0!</v>
      </c>
      <c r="W654" t="e">
        <f t="shared" si="21"/>
        <v>#DIV/0!</v>
      </c>
      <c r="X654" t="e">
        <f t="shared" si="21"/>
        <v>#DIV/0!</v>
      </c>
    </row>
    <row r="655" spans="1:24" x14ac:dyDescent="0.25">
      <c r="B655" t="e">
        <f t="shared" ref="B655:L655" si="22">B533/B167</f>
        <v>#DIV/0!</v>
      </c>
      <c r="C655" t="e">
        <f t="shared" si="22"/>
        <v>#DIV/0!</v>
      </c>
      <c r="D655" t="e">
        <f t="shared" si="22"/>
        <v>#DIV/0!</v>
      </c>
      <c r="E655" t="e">
        <f t="shared" si="22"/>
        <v>#DIV/0!</v>
      </c>
      <c r="F655" t="e">
        <f t="shared" si="22"/>
        <v>#DIV/0!</v>
      </c>
      <c r="G655" t="e">
        <f t="shared" si="22"/>
        <v>#DIV/0!</v>
      </c>
      <c r="H655" t="e">
        <f t="shared" si="22"/>
        <v>#DIV/0!</v>
      </c>
      <c r="I655" t="e">
        <f t="shared" si="22"/>
        <v>#DIV/0!</v>
      </c>
      <c r="J655" t="e">
        <f t="shared" si="22"/>
        <v>#DIV/0!</v>
      </c>
      <c r="K655" t="e">
        <f t="shared" si="22"/>
        <v>#DIV/0!</v>
      </c>
      <c r="L655" s="5" t="e">
        <f t="shared" si="22"/>
        <v>#DIV/0!</v>
      </c>
      <c r="M655" s="5">
        <f>'SSA avg mort by age'!M9</f>
        <v>72.501737369089511</v>
      </c>
      <c r="N655" t="e">
        <f t="shared" ref="N655:X655" si="23">N533/N167</f>
        <v>#DIV/0!</v>
      </c>
      <c r="O655" t="e">
        <f t="shared" si="23"/>
        <v>#DIV/0!</v>
      </c>
      <c r="P655" t="e">
        <f t="shared" si="23"/>
        <v>#DIV/0!</v>
      </c>
      <c r="Q655" t="e">
        <f t="shared" si="23"/>
        <v>#DIV/0!</v>
      </c>
      <c r="R655" t="e">
        <f t="shared" si="23"/>
        <v>#DIV/0!</v>
      </c>
      <c r="S655" t="e">
        <f t="shared" si="23"/>
        <v>#DIV/0!</v>
      </c>
      <c r="T655" t="e">
        <f t="shared" si="23"/>
        <v>#DIV/0!</v>
      </c>
      <c r="U655" t="e">
        <f t="shared" si="23"/>
        <v>#DIV/0!</v>
      </c>
      <c r="V655" t="e">
        <f t="shared" si="23"/>
        <v>#DIV/0!</v>
      </c>
      <c r="W655" t="e">
        <f t="shared" si="23"/>
        <v>#DIV/0!</v>
      </c>
      <c r="X655" t="e">
        <f t="shared" si="23"/>
        <v>#DIV/0!</v>
      </c>
    </row>
    <row r="656" spans="1:24" x14ac:dyDescent="0.25">
      <c r="B656" t="e">
        <f t="shared" ref="B656:L656" si="24">B534/B168</f>
        <v>#DIV/0!</v>
      </c>
      <c r="C656" t="e">
        <f t="shared" si="24"/>
        <v>#DIV/0!</v>
      </c>
      <c r="D656" t="e">
        <f t="shared" si="24"/>
        <v>#DIV/0!</v>
      </c>
      <c r="E656" t="e">
        <f t="shared" si="24"/>
        <v>#DIV/0!</v>
      </c>
      <c r="F656" t="e">
        <f t="shared" si="24"/>
        <v>#DIV/0!</v>
      </c>
      <c r="G656" t="e">
        <f t="shared" si="24"/>
        <v>#DIV/0!</v>
      </c>
      <c r="H656" t="e">
        <f t="shared" si="24"/>
        <v>#DIV/0!</v>
      </c>
      <c r="I656" t="e">
        <f t="shared" si="24"/>
        <v>#DIV/0!</v>
      </c>
      <c r="J656" t="e">
        <f t="shared" si="24"/>
        <v>#DIV/0!</v>
      </c>
      <c r="K656" t="e">
        <f t="shared" si="24"/>
        <v>#DIV/0!</v>
      </c>
      <c r="L656" s="5" t="e">
        <f t="shared" si="24"/>
        <v>#DIV/0!</v>
      </c>
      <c r="M656" s="5">
        <f>'SSA avg mort by age'!M10</f>
        <v>71.514483932745591</v>
      </c>
      <c r="N656" t="e">
        <f t="shared" ref="N656:X656" si="25">N534/N168</f>
        <v>#DIV/0!</v>
      </c>
      <c r="O656" t="e">
        <f t="shared" si="25"/>
        <v>#DIV/0!</v>
      </c>
      <c r="P656" t="e">
        <f t="shared" si="25"/>
        <v>#DIV/0!</v>
      </c>
      <c r="Q656" t="e">
        <f t="shared" si="25"/>
        <v>#DIV/0!</v>
      </c>
      <c r="R656" t="e">
        <f t="shared" si="25"/>
        <v>#DIV/0!</v>
      </c>
      <c r="S656" t="e">
        <f t="shared" si="25"/>
        <v>#DIV/0!</v>
      </c>
      <c r="T656" t="e">
        <f t="shared" si="25"/>
        <v>#DIV/0!</v>
      </c>
      <c r="U656" t="e">
        <f t="shared" si="25"/>
        <v>#DIV/0!</v>
      </c>
      <c r="V656" t="e">
        <f t="shared" si="25"/>
        <v>#DIV/0!</v>
      </c>
      <c r="W656" t="e">
        <f t="shared" si="25"/>
        <v>#DIV/0!</v>
      </c>
      <c r="X656" t="e">
        <f t="shared" si="25"/>
        <v>#DIV/0!</v>
      </c>
    </row>
    <row r="657" spans="2:24" x14ac:dyDescent="0.25">
      <c r="B657" t="e">
        <f t="shared" ref="B657:L657" si="26">B535/B169</f>
        <v>#DIV/0!</v>
      </c>
      <c r="C657" t="e">
        <f t="shared" si="26"/>
        <v>#DIV/0!</v>
      </c>
      <c r="D657" t="e">
        <f t="shared" si="26"/>
        <v>#DIV/0!</v>
      </c>
      <c r="E657" t="e">
        <f t="shared" si="26"/>
        <v>#DIV/0!</v>
      </c>
      <c r="F657" t="e">
        <f t="shared" si="26"/>
        <v>#DIV/0!</v>
      </c>
      <c r="G657" t="e">
        <f t="shared" si="26"/>
        <v>#DIV/0!</v>
      </c>
      <c r="H657" t="e">
        <f t="shared" si="26"/>
        <v>#DIV/0!</v>
      </c>
      <c r="I657" t="e">
        <f t="shared" si="26"/>
        <v>#DIV/0!</v>
      </c>
      <c r="J657" t="e">
        <f t="shared" si="26"/>
        <v>#DIV/0!</v>
      </c>
      <c r="K657" t="e">
        <f t="shared" si="26"/>
        <v>#DIV/0!</v>
      </c>
      <c r="L657" s="5" t="e">
        <f t="shared" si="26"/>
        <v>#DIV/0!</v>
      </c>
      <c r="M657" s="5">
        <f>'SSA avg mort by age'!M11</f>
        <v>70.525919105721613</v>
      </c>
      <c r="N657" t="e">
        <f t="shared" ref="N657:X657" si="27">N535/N169</f>
        <v>#DIV/0!</v>
      </c>
      <c r="O657" t="e">
        <f t="shared" si="27"/>
        <v>#DIV/0!</v>
      </c>
      <c r="P657" t="e">
        <f t="shared" si="27"/>
        <v>#DIV/0!</v>
      </c>
      <c r="Q657" t="e">
        <f t="shared" si="27"/>
        <v>#DIV/0!</v>
      </c>
      <c r="R657" t="e">
        <f t="shared" si="27"/>
        <v>#DIV/0!</v>
      </c>
      <c r="S657" t="e">
        <f t="shared" si="27"/>
        <v>#DIV/0!</v>
      </c>
      <c r="T657" t="e">
        <f t="shared" si="27"/>
        <v>#DIV/0!</v>
      </c>
      <c r="U657" t="e">
        <f t="shared" si="27"/>
        <v>#DIV/0!</v>
      </c>
      <c r="V657" t="e">
        <f t="shared" si="27"/>
        <v>#DIV/0!</v>
      </c>
      <c r="W657" t="e">
        <f t="shared" si="27"/>
        <v>#DIV/0!</v>
      </c>
      <c r="X657" t="e">
        <f t="shared" si="27"/>
        <v>#DIV/0!</v>
      </c>
    </row>
    <row r="658" spans="2:24" x14ac:dyDescent="0.25">
      <c r="B658" t="e">
        <f t="shared" ref="B658:L658" si="28">B536/B170</f>
        <v>#DIV/0!</v>
      </c>
      <c r="C658" t="e">
        <f t="shared" si="28"/>
        <v>#DIV/0!</v>
      </c>
      <c r="D658" t="e">
        <f t="shared" si="28"/>
        <v>#DIV/0!</v>
      </c>
      <c r="E658" t="e">
        <f t="shared" si="28"/>
        <v>#DIV/0!</v>
      </c>
      <c r="F658" t="e">
        <f t="shared" si="28"/>
        <v>#DIV/0!</v>
      </c>
      <c r="G658" t="e">
        <f t="shared" si="28"/>
        <v>#DIV/0!</v>
      </c>
      <c r="H658" t="e">
        <f t="shared" si="28"/>
        <v>#DIV/0!</v>
      </c>
      <c r="I658" t="e">
        <f t="shared" si="28"/>
        <v>#DIV/0!</v>
      </c>
      <c r="J658" t="e">
        <f t="shared" si="28"/>
        <v>#DIV/0!</v>
      </c>
      <c r="K658" t="e">
        <f t="shared" si="28"/>
        <v>#DIV/0!</v>
      </c>
      <c r="L658" s="5" t="e">
        <f t="shared" si="28"/>
        <v>#DIV/0!</v>
      </c>
      <c r="M658" s="5">
        <f>'SSA avg mort by age'!M12</f>
        <v>69.536424569407018</v>
      </c>
      <c r="N658" t="e">
        <f t="shared" ref="N658:X658" si="29">N536/N170</f>
        <v>#DIV/0!</v>
      </c>
      <c r="O658" t="e">
        <f t="shared" si="29"/>
        <v>#DIV/0!</v>
      </c>
      <c r="P658" t="e">
        <f t="shared" si="29"/>
        <v>#DIV/0!</v>
      </c>
      <c r="Q658" t="e">
        <f t="shared" si="29"/>
        <v>#DIV/0!</v>
      </c>
      <c r="R658" t="e">
        <f t="shared" si="29"/>
        <v>#DIV/0!</v>
      </c>
      <c r="S658" t="e">
        <f t="shared" si="29"/>
        <v>#DIV/0!</v>
      </c>
      <c r="T658" t="e">
        <f t="shared" si="29"/>
        <v>#DIV/0!</v>
      </c>
      <c r="U658" t="e">
        <f t="shared" si="29"/>
        <v>#DIV/0!</v>
      </c>
      <c r="V658" t="e">
        <f t="shared" si="29"/>
        <v>#DIV/0!</v>
      </c>
      <c r="W658" t="e">
        <f t="shared" si="29"/>
        <v>#DIV/0!</v>
      </c>
      <c r="X658" t="e">
        <f t="shared" si="29"/>
        <v>#DIV/0!</v>
      </c>
    </row>
    <row r="659" spans="2:24" x14ac:dyDescent="0.25">
      <c r="B659" t="e">
        <f t="shared" ref="B659:L659" si="30">B537/B171</f>
        <v>#DIV/0!</v>
      </c>
      <c r="C659" t="e">
        <f t="shared" si="30"/>
        <v>#DIV/0!</v>
      </c>
      <c r="D659" t="e">
        <f t="shared" si="30"/>
        <v>#DIV/0!</v>
      </c>
      <c r="E659" t="e">
        <f t="shared" si="30"/>
        <v>#DIV/0!</v>
      </c>
      <c r="F659" t="e">
        <f t="shared" si="30"/>
        <v>#DIV/0!</v>
      </c>
      <c r="G659" t="e">
        <f t="shared" si="30"/>
        <v>#DIV/0!</v>
      </c>
      <c r="H659" t="e">
        <f t="shared" si="30"/>
        <v>#DIV/0!</v>
      </c>
      <c r="I659" t="e">
        <f t="shared" si="30"/>
        <v>#DIV/0!</v>
      </c>
      <c r="J659" t="e">
        <f t="shared" si="30"/>
        <v>#DIV/0!</v>
      </c>
      <c r="K659" t="e">
        <f t="shared" si="30"/>
        <v>#DIV/0!</v>
      </c>
      <c r="L659" s="5" t="e">
        <f t="shared" si="30"/>
        <v>#DIV/0!</v>
      </c>
      <c r="M659" s="5">
        <f>'SSA avg mort by age'!M13</f>
        <v>68.546021966460358</v>
      </c>
      <c r="N659" t="e">
        <f t="shared" ref="N659:X659" si="31">N537/N171</f>
        <v>#DIV/0!</v>
      </c>
      <c r="O659" t="e">
        <f t="shared" si="31"/>
        <v>#DIV/0!</v>
      </c>
      <c r="P659" t="e">
        <f t="shared" si="31"/>
        <v>#DIV/0!</v>
      </c>
      <c r="Q659" t="e">
        <f t="shared" si="31"/>
        <v>#DIV/0!</v>
      </c>
      <c r="R659" t="e">
        <f t="shared" si="31"/>
        <v>#DIV/0!</v>
      </c>
      <c r="S659" t="e">
        <f t="shared" si="31"/>
        <v>#DIV/0!</v>
      </c>
      <c r="T659" t="e">
        <f t="shared" si="31"/>
        <v>#DIV/0!</v>
      </c>
      <c r="U659" t="e">
        <f t="shared" si="31"/>
        <v>#DIV/0!</v>
      </c>
      <c r="V659" t="e">
        <f t="shared" si="31"/>
        <v>#DIV/0!</v>
      </c>
      <c r="W659" t="e">
        <f t="shared" si="31"/>
        <v>#DIV/0!</v>
      </c>
      <c r="X659" t="e">
        <f t="shared" si="31"/>
        <v>#DIV/0!</v>
      </c>
    </row>
    <row r="660" spans="2:24" x14ac:dyDescent="0.25">
      <c r="B660" t="e">
        <f t="shared" ref="B660:L660" si="32">B538/B172</f>
        <v>#DIV/0!</v>
      </c>
      <c r="C660" t="e">
        <f t="shared" si="32"/>
        <v>#DIV/0!</v>
      </c>
      <c r="D660" t="e">
        <f t="shared" si="32"/>
        <v>#DIV/0!</v>
      </c>
      <c r="E660" t="e">
        <f t="shared" si="32"/>
        <v>#DIV/0!</v>
      </c>
      <c r="F660" t="e">
        <f t="shared" si="32"/>
        <v>#DIV/0!</v>
      </c>
      <c r="G660" t="e">
        <f t="shared" si="32"/>
        <v>#DIV/0!</v>
      </c>
      <c r="H660" t="e">
        <f t="shared" si="32"/>
        <v>#DIV/0!</v>
      </c>
      <c r="I660" t="e">
        <f t="shared" si="32"/>
        <v>#DIV/0!</v>
      </c>
      <c r="J660" t="e">
        <f t="shared" si="32"/>
        <v>#DIV/0!</v>
      </c>
      <c r="K660" t="e">
        <f t="shared" si="32"/>
        <v>#DIV/0!</v>
      </c>
      <c r="L660" s="5" t="e">
        <f t="shared" si="32"/>
        <v>#DIV/0!</v>
      </c>
      <c r="M660" s="5">
        <f>'SSA avg mort by age'!M14</f>
        <v>67.554392656757145</v>
      </c>
      <c r="N660" t="e">
        <f t="shared" ref="N660:X660" si="33">N538/N172</f>
        <v>#DIV/0!</v>
      </c>
      <c r="O660" t="e">
        <f t="shared" si="33"/>
        <v>#DIV/0!</v>
      </c>
      <c r="P660" t="e">
        <f t="shared" si="33"/>
        <v>#DIV/0!</v>
      </c>
      <c r="Q660" t="e">
        <f t="shared" si="33"/>
        <v>#DIV/0!</v>
      </c>
      <c r="R660" t="e">
        <f t="shared" si="33"/>
        <v>#DIV/0!</v>
      </c>
      <c r="S660" t="e">
        <f t="shared" si="33"/>
        <v>#DIV/0!</v>
      </c>
      <c r="T660" t="e">
        <f t="shared" si="33"/>
        <v>#DIV/0!</v>
      </c>
      <c r="U660" t="e">
        <f t="shared" si="33"/>
        <v>#DIV/0!</v>
      </c>
      <c r="V660" t="e">
        <f t="shared" si="33"/>
        <v>#DIV/0!</v>
      </c>
      <c r="W660" t="e">
        <f t="shared" si="33"/>
        <v>#DIV/0!</v>
      </c>
      <c r="X660" t="e">
        <f t="shared" si="33"/>
        <v>#DIV/0!</v>
      </c>
    </row>
    <row r="661" spans="2:24" x14ac:dyDescent="0.25">
      <c r="B661" t="e">
        <f t="shared" ref="B661:L661" si="34">B539/B173</f>
        <v>#DIV/0!</v>
      </c>
      <c r="C661" t="e">
        <f t="shared" si="34"/>
        <v>#DIV/0!</v>
      </c>
      <c r="D661" t="e">
        <f t="shared" si="34"/>
        <v>#DIV/0!</v>
      </c>
      <c r="E661" t="e">
        <f t="shared" si="34"/>
        <v>#DIV/0!</v>
      </c>
      <c r="F661" t="e">
        <f t="shared" si="34"/>
        <v>#DIV/0!</v>
      </c>
      <c r="G661" t="e">
        <f t="shared" si="34"/>
        <v>#DIV/0!</v>
      </c>
      <c r="H661" t="e">
        <f t="shared" si="34"/>
        <v>#DIV/0!</v>
      </c>
      <c r="I661" t="e">
        <f t="shared" si="34"/>
        <v>#DIV/0!</v>
      </c>
      <c r="J661" t="e">
        <f t="shared" si="34"/>
        <v>#DIV/0!</v>
      </c>
      <c r="K661" t="e">
        <f t="shared" si="34"/>
        <v>#DIV/0!</v>
      </c>
      <c r="L661" s="5" t="e">
        <f t="shared" si="34"/>
        <v>#DIV/0!</v>
      </c>
      <c r="M661" s="5">
        <f>'SSA avg mort by age'!M15</f>
        <v>66.561434107338414</v>
      </c>
      <c r="N661" t="e">
        <f t="shared" ref="N661:X661" si="35">N539/N173</f>
        <v>#DIV/0!</v>
      </c>
      <c r="O661" t="e">
        <f t="shared" si="35"/>
        <v>#DIV/0!</v>
      </c>
      <c r="P661" t="e">
        <f t="shared" si="35"/>
        <v>#DIV/0!</v>
      </c>
      <c r="Q661" t="e">
        <f t="shared" si="35"/>
        <v>#DIV/0!</v>
      </c>
      <c r="R661" t="e">
        <f t="shared" si="35"/>
        <v>#DIV/0!</v>
      </c>
      <c r="S661" t="e">
        <f t="shared" si="35"/>
        <v>#DIV/0!</v>
      </c>
      <c r="T661" t="e">
        <f t="shared" si="35"/>
        <v>#DIV/0!</v>
      </c>
      <c r="U661" t="e">
        <f t="shared" si="35"/>
        <v>#DIV/0!</v>
      </c>
      <c r="V661" t="e">
        <f t="shared" si="35"/>
        <v>#DIV/0!</v>
      </c>
      <c r="W661" t="e">
        <f t="shared" si="35"/>
        <v>#DIV/0!</v>
      </c>
      <c r="X661" t="e">
        <f t="shared" si="35"/>
        <v>#DIV/0!</v>
      </c>
    </row>
    <row r="662" spans="2:24" x14ac:dyDescent="0.25">
      <c r="B662" t="e">
        <f t="shared" ref="B662:L662" si="36">B540/B174</f>
        <v>#DIV/0!</v>
      </c>
      <c r="C662" t="e">
        <f t="shared" si="36"/>
        <v>#DIV/0!</v>
      </c>
      <c r="D662" t="e">
        <f t="shared" si="36"/>
        <v>#DIV/0!</v>
      </c>
      <c r="E662" t="e">
        <f t="shared" si="36"/>
        <v>#DIV/0!</v>
      </c>
      <c r="F662" t="e">
        <f t="shared" si="36"/>
        <v>#DIV/0!</v>
      </c>
      <c r="G662" t="e">
        <f t="shared" si="36"/>
        <v>#DIV/0!</v>
      </c>
      <c r="H662" t="e">
        <f t="shared" si="36"/>
        <v>#DIV/0!</v>
      </c>
      <c r="I662" t="e">
        <f t="shared" si="36"/>
        <v>#DIV/0!</v>
      </c>
      <c r="J662" t="e">
        <f t="shared" si="36"/>
        <v>#DIV/0!</v>
      </c>
      <c r="K662" t="e">
        <f t="shared" si="36"/>
        <v>#DIV/0!</v>
      </c>
      <c r="L662" s="5" t="e">
        <f t="shared" si="36"/>
        <v>#DIV/0!</v>
      </c>
      <c r="M662" s="5">
        <f>'SSA avg mort by age'!M16</f>
        <v>65.567446244946723</v>
      </c>
      <c r="N662" t="e">
        <f t="shared" ref="N662:X662" si="37">N540/N174</f>
        <v>#DIV/0!</v>
      </c>
      <c r="O662" t="e">
        <f t="shared" si="37"/>
        <v>#DIV/0!</v>
      </c>
      <c r="P662" t="e">
        <f t="shared" si="37"/>
        <v>#DIV/0!</v>
      </c>
      <c r="Q662" t="e">
        <f t="shared" si="37"/>
        <v>#DIV/0!</v>
      </c>
      <c r="R662" t="e">
        <f t="shared" si="37"/>
        <v>#DIV/0!</v>
      </c>
      <c r="S662" t="e">
        <f t="shared" si="37"/>
        <v>#DIV/0!</v>
      </c>
      <c r="T662" t="e">
        <f t="shared" si="37"/>
        <v>#DIV/0!</v>
      </c>
      <c r="U662" t="e">
        <f t="shared" si="37"/>
        <v>#DIV/0!</v>
      </c>
      <c r="V662" t="e">
        <f t="shared" si="37"/>
        <v>#DIV/0!</v>
      </c>
      <c r="W662" t="e">
        <f t="shared" si="37"/>
        <v>#DIV/0!</v>
      </c>
      <c r="X662" t="e">
        <f t="shared" si="37"/>
        <v>#DIV/0!</v>
      </c>
    </row>
    <row r="663" spans="2:24" x14ac:dyDescent="0.25">
      <c r="B663" t="e">
        <f t="shared" ref="B663:L663" si="38">B541/B175</f>
        <v>#DIV/0!</v>
      </c>
      <c r="C663" t="e">
        <f t="shared" si="38"/>
        <v>#DIV/0!</v>
      </c>
      <c r="D663" t="e">
        <f t="shared" si="38"/>
        <v>#DIV/0!</v>
      </c>
      <c r="E663" t="e">
        <f t="shared" si="38"/>
        <v>#DIV/0!</v>
      </c>
      <c r="F663" t="e">
        <f t="shared" si="38"/>
        <v>#DIV/0!</v>
      </c>
      <c r="G663" t="e">
        <f t="shared" si="38"/>
        <v>#DIV/0!</v>
      </c>
      <c r="H663" t="e">
        <f t="shared" si="38"/>
        <v>#DIV/0!</v>
      </c>
      <c r="I663" t="e">
        <f t="shared" si="38"/>
        <v>#DIV/0!</v>
      </c>
      <c r="J663" t="e">
        <f t="shared" si="38"/>
        <v>#DIV/0!</v>
      </c>
      <c r="K663" t="e">
        <f t="shared" si="38"/>
        <v>#DIV/0!</v>
      </c>
      <c r="L663" s="5" t="e">
        <f t="shared" si="38"/>
        <v>#DIV/0!</v>
      </c>
      <c r="M663" s="5">
        <f>'SSA avg mort by age'!M17</f>
        <v>64.573693319505381</v>
      </c>
      <c r="N663" t="e">
        <f t="shared" ref="N663:X663" si="39">N541/N175</f>
        <v>#DIV/0!</v>
      </c>
      <c r="O663" t="e">
        <f t="shared" si="39"/>
        <v>#DIV/0!</v>
      </c>
      <c r="P663" t="e">
        <f t="shared" si="39"/>
        <v>#DIV/0!</v>
      </c>
      <c r="Q663" t="e">
        <f t="shared" si="39"/>
        <v>#DIV/0!</v>
      </c>
      <c r="R663" t="e">
        <f t="shared" si="39"/>
        <v>#DIV/0!</v>
      </c>
      <c r="S663" t="e">
        <f t="shared" si="39"/>
        <v>#DIV/0!</v>
      </c>
      <c r="T663" t="e">
        <f t="shared" si="39"/>
        <v>#DIV/0!</v>
      </c>
      <c r="U663" t="e">
        <f t="shared" si="39"/>
        <v>#DIV/0!</v>
      </c>
      <c r="V663" t="e">
        <f t="shared" si="39"/>
        <v>#DIV/0!</v>
      </c>
      <c r="W663" t="e">
        <f t="shared" si="39"/>
        <v>#DIV/0!</v>
      </c>
      <c r="X663" t="e">
        <f t="shared" si="39"/>
        <v>#DIV/0!</v>
      </c>
    </row>
    <row r="664" spans="2:24" x14ac:dyDescent="0.25">
      <c r="B664" t="e">
        <f t="shared" ref="B664:L664" si="40">B542/B176</f>
        <v>#DIV/0!</v>
      </c>
      <c r="C664" t="e">
        <f t="shared" si="40"/>
        <v>#DIV/0!</v>
      </c>
      <c r="D664" t="e">
        <f t="shared" si="40"/>
        <v>#DIV/0!</v>
      </c>
      <c r="E664" t="e">
        <f t="shared" si="40"/>
        <v>#DIV/0!</v>
      </c>
      <c r="F664" t="e">
        <f t="shared" si="40"/>
        <v>#DIV/0!</v>
      </c>
      <c r="G664" t="e">
        <f t="shared" si="40"/>
        <v>#DIV/0!</v>
      </c>
      <c r="H664" t="e">
        <f t="shared" si="40"/>
        <v>#DIV/0!</v>
      </c>
      <c r="I664" t="e">
        <f t="shared" si="40"/>
        <v>#DIV/0!</v>
      </c>
      <c r="J664" t="e">
        <f t="shared" si="40"/>
        <v>#DIV/0!</v>
      </c>
      <c r="K664" t="e">
        <f t="shared" si="40"/>
        <v>#DIV/0!</v>
      </c>
      <c r="L664" s="5" t="e">
        <f t="shared" si="40"/>
        <v>#DIV/0!</v>
      </c>
      <c r="M664" s="5">
        <f>'SSA avg mort by age'!M18</f>
        <v>63.582344436004234</v>
      </c>
      <c r="N664" t="e">
        <f t="shared" ref="N664:X664" si="41">N542/N176</f>
        <v>#DIV/0!</v>
      </c>
      <c r="O664" t="e">
        <f t="shared" si="41"/>
        <v>#DIV/0!</v>
      </c>
      <c r="P664" t="e">
        <f t="shared" si="41"/>
        <v>#DIV/0!</v>
      </c>
      <c r="Q664" t="e">
        <f t="shared" si="41"/>
        <v>#DIV/0!</v>
      </c>
      <c r="R664" t="e">
        <f t="shared" si="41"/>
        <v>#DIV/0!</v>
      </c>
      <c r="S664" t="e">
        <f t="shared" si="41"/>
        <v>#DIV/0!</v>
      </c>
      <c r="T664" t="e">
        <f t="shared" si="41"/>
        <v>#DIV/0!</v>
      </c>
      <c r="U664" t="e">
        <f t="shared" si="41"/>
        <v>#DIV/0!</v>
      </c>
      <c r="V664" t="e">
        <f t="shared" si="41"/>
        <v>#DIV/0!</v>
      </c>
      <c r="W664" t="e">
        <f t="shared" si="41"/>
        <v>#DIV/0!</v>
      </c>
      <c r="X664" t="e">
        <f t="shared" si="41"/>
        <v>#DIV/0!</v>
      </c>
    </row>
    <row r="665" spans="2:24" x14ac:dyDescent="0.25">
      <c r="B665" t="e">
        <f t="shared" ref="B665:L665" si="42">B543/B177</f>
        <v>#DIV/0!</v>
      </c>
      <c r="C665" t="e">
        <f t="shared" si="42"/>
        <v>#DIV/0!</v>
      </c>
      <c r="D665" t="e">
        <f t="shared" si="42"/>
        <v>#DIV/0!</v>
      </c>
      <c r="E665" t="e">
        <f t="shared" si="42"/>
        <v>#DIV/0!</v>
      </c>
      <c r="F665" t="e">
        <f t="shared" si="42"/>
        <v>#DIV/0!</v>
      </c>
      <c r="G665" t="e">
        <f t="shared" si="42"/>
        <v>#DIV/0!</v>
      </c>
      <c r="H665" t="e">
        <f t="shared" si="42"/>
        <v>#DIV/0!</v>
      </c>
      <c r="I665" t="e">
        <f t="shared" si="42"/>
        <v>#DIV/0!</v>
      </c>
      <c r="J665" t="e">
        <f t="shared" si="42"/>
        <v>#DIV/0!</v>
      </c>
      <c r="K665" t="e">
        <f t="shared" si="42"/>
        <v>#DIV/0!</v>
      </c>
      <c r="L665" s="5" t="e">
        <f t="shared" si="42"/>
        <v>#DIV/0!</v>
      </c>
      <c r="M665" s="5">
        <f>'SSA avg mort by age'!M19</f>
        <v>62.596036275876102</v>
      </c>
      <c r="N665" t="e">
        <f t="shared" ref="N665:X665" si="43">N543/N177</f>
        <v>#DIV/0!</v>
      </c>
      <c r="O665" t="e">
        <f t="shared" si="43"/>
        <v>#DIV/0!</v>
      </c>
      <c r="P665" t="e">
        <f t="shared" si="43"/>
        <v>#DIV/0!</v>
      </c>
      <c r="Q665" t="e">
        <f t="shared" si="43"/>
        <v>#DIV/0!</v>
      </c>
      <c r="R665" t="e">
        <f t="shared" si="43"/>
        <v>#DIV/0!</v>
      </c>
      <c r="S665" t="e">
        <f t="shared" si="43"/>
        <v>#DIV/0!</v>
      </c>
      <c r="T665" t="e">
        <f t="shared" si="43"/>
        <v>#DIV/0!</v>
      </c>
      <c r="U665" t="e">
        <f t="shared" si="43"/>
        <v>#DIV/0!</v>
      </c>
      <c r="V665" t="e">
        <f t="shared" si="43"/>
        <v>#DIV/0!</v>
      </c>
      <c r="W665" t="e">
        <f t="shared" si="43"/>
        <v>#DIV/0!</v>
      </c>
      <c r="X665" t="e">
        <f t="shared" si="43"/>
        <v>#DIV/0!</v>
      </c>
    </row>
    <row r="666" spans="2:24" x14ac:dyDescent="0.25">
      <c r="B666" t="e">
        <f t="shared" ref="B666:L666" si="44">B544/B178</f>
        <v>#DIV/0!</v>
      </c>
      <c r="C666" t="e">
        <f t="shared" si="44"/>
        <v>#DIV/0!</v>
      </c>
      <c r="D666" t="e">
        <f t="shared" si="44"/>
        <v>#DIV/0!</v>
      </c>
      <c r="E666" t="e">
        <f t="shared" si="44"/>
        <v>#DIV/0!</v>
      </c>
      <c r="F666" t="e">
        <f t="shared" si="44"/>
        <v>#DIV/0!</v>
      </c>
      <c r="G666" t="e">
        <f t="shared" si="44"/>
        <v>#DIV/0!</v>
      </c>
      <c r="H666" t="e">
        <f t="shared" si="44"/>
        <v>#DIV/0!</v>
      </c>
      <c r="I666" t="e">
        <f t="shared" si="44"/>
        <v>#DIV/0!</v>
      </c>
      <c r="J666" t="e">
        <f t="shared" si="44"/>
        <v>#DIV/0!</v>
      </c>
      <c r="K666" t="e">
        <f t="shared" si="44"/>
        <v>#DIV/0!</v>
      </c>
      <c r="L666" s="5" t="e">
        <f t="shared" si="44"/>
        <v>#DIV/0!</v>
      </c>
      <c r="M666" s="5" t="e">
        <f>'SSA avg mort by age'!M20</f>
        <v>#DIV/0!</v>
      </c>
      <c r="N666" t="e">
        <f t="shared" ref="N666:X666" si="45">N544/N178</f>
        <v>#DIV/0!</v>
      </c>
      <c r="O666" t="e">
        <f t="shared" si="45"/>
        <v>#DIV/0!</v>
      </c>
      <c r="P666" t="e">
        <f t="shared" si="45"/>
        <v>#DIV/0!</v>
      </c>
      <c r="Q666" t="e">
        <f t="shared" si="45"/>
        <v>#DIV/0!</v>
      </c>
      <c r="R666" t="e">
        <f t="shared" si="45"/>
        <v>#DIV/0!</v>
      </c>
      <c r="S666" t="e">
        <f t="shared" si="45"/>
        <v>#DIV/0!</v>
      </c>
      <c r="T666" t="e">
        <f t="shared" si="45"/>
        <v>#DIV/0!</v>
      </c>
      <c r="U666" t="e">
        <f t="shared" si="45"/>
        <v>#DIV/0!</v>
      </c>
      <c r="V666" t="e">
        <f t="shared" si="45"/>
        <v>#DIV/0!</v>
      </c>
      <c r="W666" t="e">
        <f t="shared" si="45"/>
        <v>#DIV/0!</v>
      </c>
      <c r="X666" t="e">
        <f t="shared" si="45"/>
        <v>#DIV/0!</v>
      </c>
    </row>
    <row r="667" spans="2:24" x14ac:dyDescent="0.25">
      <c r="B667" t="e">
        <f t="shared" ref="B667:L667" si="46">B545/B179</f>
        <v>#DIV/0!</v>
      </c>
      <c r="C667" t="e">
        <f t="shared" si="46"/>
        <v>#DIV/0!</v>
      </c>
      <c r="D667" t="e">
        <f t="shared" si="46"/>
        <v>#DIV/0!</v>
      </c>
      <c r="E667" t="e">
        <f t="shared" si="46"/>
        <v>#DIV/0!</v>
      </c>
      <c r="F667" t="e">
        <f t="shared" si="46"/>
        <v>#DIV/0!</v>
      </c>
      <c r="G667" t="e">
        <f t="shared" si="46"/>
        <v>#DIV/0!</v>
      </c>
      <c r="H667" t="e">
        <f t="shared" si="46"/>
        <v>#DIV/0!</v>
      </c>
      <c r="I667" t="e">
        <f t="shared" si="46"/>
        <v>#DIV/0!</v>
      </c>
      <c r="J667" t="e">
        <f t="shared" si="46"/>
        <v>#DIV/0!</v>
      </c>
      <c r="K667" t="e">
        <f t="shared" si="46"/>
        <v>#DIV/0!</v>
      </c>
      <c r="L667" s="5" t="e">
        <f t="shared" si="46"/>
        <v>#DIV/0!</v>
      </c>
      <c r="M667" s="5" t="e">
        <f>'SSA avg mort by age'!M21</f>
        <v>#DIV/0!</v>
      </c>
      <c r="N667" t="e">
        <f t="shared" ref="N667:X667" si="47">N545/N179</f>
        <v>#DIV/0!</v>
      </c>
      <c r="O667" t="e">
        <f t="shared" si="47"/>
        <v>#DIV/0!</v>
      </c>
      <c r="P667" t="e">
        <f t="shared" si="47"/>
        <v>#DIV/0!</v>
      </c>
      <c r="Q667" t="e">
        <f t="shared" si="47"/>
        <v>#DIV/0!</v>
      </c>
      <c r="R667" t="e">
        <f t="shared" si="47"/>
        <v>#DIV/0!</v>
      </c>
      <c r="S667" t="e">
        <f t="shared" si="47"/>
        <v>#DIV/0!</v>
      </c>
      <c r="T667" t="e">
        <f t="shared" si="47"/>
        <v>#DIV/0!</v>
      </c>
      <c r="U667" t="e">
        <f t="shared" si="47"/>
        <v>#DIV/0!</v>
      </c>
      <c r="V667" t="e">
        <f t="shared" si="47"/>
        <v>#DIV/0!</v>
      </c>
      <c r="W667" t="e">
        <f t="shared" si="47"/>
        <v>#DIV/0!</v>
      </c>
      <c r="X667" t="e">
        <f t="shared" si="47"/>
        <v>#DIV/0!</v>
      </c>
    </row>
    <row r="668" spans="2:24" x14ac:dyDescent="0.25">
      <c r="B668" t="e">
        <f t="shared" ref="B668:L668" si="48">B546/B180</f>
        <v>#DIV/0!</v>
      </c>
      <c r="C668" t="e">
        <f t="shared" si="48"/>
        <v>#DIV/0!</v>
      </c>
      <c r="D668" t="e">
        <f t="shared" si="48"/>
        <v>#DIV/0!</v>
      </c>
      <c r="E668" t="e">
        <f t="shared" si="48"/>
        <v>#DIV/0!</v>
      </c>
      <c r="F668" t="e">
        <f t="shared" si="48"/>
        <v>#DIV/0!</v>
      </c>
      <c r="G668" t="e">
        <f t="shared" si="48"/>
        <v>#DIV/0!</v>
      </c>
      <c r="H668" t="e">
        <f t="shared" si="48"/>
        <v>#DIV/0!</v>
      </c>
      <c r="I668" t="e">
        <f t="shared" si="48"/>
        <v>#DIV/0!</v>
      </c>
      <c r="J668" t="e">
        <f t="shared" si="48"/>
        <v>#DIV/0!</v>
      </c>
      <c r="K668" t="e">
        <f t="shared" si="48"/>
        <v>#DIV/0!</v>
      </c>
      <c r="L668" s="5" t="e">
        <f t="shared" si="48"/>
        <v>#DIV/0!</v>
      </c>
      <c r="M668" s="5" t="e">
        <f>'SSA avg mort by age'!M22</f>
        <v>#DIV/0!</v>
      </c>
      <c r="N668" t="e">
        <f t="shared" ref="N668:X668" si="49">N546/N180</f>
        <v>#DIV/0!</v>
      </c>
      <c r="O668" t="e">
        <f t="shared" si="49"/>
        <v>#DIV/0!</v>
      </c>
      <c r="P668" t="e">
        <f t="shared" si="49"/>
        <v>#DIV/0!</v>
      </c>
      <c r="Q668" t="e">
        <f t="shared" si="49"/>
        <v>#DIV/0!</v>
      </c>
      <c r="R668" t="e">
        <f t="shared" si="49"/>
        <v>#DIV/0!</v>
      </c>
      <c r="S668" t="e">
        <f t="shared" si="49"/>
        <v>#DIV/0!</v>
      </c>
      <c r="T668" t="e">
        <f t="shared" si="49"/>
        <v>#DIV/0!</v>
      </c>
      <c r="U668" t="e">
        <f t="shared" si="49"/>
        <v>#DIV/0!</v>
      </c>
      <c r="V668" t="e">
        <f t="shared" si="49"/>
        <v>#DIV/0!</v>
      </c>
      <c r="W668" t="e">
        <f t="shared" si="49"/>
        <v>#DIV/0!</v>
      </c>
      <c r="X668" t="e">
        <f t="shared" si="49"/>
        <v>#DIV/0!</v>
      </c>
    </row>
    <row r="669" spans="2:24" x14ac:dyDescent="0.25">
      <c r="B669" t="e">
        <f t="shared" ref="B669:L669" si="50">B547/B181</f>
        <v>#DIV/0!</v>
      </c>
      <c r="C669" t="e">
        <f t="shared" si="50"/>
        <v>#DIV/0!</v>
      </c>
      <c r="D669" t="e">
        <f t="shared" si="50"/>
        <v>#DIV/0!</v>
      </c>
      <c r="E669" t="e">
        <f t="shared" si="50"/>
        <v>#DIV/0!</v>
      </c>
      <c r="F669" t="e">
        <f t="shared" si="50"/>
        <v>#DIV/0!</v>
      </c>
      <c r="G669" t="e">
        <f t="shared" si="50"/>
        <v>#DIV/0!</v>
      </c>
      <c r="H669" t="e">
        <f t="shared" si="50"/>
        <v>#DIV/0!</v>
      </c>
      <c r="I669" t="e">
        <f t="shared" si="50"/>
        <v>#DIV/0!</v>
      </c>
      <c r="J669" t="e">
        <f t="shared" si="50"/>
        <v>#DIV/0!</v>
      </c>
      <c r="K669" t="e">
        <f t="shared" si="50"/>
        <v>#DIV/0!</v>
      </c>
      <c r="L669" s="5" t="e">
        <f t="shared" si="50"/>
        <v>#DIV/0!</v>
      </c>
      <c r="M669" s="5" t="e">
        <f>'SSA avg mort by age'!M23</f>
        <v>#DIV/0!</v>
      </c>
      <c r="N669" t="e">
        <f t="shared" ref="N669:X669" si="51">N547/N181</f>
        <v>#DIV/0!</v>
      </c>
      <c r="O669" t="e">
        <f t="shared" si="51"/>
        <v>#DIV/0!</v>
      </c>
      <c r="P669" t="e">
        <f t="shared" si="51"/>
        <v>#DIV/0!</v>
      </c>
      <c r="Q669" t="e">
        <f t="shared" si="51"/>
        <v>#DIV/0!</v>
      </c>
      <c r="R669" t="e">
        <f t="shared" si="51"/>
        <v>#DIV/0!</v>
      </c>
      <c r="S669" t="e">
        <f t="shared" si="51"/>
        <v>#DIV/0!</v>
      </c>
      <c r="T669" t="e">
        <f t="shared" si="51"/>
        <v>#DIV/0!</v>
      </c>
      <c r="U669" t="e">
        <f t="shared" si="51"/>
        <v>#DIV/0!</v>
      </c>
      <c r="V669" t="e">
        <f t="shared" si="51"/>
        <v>#DIV/0!</v>
      </c>
      <c r="W669" t="e">
        <f t="shared" si="51"/>
        <v>#DIV/0!</v>
      </c>
      <c r="X669" t="e">
        <f t="shared" si="51"/>
        <v>#DIV/0!</v>
      </c>
    </row>
    <row r="670" spans="2:24" x14ac:dyDescent="0.25">
      <c r="B670" t="e">
        <f t="shared" ref="B670:L670" si="52">B548/B182</f>
        <v>#DIV/0!</v>
      </c>
      <c r="C670" t="e">
        <f t="shared" si="52"/>
        <v>#DIV/0!</v>
      </c>
      <c r="D670" t="e">
        <f t="shared" si="52"/>
        <v>#DIV/0!</v>
      </c>
      <c r="E670" t="e">
        <f t="shared" si="52"/>
        <v>#DIV/0!</v>
      </c>
      <c r="F670" t="e">
        <f t="shared" si="52"/>
        <v>#DIV/0!</v>
      </c>
      <c r="G670" t="e">
        <f t="shared" si="52"/>
        <v>#DIV/0!</v>
      </c>
      <c r="H670" t="e">
        <f t="shared" si="52"/>
        <v>#DIV/0!</v>
      </c>
      <c r="I670" t="e">
        <f t="shared" si="52"/>
        <v>#DIV/0!</v>
      </c>
      <c r="J670" t="e">
        <f t="shared" si="52"/>
        <v>#DIV/0!</v>
      </c>
      <c r="K670" t="e">
        <f t="shared" si="52"/>
        <v>#DIV/0!</v>
      </c>
      <c r="L670" s="5" t="e">
        <f t="shared" si="52"/>
        <v>#DIV/0!</v>
      </c>
      <c r="M670" s="5" t="e">
        <f>'SSA avg mort by age'!M24</f>
        <v>#DIV/0!</v>
      </c>
      <c r="N670" t="e">
        <f t="shared" ref="N670:X670" si="53">N548/N182</f>
        <v>#DIV/0!</v>
      </c>
      <c r="O670" t="e">
        <f t="shared" si="53"/>
        <v>#DIV/0!</v>
      </c>
      <c r="P670" t="e">
        <f t="shared" si="53"/>
        <v>#DIV/0!</v>
      </c>
      <c r="Q670" t="e">
        <f t="shared" si="53"/>
        <v>#DIV/0!</v>
      </c>
      <c r="R670" t="e">
        <f t="shared" si="53"/>
        <v>#DIV/0!</v>
      </c>
      <c r="S670" t="e">
        <f t="shared" si="53"/>
        <v>#DIV/0!</v>
      </c>
      <c r="T670" t="e">
        <f t="shared" si="53"/>
        <v>#DIV/0!</v>
      </c>
      <c r="U670" t="e">
        <f t="shared" si="53"/>
        <v>#DIV/0!</v>
      </c>
      <c r="V670" t="e">
        <f t="shared" si="53"/>
        <v>#DIV/0!</v>
      </c>
      <c r="W670" t="e">
        <f t="shared" si="53"/>
        <v>#DIV/0!</v>
      </c>
      <c r="X670" t="e">
        <f t="shared" si="53"/>
        <v>#DIV/0!</v>
      </c>
    </row>
    <row r="671" spans="2:24" x14ac:dyDescent="0.25">
      <c r="B671" t="e">
        <f t="shared" ref="B671:L671" si="54">B549/B183</f>
        <v>#DIV/0!</v>
      </c>
      <c r="C671" t="e">
        <f t="shared" si="54"/>
        <v>#DIV/0!</v>
      </c>
      <c r="D671" t="e">
        <f t="shared" si="54"/>
        <v>#DIV/0!</v>
      </c>
      <c r="E671" t="e">
        <f t="shared" si="54"/>
        <v>#DIV/0!</v>
      </c>
      <c r="F671" t="e">
        <f t="shared" si="54"/>
        <v>#DIV/0!</v>
      </c>
      <c r="G671" t="e">
        <f t="shared" si="54"/>
        <v>#DIV/0!</v>
      </c>
      <c r="H671" t="e">
        <f t="shared" si="54"/>
        <v>#DIV/0!</v>
      </c>
      <c r="I671" t="e">
        <f t="shared" si="54"/>
        <v>#DIV/0!</v>
      </c>
      <c r="J671" t="e">
        <f t="shared" si="54"/>
        <v>#DIV/0!</v>
      </c>
      <c r="K671" t="e">
        <f t="shared" si="54"/>
        <v>#DIV/0!</v>
      </c>
      <c r="L671" s="5" t="e">
        <f t="shared" si="54"/>
        <v>#DIV/0!</v>
      </c>
      <c r="M671" s="5" t="e">
        <f>'SSA avg mort by age'!M25</f>
        <v>#DIV/0!</v>
      </c>
      <c r="N671" t="e">
        <f t="shared" ref="N671:X671" si="55">N549/N183</f>
        <v>#DIV/0!</v>
      </c>
      <c r="O671" t="e">
        <f t="shared" si="55"/>
        <v>#DIV/0!</v>
      </c>
      <c r="P671" t="e">
        <f t="shared" si="55"/>
        <v>#DIV/0!</v>
      </c>
      <c r="Q671" t="e">
        <f t="shared" si="55"/>
        <v>#DIV/0!</v>
      </c>
      <c r="R671" t="e">
        <f t="shared" si="55"/>
        <v>#DIV/0!</v>
      </c>
      <c r="S671" t="e">
        <f t="shared" si="55"/>
        <v>#DIV/0!</v>
      </c>
      <c r="T671" t="e">
        <f t="shared" si="55"/>
        <v>#DIV/0!</v>
      </c>
      <c r="U671" t="e">
        <f t="shared" si="55"/>
        <v>#DIV/0!</v>
      </c>
      <c r="V671" t="e">
        <f t="shared" si="55"/>
        <v>#DIV/0!</v>
      </c>
      <c r="W671" t="e">
        <f t="shared" si="55"/>
        <v>#DIV/0!</v>
      </c>
      <c r="X671" t="e">
        <f t="shared" si="55"/>
        <v>#DIV/0!</v>
      </c>
    </row>
    <row r="672" spans="2:24" x14ac:dyDescent="0.25">
      <c r="B672" t="e">
        <f t="shared" ref="B672:L672" si="56">B550/B184</f>
        <v>#DIV/0!</v>
      </c>
      <c r="C672" t="e">
        <f t="shared" si="56"/>
        <v>#DIV/0!</v>
      </c>
      <c r="D672" t="e">
        <f t="shared" si="56"/>
        <v>#DIV/0!</v>
      </c>
      <c r="E672" t="e">
        <f t="shared" si="56"/>
        <v>#DIV/0!</v>
      </c>
      <c r="F672" t="e">
        <f t="shared" si="56"/>
        <v>#DIV/0!</v>
      </c>
      <c r="G672" t="e">
        <f t="shared" si="56"/>
        <v>#DIV/0!</v>
      </c>
      <c r="H672" t="e">
        <f t="shared" si="56"/>
        <v>#DIV/0!</v>
      </c>
      <c r="I672" t="e">
        <f t="shared" si="56"/>
        <v>#DIV/0!</v>
      </c>
      <c r="J672" t="e">
        <f t="shared" si="56"/>
        <v>#DIV/0!</v>
      </c>
      <c r="K672" t="e">
        <f t="shared" si="56"/>
        <v>#DIV/0!</v>
      </c>
      <c r="L672" s="5" t="e">
        <f t="shared" si="56"/>
        <v>#DIV/0!</v>
      </c>
      <c r="M672" s="5" t="e">
        <f>'SSA avg mort by age'!M26</f>
        <v>#DIV/0!</v>
      </c>
      <c r="N672" t="e">
        <f t="shared" ref="N672:X672" si="57">N550/N184</f>
        <v>#DIV/0!</v>
      </c>
      <c r="O672" t="e">
        <f t="shared" si="57"/>
        <v>#DIV/0!</v>
      </c>
      <c r="P672" t="e">
        <f t="shared" si="57"/>
        <v>#DIV/0!</v>
      </c>
      <c r="Q672" t="e">
        <f t="shared" si="57"/>
        <v>#DIV/0!</v>
      </c>
      <c r="R672" t="e">
        <f t="shared" si="57"/>
        <v>#DIV/0!</v>
      </c>
      <c r="S672" t="e">
        <f t="shared" si="57"/>
        <v>#DIV/0!</v>
      </c>
      <c r="T672" t="e">
        <f t="shared" si="57"/>
        <v>#DIV/0!</v>
      </c>
      <c r="U672" t="e">
        <f t="shared" si="57"/>
        <v>#DIV/0!</v>
      </c>
      <c r="V672" t="e">
        <f t="shared" si="57"/>
        <v>#DIV/0!</v>
      </c>
      <c r="W672" t="e">
        <f t="shared" si="57"/>
        <v>#DIV/0!</v>
      </c>
      <c r="X672" t="e">
        <f t="shared" si="57"/>
        <v>#DIV/0!</v>
      </c>
    </row>
    <row r="673" spans="2:24" x14ac:dyDescent="0.25">
      <c r="B673" t="e">
        <f t="shared" ref="B673:L673" si="58">B551/B185</f>
        <v>#DIV/0!</v>
      </c>
      <c r="C673" t="e">
        <f t="shared" si="58"/>
        <v>#DIV/0!</v>
      </c>
      <c r="D673" t="e">
        <f t="shared" si="58"/>
        <v>#DIV/0!</v>
      </c>
      <c r="E673" t="e">
        <f t="shared" si="58"/>
        <v>#DIV/0!</v>
      </c>
      <c r="F673" t="e">
        <f t="shared" si="58"/>
        <v>#DIV/0!</v>
      </c>
      <c r="G673" t="e">
        <f t="shared" si="58"/>
        <v>#DIV/0!</v>
      </c>
      <c r="H673" t="e">
        <f t="shared" si="58"/>
        <v>#DIV/0!</v>
      </c>
      <c r="I673" t="e">
        <f t="shared" si="58"/>
        <v>#DIV/0!</v>
      </c>
      <c r="J673" t="e">
        <f t="shared" si="58"/>
        <v>#DIV/0!</v>
      </c>
      <c r="K673" t="e">
        <f t="shared" si="58"/>
        <v>#DIV/0!</v>
      </c>
      <c r="L673" s="5" t="e">
        <f t="shared" si="58"/>
        <v>#DIV/0!</v>
      </c>
      <c r="M673" s="5">
        <f>'SSA avg mort by age'!M27</f>
        <v>54.958869854702101</v>
      </c>
      <c r="N673" t="e">
        <f t="shared" ref="N673:X673" si="59">N551/N185</f>
        <v>#DIV/0!</v>
      </c>
      <c r="O673" t="e">
        <f t="shared" si="59"/>
        <v>#DIV/0!</v>
      </c>
      <c r="P673" t="e">
        <f t="shared" si="59"/>
        <v>#DIV/0!</v>
      </c>
      <c r="Q673" t="e">
        <f t="shared" si="59"/>
        <v>#DIV/0!</v>
      </c>
      <c r="R673" t="e">
        <f t="shared" si="59"/>
        <v>#DIV/0!</v>
      </c>
      <c r="S673" t="e">
        <f t="shared" si="59"/>
        <v>#DIV/0!</v>
      </c>
      <c r="T673" t="e">
        <f t="shared" si="59"/>
        <v>#DIV/0!</v>
      </c>
      <c r="U673" t="e">
        <f t="shared" si="59"/>
        <v>#DIV/0!</v>
      </c>
      <c r="V673" t="e">
        <f t="shared" si="59"/>
        <v>#DIV/0!</v>
      </c>
      <c r="W673" t="e">
        <f t="shared" si="59"/>
        <v>#DIV/0!</v>
      </c>
      <c r="X673" t="e">
        <f t="shared" si="59"/>
        <v>#DIV/0!</v>
      </c>
    </row>
    <row r="674" spans="2:24" x14ac:dyDescent="0.25">
      <c r="B674" t="e">
        <f t="shared" ref="B674:L674" si="60">B552/B186</f>
        <v>#DIV/0!</v>
      </c>
      <c r="C674" t="e">
        <f t="shared" si="60"/>
        <v>#DIV/0!</v>
      </c>
      <c r="D674" t="e">
        <f t="shared" si="60"/>
        <v>#DIV/0!</v>
      </c>
      <c r="E674" t="e">
        <f t="shared" si="60"/>
        <v>#DIV/0!</v>
      </c>
      <c r="F674" t="e">
        <f t="shared" si="60"/>
        <v>#DIV/0!</v>
      </c>
      <c r="G674" t="e">
        <f t="shared" si="60"/>
        <v>#DIV/0!</v>
      </c>
      <c r="H674" t="e">
        <f t="shared" si="60"/>
        <v>#DIV/0!</v>
      </c>
      <c r="I674" t="e">
        <f t="shared" si="60"/>
        <v>#DIV/0!</v>
      </c>
      <c r="J674" t="e">
        <f t="shared" si="60"/>
        <v>#DIV/0!</v>
      </c>
      <c r="K674" t="e">
        <f t="shared" si="60"/>
        <v>#DIV/0!</v>
      </c>
      <c r="L674" s="5" t="e">
        <f t="shared" si="60"/>
        <v>#DIV/0!</v>
      </c>
      <c r="M674" s="5">
        <f>'SSA avg mort by age'!M28</f>
        <v>54.03205186830936</v>
      </c>
      <c r="N674" t="e">
        <f t="shared" ref="N674:X674" si="61">N552/N186</f>
        <v>#DIV/0!</v>
      </c>
      <c r="O674" t="e">
        <f t="shared" si="61"/>
        <v>#DIV/0!</v>
      </c>
      <c r="P674" t="e">
        <f t="shared" si="61"/>
        <v>#DIV/0!</v>
      </c>
      <c r="Q674" t="e">
        <f t="shared" si="61"/>
        <v>#DIV/0!</v>
      </c>
      <c r="R674" t="e">
        <f t="shared" si="61"/>
        <v>#DIV/0!</v>
      </c>
      <c r="S674" t="e">
        <f t="shared" si="61"/>
        <v>#DIV/0!</v>
      </c>
      <c r="T674" t="e">
        <f t="shared" si="61"/>
        <v>#DIV/0!</v>
      </c>
      <c r="U674" t="e">
        <f t="shared" si="61"/>
        <v>#DIV/0!</v>
      </c>
      <c r="V674" t="e">
        <f t="shared" si="61"/>
        <v>#DIV/0!</v>
      </c>
      <c r="W674" t="e">
        <f t="shared" si="61"/>
        <v>#DIV/0!</v>
      </c>
      <c r="X674" t="e">
        <f t="shared" si="61"/>
        <v>#DIV/0!</v>
      </c>
    </row>
    <row r="675" spans="2:24" x14ac:dyDescent="0.25">
      <c r="B675" t="e">
        <f t="shared" ref="B675:L675" si="62">B553/B187</f>
        <v>#DIV/0!</v>
      </c>
      <c r="C675" t="e">
        <f t="shared" si="62"/>
        <v>#DIV/0!</v>
      </c>
      <c r="D675" t="e">
        <f t="shared" si="62"/>
        <v>#DIV/0!</v>
      </c>
      <c r="E675" t="e">
        <f t="shared" si="62"/>
        <v>#DIV/0!</v>
      </c>
      <c r="F675" t="e">
        <f t="shared" si="62"/>
        <v>#DIV/0!</v>
      </c>
      <c r="G675" t="e">
        <f t="shared" si="62"/>
        <v>#DIV/0!</v>
      </c>
      <c r="H675" t="e">
        <f t="shared" si="62"/>
        <v>#DIV/0!</v>
      </c>
      <c r="I675" t="e">
        <f t="shared" si="62"/>
        <v>#DIV/0!</v>
      </c>
      <c r="J675" t="e">
        <f t="shared" si="62"/>
        <v>#DIV/0!</v>
      </c>
      <c r="K675" t="e">
        <f t="shared" si="62"/>
        <v>#DIV/0!</v>
      </c>
      <c r="L675" s="5" t="e">
        <f t="shared" si="62"/>
        <v>#DIV/0!</v>
      </c>
      <c r="M675" s="5">
        <f>'SSA avg mort by age'!M29</f>
        <v>53.106135547636185</v>
      </c>
      <c r="N675" t="e">
        <f t="shared" ref="N675:X675" si="63">N553/N187</f>
        <v>#DIV/0!</v>
      </c>
      <c r="O675" t="e">
        <f t="shared" si="63"/>
        <v>#DIV/0!</v>
      </c>
      <c r="P675" t="e">
        <f t="shared" si="63"/>
        <v>#DIV/0!</v>
      </c>
      <c r="Q675" t="e">
        <f t="shared" si="63"/>
        <v>#DIV/0!</v>
      </c>
      <c r="R675" t="e">
        <f t="shared" si="63"/>
        <v>#DIV/0!</v>
      </c>
      <c r="S675" t="e">
        <f t="shared" si="63"/>
        <v>#DIV/0!</v>
      </c>
      <c r="T675" t="e">
        <f t="shared" si="63"/>
        <v>#DIV/0!</v>
      </c>
      <c r="U675" t="e">
        <f t="shared" si="63"/>
        <v>#DIV/0!</v>
      </c>
      <c r="V675" t="e">
        <f t="shared" si="63"/>
        <v>#DIV/0!</v>
      </c>
      <c r="W675" t="e">
        <f t="shared" si="63"/>
        <v>#DIV/0!</v>
      </c>
      <c r="X675" t="e">
        <f t="shared" si="63"/>
        <v>#DIV/0!</v>
      </c>
    </row>
    <row r="676" spans="2:24" x14ac:dyDescent="0.25">
      <c r="B676" t="e">
        <f t="shared" ref="B676:L676" si="64">B554/B188</f>
        <v>#DIV/0!</v>
      </c>
      <c r="C676" t="e">
        <f t="shared" si="64"/>
        <v>#DIV/0!</v>
      </c>
      <c r="D676" t="e">
        <f t="shared" si="64"/>
        <v>#DIV/0!</v>
      </c>
      <c r="E676" t="e">
        <f t="shared" si="64"/>
        <v>#DIV/0!</v>
      </c>
      <c r="F676" t="e">
        <f t="shared" si="64"/>
        <v>#DIV/0!</v>
      </c>
      <c r="G676" t="e">
        <f t="shared" si="64"/>
        <v>#DIV/0!</v>
      </c>
      <c r="H676" t="e">
        <f t="shared" si="64"/>
        <v>#DIV/0!</v>
      </c>
      <c r="I676" t="e">
        <f t="shared" si="64"/>
        <v>#DIV/0!</v>
      </c>
      <c r="J676" t="e">
        <f t="shared" si="64"/>
        <v>#DIV/0!</v>
      </c>
      <c r="K676" t="e">
        <f t="shared" si="64"/>
        <v>#DIV/0!</v>
      </c>
      <c r="L676" s="5" t="e">
        <f t="shared" si="64"/>
        <v>#DIV/0!</v>
      </c>
      <c r="M676" s="5">
        <f>'SSA avg mort by age'!M30</f>
        <v>52.1789378397307</v>
      </c>
      <c r="N676" t="e">
        <f t="shared" ref="N676:X676" si="65">N554/N188</f>
        <v>#DIV/0!</v>
      </c>
      <c r="O676" t="e">
        <f t="shared" si="65"/>
        <v>#DIV/0!</v>
      </c>
      <c r="P676" t="e">
        <f t="shared" si="65"/>
        <v>#DIV/0!</v>
      </c>
      <c r="Q676" t="e">
        <f t="shared" si="65"/>
        <v>#DIV/0!</v>
      </c>
      <c r="R676" t="e">
        <f t="shared" si="65"/>
        <v>#DIV/0!</v>
      </c>
      <c r="S676" t="e">
        <f t="shared" si="65"/>
        <v>#DIV/0!</v>
      </c>
      <c r="T676" t="e">
        <f t="shared" si="65"/>
        <v>#DIV/0!</v>
      </c>
      <c r="U676" t="e">
        <f t="shared" si="65"/>
        <v>#DIV/0!</v>
      </c>
      <c r="V676" t="e">
        <f t="shared" si="65"/>
        <v>#DIV/0!</v>
      </c>
      <c r="W676" t="e">
        <f t="shared" si="65"/>
        <v>#DIV/0!</v>
      </c>
      <c r="X676" t="e">
        <f t="shared" si="65"/>
        <v>#DIV/0!</v>
      </c>
    </row>
    <row r="677" spans="2:24" x14ac:dyDescent="0.25">
      <c r="B677" t="e">
        <f t="shared" ref="B677:L677" si="66">B555/B189</f>
        <v>#DIV/0!</v>
      </c>
      <c r="C677" t="e">
        <f t="shared" si="66"/>
        <v>#DIV/0!</v>
      </c>
      <c r="D677" t="e">
        <f t="shared" si="66"/>
        <v>#DIV/0!</v>
      </c>
      <c r="E677" t="e">
        <f t="shared" si="66"/>
        <v>#DIV/0!</v>
      </c>
      <c r="F677" t="e">
        <f t="shared" si="66"/>
        <v>#DIV/0!</v>
      </c>
      <c r="G677" t="e">
        <f t="shared" si="66"/>
        <v>#DIV/0!</v>
      </c>
      <c r="H677" t="e">
        <f t="shared" si="66"/>
        <v>#DIV/0!</v>
      </c>
      <c r="I677" t="e">
        <f t="shared" si="66"/>
        <v>#DIV/0!</v>
      </c>
      <c r="J677" t="e">
        <f t="shared" si="66"/>
        <v>#DIV/0!</v>
      </c>
      <c r="K677" t="e">
        <f t="shared" si="66"/>
        <v>#DIV/0!</v>
      </c>
      <c r="L677" s="5" t="e">
        <f t="shared" si="66"/>
        <v>#DIV/0!</v>
      </c>
      <c r="M677" s="5">
        <f>'SSA avg mort by age'!M31</f>
        <v>51.249835113836674</v>
      </c>
      <c r="N677" t="e">
        <f t="shared" ref="N677:X677" si="67">N555/N189</f>
        <v>#DIV/0!</v>
      </c>
      <c r="O677" t="e">
        <f t="shared" si="67"/>
        <v>#DIV/0!</v>
      </c>
      <c r="P677" t="e">
        <f t="shared" si="67"/>
        <v>#DIV/0!</v>
      </c>
      <c r="Q677" t="e">
        <f t="shared" si="67"/>
        <v>#DIV/0!</v>
      </c>
      <c r="R677" t="e">
        <f t="shared" si="67"/>
        <v>#DIV/0!</v>
      </c>
      <c r="S677" t="e">
        <f t="shared" si="67"/>
        <v>#DIV/0!</v>
      </c>
      <c r="T677" t="e">
        <f t="shared" si="67"/>
        <v>#DIV/0!</v>
      </c>
      <c r="U677" t="e">
        <f t="shared" si="67"/>
        <v>#DIV/0!</v>
      </c>
      <c r="V677" t="e">
        <f t="shared" si="67"/>
        <v>#DIV/0!</v>
      </c>
      <c r="W677" t="e">
        <f t="shared" si="67"/>
        <v>#DIV/0!</v>
      </c>
      <c r="X677" t="e">
        <f t="shared" si="67"/>
        <v>#DIV/0!</v>
      </c>
    </row>
    <row r="678" spans="2:24" x14ac:dyDescent="0.25">
      <c r="B678" t="e">
        <f t="shared" ref="B678:L678" si="68">B556/B190</f>
        <v>#DIV/0!</v>
      </c>
      <c r="C678" t="e">
        <f t="shared" si="68"/>
        <v>#DIV/0!</v>
      </c>
      <c r="D678" t="e">
        <f t="shared" si="68"/>
        <v>#DIV/0!</v>
      </c>
      <c r="E678" t="e">
        <f t="shared" si="68"/>
        <v>#DIV/0!</v>
      </c>
      <c r="F678" t="e">
        <f t="shared" si="68"/>
        <v>#DIV/0!</v>
      </c>
      <c r="G678" t="e">
        <f t="shared" si="68"/>
        <v>#DIV/0!</v>
      </c>
      <c r="H678" t="e">
        <f t="shared" si="68"/>
        <v>#DIV/0!</v>
      </c>
      <c r="I678" t="e">
        <f t="shared" si="68"/>
        <v>#DIV/0!</v>
      </c>
      <c r="J678" t="e">
        <f t="shared" si="68"/>
        <v>#DIV/0!</v>
      </c>
      <c r="K678" t="e">
        <f t="shared" si="68"/>
        <v>#DIV/0!</v>
      </c>
      <c r="L678" s="5" t="e">
        <f t="shared" si="68"/>
        <v>#DIV/0!</v>
      </c>
      <c r="M678" s="5">
        <f>'SSA avg mort by age'!M32</f>
        <v>50.31915243776178</v>
      </c>
      <c r="N678" t="e">
        <f t="shared" ref="N678:X678" si="69">N556/N190</f>
        <v>#DIV/0!</v>
      </c>
      <c r="O678" t="e">
        <f t="shared" si="69"/>
        <v>#DIV/0!</v>
      </c>
      <c r="P678" t="e">
        <f t="shared" si="69"/>
        <v>#DIV/0!</v>
      </c>
      <c r="Q678" t="e">
        <f t="shared" si="69"/>
        <v>#DIV/0!</v>
      </c>
      <c r="R678" t="e">
        <f t="shared" si="69"/>
        <v>#DIV/0!</v>
      </c>
      <c r="S678" t="e">
        <f t="shared" si="69"/>
        <v>#DIV/0!</v>
      </c>
      <c r="T678" t="e">
        <f t="shared" si="69"/>
        <v>#DIV/0!</v>
      </c>
      <c r="U678" t="e">
        <f t="shared" si="69"/>
        <v>#DIV/0!</v>
      </c>
      <c r="V678" t="e">
        <f t="shared" si="69"/>
        <v>#DIV/0!</v>
      </c>
      <c r="W678" t="e">
        <f t="shared" si="69"/>
        <v>#DIV/0!</v>
      </c>
      <c r="X678" t="e">
        <f t="shared" si="69"/>
        <v>#DIV/0!</v>
      </c>
    </row>
    <row r="679" spans="2:24" x14ac:dyDescent="0.25">
      <c r="B679" t="e">
        <f t="shared" ref="B679:L679" si="70">B557/B191</f>
        <v>#DIV/0!</v>
      </c>
      <c r="C679" t="e">
        <f t="shared" si="70"/>
        <v>#DIV/0!</v>
      </c>
      <c r="D679" t="e">
        <f t="shared" si="70"/>
        <v>#DIV/0!</v>
      </c>
      <c r="E679" t="e">
        <f t="shared" si="70"/>
        <v>#DIV/0!</v>
      </c>
      <c r="F679" t="e">
        <f t="shared" si="70"/>
        <v>#DIV/0!</v>
      </c>
      <c r="G679" t="e">
        <f t="shared" si="70"/>
        <v>#DIV/0!</v>
      </c>
      <c r="H679" t="e">
        <f t="shared" si="70"/>
        <v>#DIV/0!</v>
      </c>
      <c r="I679" t="e">
        <f t="shared" si="70"/>
        <v>#DIV/0!</v>
      </c>
      <c r="J679" t="e">
        <f t="shared" si="70"/>
        <v>#DIV/0!</v>
      </c>
      <c r="K679" t="e">
        <f t="shared" si="70"/>
        <v>#DIV/0!</v>
      </c>
      <c r="L679" s="5" t="e">
        <f t="shared" si="70"/>
        <v>#DIV/0!</v>
      </c>
      <c r="M679" s="5">
        <f>'SSA avg mort by age'!M33</f>
        <v>49.387098666145079</v>
      </c>
      <c r="N679" t="e">
        <f t="shared" ref="N679:X679" si="71">N557/N191</f>
        <v>#DIV/0!</v>
      </c>
      <c r="O679" t="e">
        <f t="shared" si="71"/>
        <v>#DIV/0!</v>
      </c>
      <c r="P679" t="e">
        <f t="shared" si="71"/>
        <v>#DIV/0!</v>
      </c>
      <c r="Q679" t="e">
        <f t="shared" si="71"/>
        <v>#DIV/0!</v>
      </c>
      <c r="R679" t="e">
        <f t="shared" si="71"/>
        <v>#DIV/0!</v>
      </c>
      <c r="S679" t="e">
        <f t="shared" si="71"/>
        <v>#DIV/0!</v>
      </c>
      <c r="T679" t="e">
        <f t="shared" si="71"/>
        <v>#DIV/0!</v>
      </c>
      <c r="U679" t="e">
        <f t="shared" si="71"/>
        <v>#DIV/0!</v>
      </c>
      <c r="V679" t="e">
        <f t="shared" si="71"/>
        <v>#DIV/0!</v>
      </c>
      <c r="W679" t="e">
        <f t="shared" si="71"/>
        <v>#DIV/0!</v>
      </c>
      <c r="X679" t="e">
        <f t="shared" si="71"/>
        <v>#DIV/0!</v>
      </c>
    </row>
    <row r="680" spans="2:24" x14ac:dyDescent="0.25">
      <c r="B680" t="e">
        <f t="shared" ref="B680:L680" si="72">B558/B192</f>
        <v>#DIV/0!</v>
      </c>
      <c r="C680" t="e">
        <f t="shared" si="72"/>
        <v>#DIV/0!</v>
      </c>
      <c r="D680" t="e">
        <f t="shared" si="72"/>
        <v>#DIV/0!</v>
      </c>
      <c r="E680" t="e">
        <f t="shared" si="72"/>
        <v>#DIV/0!</v>
      </c>
      <c r="F680" t="e">
        <f t="shared" si="72"/>
        <v>#DIV/0!</v>
      </c>
      <c r="G680" t="e">
        <f t="shared" si="72"/>
        <v>#DIV/0!</v>
      </c>
      <c r="H680" t="e">
        <f t="shared" si="72"/>
        <v>#DIV/0!</v>
      </c>
      <c r="I680" t="e">
        <f t="shared" si="72"/>
        <v>#DIV/0!</v>
      </c>
      <c r="J680" t="e">
        <f t="shared" si="72"/>
        <v>#DIV/0!</v>
      </c>
      <c r="K680" t="e">
        <f t="shared" si="72"/>
        <v>#DIV/0!</v>
      </c>
      <c r="L680" s="5" t="e">
        <f t="shared" si="72"/>
        <v>#DIV/0!</v>
      </c>
      <c r="M680" s="5">
        <f>'SSA avg mort by age'!M34</f>
        <v>48.454312937808687</v>
      </c>
      <c r="N680" t="e">
        <f t="shared" ref="N680:X680" si="73">N558/N192</f>
        <v>#DIV/0!</v>
      </c>
      <c r="O680" t="e">
        <f t="shared" si="73"/>
        <v>#DIV/0!</v>
      </c>
      <c r="P680" t="e">
        <f t="shared" si="73"/>
        <v>#DIV/0!</v>
      </c>
      <c r="Q680" t="e">
        <f t="shared" si="73"/>
        <v>#DIV/0!</v>
      </c>
      <c r="R680" t="e">
        <f t="shared" si="73"/>
        <v>#DIV/0!</v>
      </c>
      <c r="S680" t="e">
        <f t="shared" si="73"/>
        <v>#DIV/0!</v>
      </c>
      <c r="T680" t="e">
        <f t="shared" si="73"/>
        <v>#DIV/0!</v>
      </c>
      <c r="U680" t="e">
        <f t="shared" si="73"/>
        <v>#DIV/0!</v>
      </c>
      <c r="V680" t="e">
        <f t="shared" si="73"/>
        <v>#DIV/0!</v>
      </c>
      <c r="W680" t="e">
        <f t="shared" si="73"/>
        <v>#DIV/0!</v>
      </c>
      <c r="X680" t="e">
        <f t="shared" si="73"/>
        <v>#DIV/0!</v>
      </c>
    </row>
    <row r="681" spans="2:24" x14ac:dyDescent="0.25">
      <c r="B681" t="e">
        <f t="shared" ref="B681:L681" si="74">B559/B193</f>
        <v>#DIV/0!</v>
      </c>
      <c r="C681" t="e">
        <f t="shared" si="74"/>
        <v>#DIV/0!</v>
      </c>
      <c r="D681" t="e">
        <f t="shared" si="74"/>
        <v>#DIV/0!</v>
      </c>
      <c r="E681" t="e">
        <f t="shared" si="74"/>
        <v>#DIV/0!</v>
      </c>
      <c r="F681" t="e">
        <f t="shared" si="74"/>
        <v>#DIV/0!</v>
      </c>
      <c r="G681" t="e">
        <f t="shared" si="74"/>
        <v>#DIV/0!</v>
      </c>
      <c r="H681" t="e">
        <f t="shared" si="74"/>
        <v>#DIV/0!</v>
      </c>
      <c r="I681" t="e">
        <f t="shared" si="74"/>
        <v>#DIV/0!</v>
      </c>
      <c r="J681" t="e">
        <f t="shared" si="74"/>
        <v>#DIV/0!</v>
      </c>
      <c r="K681" t="e">
        <f t="shared" si="74"/>
        <v>#DIV/0!</v>
      </c>
      <c r="L681" s="5" t="e">
        <f t="shared" si="74"/>
        <v>#DIV/0!</v>
      </c>
      <c r="M681" s="5">
        <f>'SSA avg mort by age'!M35</f>
        <v>47.521206478433136</v>
      </c>
      <c r="N681" t="e">
        <f t="shared" ref="N681:X681" si="75">N559/N193</f>
        <v>#DIV/0!</v>
      </c>
      <c r="O681" t="e">
        <f t="shared" si="75"/>
        <v>#DIV/0!</v>
      </c>
      <c r="P681" t="e">
        <f t="shared" si="75"/>
        <v>#DIV/0!</v>
      </c>
      <c r="Q681" t="e">
        <f t="shared" si="75"/>
        <v>#DIV/0!</v>
      </c>
      <c r="R681" t="e">
        <f t="shared" si="75"/>
        <v>#DIV/0!</v>
      </c>
      <c r="S681" t="e">
        <f t="shared" si="75"/>
        <v>#DIV/0!</v>
      </c>
      <c r="T681" t="e">
        <f t="shared" si="75"/>
        <v>#DIV/0!</v>
      </c>
      <c r="U681" t="e">
        <f t="shared" si="75"/>
        <v>#DIV/0!</v>
      </c>
      <c r="V681" t="e">
        <f t="shared" si="75"/>
        <v>#DIV/0!</v>
      </c>
      <c r="W681" t="e">
        <f t="shared" si="75"/>
        <v>#DIV/0!</v>
      </c>
      <c r="X681" t="e">
        <f t="shared" si="75"/>
        <v>#DIV/0!</v>
      </c>
    </row>
    <row r="682" spans="2:24" x14ac:dyDescent="0.25">
      <c r="B682" t="e">
        <f t="shared" ref="B682:L682" si="76">B560/B194</f>
        <v>#DIV/0!</v>
      </c>
      <c r="C682" t="e">
        <f t="shared" si="76"/>
        <v>#DIV/0!</v>
      </c>
      <c r="D682" t="e">
        <f t="shared" si="76"/>
        <v>#DIV/0!</v>
      </c>
      <c r="E682" t="e">
        <f t="shared" si="76"/>
        <v>#DIV/0!</v>
      </c>
      <c r="F682" t="e">
        <f t="shared" si="76"/>
        <v>#DIV/0!</v>
      </c>
      <c r="G682" t="e">
        <f t="shared" si="76"/>
        <v>#DIV/0!</v>
      </c>
      <c r="H682" t="e">
        <f t="shared" si="76"/>
        <v>#DIV/0!</v>
      </c>
      <c r="I682" t="e">
        <f t="shared" si="76"/>
        <v>#DIV/0!</v>
      </c>
      <c r="J682" t="e">
        <f t="shared" si="76"/>
        <v>#DIV/0!</v>
      </c>
      <c r="K682" t="e">
        <f t="shared" si="76"/>
        <v>#DIV/0!</v>
      </c>
      <c r="L682" s="5" t="e">
        <f t="shared" si="76"/>
        <v>#DIV/0!</v>
      </c>
      <c r="M682" s="5">
        <f>'SSA avg mort by age'!M36</f>
        <v>46.588024385035517</v>
      </c>
      <c r="N682" t="e">
        <f t="shared" ref="N682:X682" si="77">N560/N194</f>
        <v>#DIV/0!</v>
      </c>
      <c r="O682" t="e">
        <f t="shared" si="77"/>
        <v>#DIV/0!</v>
      </c>
      <c r="P682" t="e">
        <f t="shared" si="77"/>
        <v>#DIV/0!</v>
      </c>
      <c r="Q682" t="e">
        <f t="shared" si="77"/>
        <v>#DIV/0!</v>
      </c>
      <c r="R682" t="e">
        <f t="shared" si="77"/>
        <v>#DIV/0!</v>
      </c>
      <c r="S682" t="e">
        <f t="shared" si="77"/>
        <v>#DIV/0!</v>
      </c>
      <c r="T682" t="e">
        <f t="shared" si="77"/>
        <v>#DIV/0!</v>
      </c>
      <c r="U682" t="e">
        <f t="shared" si="77"/>
        <v>#DIV/0!</v>
      </c>
      <c r="V682" t="e">
        <f t="shared" si="77"/>
        <v>#DIV/0!</v>
      </c>
      <c r="W682" t="e">
        <f t="shared" si="77"/>
        <v>#DIV/0!</v>
      </c>
      <c r="X682" t="e">
        <f t="shared" si="77"/>
        <v>#DIV/0!</v>
      </c>
    </row>
    <row r="683" spans="2:24" x14ac:dyDescent="0.25">
      <c r="B683" t="e">
        <f t="shared" ref="B683:L683" si="78">B561/B195</f>
        <v>#DIV/0!</v>
      </c>
      <c r="C683" t="e">
        <f t="shared" si="78"/>
        <v>#DIV/0!</v>
      </c>
      <c r="D683" t="e">
        <f t="shared" si="78"/>
        <v>#DIV/0!</v>
      </c>
      <c r="E683" t="e">
        <f t="shared" si="78"/>
        <v>#DIV/0!</v>
      </c>
      <c r="F683" t="e">
        <f t="shared" si="78"/>
        <v>#DIV/0!</v>
      </c>
      <c r="G683" t="e">
        <f t="shared" si="78"/>
        <v>#DIV/0!</v>
      </c>
      <c r="H683" t="e">
        <f t="shared" si="78"/>
        <v>#DIV/0!</v>
      </c>
      <c r="I683" t="e">
        <f t="shared" si="78"/>
        <v>#DIV/0!</v>
      </c>
      <c r="J683" t="e">
        <f t="shared" si="78"/>
        <v>#DIV/0!</v>
      </c>
      <c r="K683" t="e">
        <f t="shared" si="78"/>
        <v>#DIV/0!</v>
      </c>
      <c r="L683" s="5" t="e">
        <f t="shared" si="78"/>
        <v>#DIV/0!</v>
      </c>
      <c r="M683" s="5">
        <f>'SSA avg mort by age'!M37</f>
        <v>45.654717952476837</v>
      </c>
      <c r="N683" t="e">
        <f t="shared" ref="N683:X683" si="79">N561/N195</f>
        <v>#DIV/0!</v>
      </c>
      <c r="O683" t="e">
        <f t="shared" si="79"/>
        <v>#DIV/0!</v>
      </c>
      <c r="P683" t="e">
        <f t="shared" si="79"/>
        <v>#DIV/0!</v>
      </c>
      <c r="Q683" t="e">
        <f t="shared" si="79"/>
        <v>#DIV/0!</v>
      </c>
      <c r="R683" t="e">
        <f t="shared" si="79"/>
        <v>#DIV/0!</v>
      </c>
      <c r="S683" t="e">
        <f t="shared" si="79"/>
        <v>#DIV/0!</v>
      </c>
      <c r="T683" t="e">
        <f t="shared" si="79"/>
        <v>#DIV/0!</v>
      </c>
      <c r="U683" t="e">
        <f t="shared" si="79"/>
        <v>#DIV/0!</v>
      </c>
      <c r="V683" t="e">
        <f t="shared" si="79"/>
        <v>#DIV/0!</v>
      </c>
      <c r="W683" t="e">
        <f t="shared" si="79"/>
        <v>#DIV/0!</v>
      </c>
      <c r="X683" t="e">
        <f t="shared" si="79"/>
        <v>#DIV/0!</v>
      </c>
    </row>
    <row r="684" spans="2:24" x14ac:dyDescent="0.25">
      <c r="B684" t="e">
        <f t="shared" ref="B684:L684" si="80">B562/B196</f>
        <v>#DIV/0!</v>
      </c>
      <c r="C684" t="e">
        <f t="shared" si="80"/>
        <v>#DIV/0!</v>
      </c>
      <c r="D684" t="e">
        <f t="shared" si="80"/>
        <v>#DIV/0!</v>
      </c>
      <c r="E684" t="e">
        <f t="shared" si="80"/>
        <v>#DIV/0!</v>
      </c>
      <c r="F684" t="e">
        <f t="shared" si="80"/>
        <v>#DIV/0!</v>
      </c>
      <c r="G684" t="e">
        <f t="shared" si="80"/>
        <v>#DIV/0!</v>
      </c>
      <c r="H684" t="e">
        <f t="shared" si="80"/>
        <v>#DIV/0!</v>
      </c>
      <c r="I684" t="e">
        <f t="shared" si="80"/>
        <v>#DIV/0!</v>
      </c>
      <c r="J684" t="e">
        <f t="shared" si="80"/>
        <v>#DIV/0!</v>
      </c>
      <c r="K684" t="e">
        <f t="shared" si="80"/>
        <v>#DIV/0!</v>
      </c>
      <c r="L684" s="5" t="e">
        <f t="shared" si="80"/>
        <v>#DIV/0!</v>
      </c>
      <c r="M684" s="5">
        <f>'SSA avg mort by age'!M38</f>
        <v>44.721555411374837</v>
      </c>
      <c r="N684" t="e">
        <f t="shared" ref="N684:X684" si="81">N562/N196</f>
        <v>#DIV/0!</v>
      </c>
      <c r="O684" t="e">
        <f t="shared" si="81"/>
        <v>#DIV/0!</v>
      </c>
      <c r="P684" t="e">
        <f t="shared" si="81"/>
        <v>#DIV/0!</v>
      </c>
      <c r="Q684" t="e">
        <f t="shared" si="81"/>
        <v>#DIV/0!</v>
      </c>
      <c r="R684" t="e">
        <f t="shared" si="81"/>
        <v>#DIV/0!</v>
      </c>
      <c r="S684" t="e">
        <f t="shared" si="81"/>
        <v>#DIV/0!</v>
      </c>
      <c r="T684" t="e">
        <f t="shared" si="81"/>
        <v>#DIV/0!</v>
      </c>
      <c r="U684" t="e">
        <f t="shared" si="81"/>
        <v>#DIV/0!</v>
      </c>
      <c r="V684" t="e">
        <f t="shared" si="81"/>
        <v>#DIV/0!</v>
      </c>
      <c r="W684" t="e">
        <f t="shared" si="81"/>
        <v>#DIV/0!</v>
      </c>
      <c r="X684" t="e">
        <f t="shared" si="81"/>
        <v>#DIV/0!</v>
      </c>
    </row>
    <row r="685" spans="2:24" x14ac:dyDescent="0.25">
      <c r="B685" t="e">
        <f t="shared" ref="B685:L685" si="82">B563/B197</f>
        <v>#DIV/0!</v>
      </c>
      <c r="C685" t="e">
        <f t="shared" si="82"/>
        <v>#DIV/0!</v>
      </c>
      <c r="D685" t="e">
        <f t="shared" si="82"/>
        <v>#DIV/0!</v>
      </c>
      <c r="E685" t="e">
        <f t="shared" si="82"/>
        <v>#DIV/0!</v>
      </c>
      <c r="F685" t="e">
        <f t="shared" si="82"/>
        <v>#DIV/0!</v>
      </c>
      <c r="G685" t="e">
        <f t="shared" si="82"/>
        <v>#DIV/0!</v>
      </c>
      <c r="H685" t="e">
        <f t="shared" si="82"/>
        <v>#DIV/0!</v>
      </c>
      <c r="I685" t="e">
        <f t="shared" si="82"/>
        <v>#DIV/0!</v>
      </c>
      <c r="J685" t="e">
        <f t="shared" si="82"/>
        <v>#DIV/0!</v>
      </c>
      <c r="K685" t="e">
        <f t="shared" si="82"/>
        <v>#DIV/0!</v>
      </c>
      <c r="L685" s="5" t="e">
        <f t="shared" si="82"/>
        <v>#DIV/0!</v>
      </c>
      <c r="M685" s="5">
        <f>'SSA avg mort by age'!M39</f>
        <v>43.788830144364127</v>
      </c>
      <c r="N685" t="e">
        <f t="shared" ref="N685:X685" si="83">N563/N197</f>
        <v>#DIV/0!</v>
      </c>
      <c r="O685" t="e">
        <f t="shared" si="83"/>
        <v>#DIV/0!</v>
      </c>
      <c r="P685" t="e">
        <f t="shared" si="83"/>
        <v>#DIV/0!</v>
      </c>
      <c r="Q685" t="e">
        <f t="shared" si="83"/>
        <v>#DIV/0!</v>
      </c>
      <c r="R685" t="e">
        <f t="shared" si="83"/>
        <v>#DIV/0!</v>
      </c>
      <c r="S685" t="e">
        <f t="shared" si="83"/>
        <v>#DIV/0!</v>
      </c>
      <c r="T685" t="e">
        <f t="shared" si="83"/>
        <v>#DIV/0!</v>
      </c>
      <c r="U685" t="e">
        <f t="shared" si="83"/>
        <v>#DIV/0!</v>
      </c>
      <c r="V685" t="e">
        <f t="shared" si="83"/>
        <v>#DIV/0!</v>
      </c>
      <c r="W685" t="e">
        <f t="shared" si="83"/>
        <v>#DIV/0!</v>
      </c>
      <c r="X685" t="e">
        <f t="shared" si="83"/>
        <v>#DIV/0!</v>
      </c>
    </row>
    <row r="686" spans="2:24" x14ac:dyDescent="0.25">
      <c r="B686" t="e">
        <f t="shared" ref="B686:L686" si="84">B564/B198</f>
        <v>#DIV/0!</v>
      </c>
      <c r="C686" t="e">
        <f t="shared" si="84"/>
        <v>#DIV/0!</v>
      </c>
      <c r="D686" t="e">
        <f t="shared" si="84"/>
        <v>#DIV/0!</v>
      </c>
      <c r="E686" t="e">
        <f t="shared" si="84"/>
        <v>#DIV/0!</v>
      </c>
      <c r="F686" t="e">
        <f t="shared" si="84"/>
        <v>#DIV/0!</v>
      </c>
      <c r="G686" t="e">
        <f t="shared" si="84"/>
        <v>#DIV/0!</v>
      </c>
      <c r="H686" t="e">
        <f t="shared" si="84"/>
        <v>#DIV/0!</v>
      </c>
      <c r="I686" t="e">
        <f t="shared" si="84"/>
        <v>#DIV/0!</v>
      </c>
      <c r="J686" t="e">
        <f t="shared" si="84"/>
        <v>#DIV/0!</v>
      </c>
      <c r="K686" t="e">
        <f t="shared" si="84"/>
        <v>#DIV/0!</v>
      </c>
      <c r="L686" s="5" t="e">
        <f t="shared" si="84"/>
        <v>#DIV/0!</v>
      </c>
      <c r="M686" s="5">
        <f>'SSA avg mort by age'!M40</f>
        <v>42.856857053080418</v>
      </c>
      <c r="N686" t="e">
        <f t="shared" ref="N686:X686" si="85">N564/N198</f>
        <v>#DIV/0!</v>
      </c>
      <c r="O686" t="e">
        <f t="shared" si="85"/>
        <v>#DIV/0!</v>
      </c>
      <c r="P686" t="e">
        <f t="shared" si="85"/>
        <v>#DIV/0!</v>
      </c>
      <c r="Q686" t="e">
        <f t="shared" si="85"/>
        <v>#DIV/0!</v>
      </c>
      <c r="R686" t="e">
        <f t="shared" si="85"/>
        <v>#DIV/0!</v>
      </c>
      <c r="S686" t="e">
        <f t="shared" si="85"/>
        <v>#DIV/0!</v>
      </c>
      <c r="T686" t="e">
        <f t="shared" si="85"/>
        <v>#DIV/0!</v>
      </c>
      <c r="U686" t="e">
        <f t="shared" si="85"/>
        <v>#DIV/0!</v>
      </c>
      <c r="V686" t="e">
        <f t="shared" si="85"/>
        <v>#DIV/0!</v>
      </c>
      <c r="W686" t="e">
        <f t="shared" si="85"/>
        <v>#DIV/0!</v>
      </c>
      <c r="X686" t="e">
        <f t="shared" si="85"/>
        <v>#DIV/0!</v>
      </c>
    </row>
    <row r="687" spans="2:24" x14ac:dyDescent="0.25">
      <c r="B687" t="e">
        <f t="shared" ref="B687:L687" si="86">B565/B199</f>
        <v>#DIV/0!</v>
      </c>
      <c r="C687" t="e">
        <f t="shared" si="86"/>
        <v>#DIV/0!</v>
      </c>
      <c r="D687" t="e">
        <f t="shared" si="86"/>
        <v>#DIV/0!</v>
      </c>
      <c r="E687" t="e">
        <f t="shared" si="86"/>
        <v>#DIV/0!</v>
      </c>
      <c r="F687" t="e">
        <f t="shared" si="86"/>
        <v>#DIV/0!</v>
      </c>
      <c r="G687" t="e">
        <f t="shared" si="86"/>
        <v>#DIV/0!</v>
      </c>
      <c r="H687" t="e">
        <f t="shared" si="86"/>
        <v>#DIV/0!</v>
      </c>
      <c r="I687" t="e">
        <f t="shared" si="86"/>
        <v>#DIV/0!</v>
      </c>
      <c r="J687" t="e">
        <f t="shared" si="86"/>
        <v>#DIV/0!</v>
      </c>
      <c r="K687" t="e">
        <f t="shared" si="86"/>
        <v>#DIV/0!</v>
      </c>
      <c r="L687" s="5" t="e">
        <f t="shared" si="86"/>
        <v>#DIV/0!</v>
      </c>
      <c r="M687" s="5">
        <f>'SSA avg mort by age'!M41</f>
        <v>41.926053947068098</v>
      </c>
      <c r="N687" t="e">
        <f t="shared" ref="N687:X687" si="87">N565/N199</f>
        <v>#DIV/0!</v>
      </c>
      <c r="O687" t="e">
        <f t="shared" si="87"/>
        <v>#DIV/0!</v>
      </c>
      <c r="P687" t="e">
        <f t="shared" si="87"/>
        <v>#DIV/0!</v>
      </c>
      <c r="Q687" t="e">
        <f t="shared" si="87"/>
        <v>#DIV/0!</v>
      </c>
      <c r="R687" t="e">
        <f t="shared" si="87"/>
        <v>#DIV/0!</v>
      </c>
      <c r="S687" t="e">
        <f t="shared" si="87"/>
        <v>#DIV/0!</v>
      </c>
      <c r="T687" t="e">
        <f t="shared" si="87"/>
        <v>#DIV/0!</v>
      </c>
      <c r="U687" t="e">
        <f t="shared" si="87"/>
        <v>#DIV/0!</v>
      </c>
      <c r="V687" t="e">
        <f t="shared" si="87"/>
        <v>#DIV/0!</v>
      </c>
      <c r="W687" t="e">
        <f t="shared" si="87"/>
        <v>#DIV/0!</v>
      </c>
      <c r="X687" t="e">
        <f t="shared" si="87"/>
        <v>#DIV/0!</v>
      </c>
    </row>
    <row r="688" spans="2:24" x14ac:dyDescent="0.25">
      <c r="B688" t="e">
        <f t="shared" ref="B688:L688" si="88">B566/B200</f>
        <v>#DIV/0!</v>
      </c>
      <c r="C688" t="e">
        <f t="shared" si="88"/>
        <v>#DIV/0!</v>
      </c>
      <c r="D688" t="e">
        <f t="shared" si="88"/>
        <v>#DIV/0!</v>
      </c>
      <c r="E688" t="e">
        <f t="shared" si="88"/>
        <v>#DIV/0!</v>
      </c>
      <c r="F688" t="e">
        <f t="shared" si="88"/>
        <v>#DIV/0!</v>
      </c>
      <c r="G688" t="e">
        <f t="shared" si="88"/>
        <v>#DIV/0!</v>
      </c>
      <c r="H688" t="e">
        <f t="shared" si="88"/>
        <v>#DIV/0!</v>
      </c>
      <c r="I688" t="e">
        <f t="shared" si="88"/>
        <v>#DIV/0!</v>
      </c>
      <c r="J688" t="e">
        <f t="shared" si="88"/>
        <v>#DIV/0!</v>
      </c>
      <c r="K688" t="e">
        <f t="shared" si="88"/>
        <v>#DIV/0!</v>
      </c>
      <c r="L688" s="5" t="e">
        <f t="shared" si="88"/>
        <v>#DIV/0!</v>
      </c>
      <c r="M688" s="5">
        <f>'SSA avg mort by age'!M42</f>
        <v>40.996972272682108</v>
      </c>
      <c r="N688" t="e">
        <f t="shared" ref="N688:X688" si="89">N566/N200</f>
        <v>#DIV/0!</v>
      </c>
      <c r="O688" t="e">
        <f t="shared" si="89"/>
        <v>#DIV/0!</v>
      </c>
      <c r="P688" t="e">
        <f t="shared" si="89"/>
        <v>#DIV/0!</v>
      </c>
      <c r="Q688" t="e">
        <f t="shared" si="89"/>
        <v>#DIV/0!</v>
      </c>
      <c r="R688" t="e">
        <f t="shared" si="89"/>
        <v>#DIV/0!</v>
      </c>
      <c r="S688" t="e">
        <f t="shared" si="89"/>
        <v>#DIV/0!</v>
      </c>
      <c r="T688" t="e">
        <f t="shared" si="89"/>
        <v>#DIV/0!</v>
      </c>
      <c r="U688" t="e">
        <f t="shared" si="89"/>
        <v>#DIV/0!</v>
      </c>
      <c r="V688" t="e">
        <f t="shared" si="89"/>
        <v>#DIV/0!</v>
      </c>
      <c r="W688" t="e">
        <f t="shared" si="89"/>
        <v>#DIV/0!</v>
      </c>
      <c r="X688" t="e">
        <f t="shared" si="89"/>
        <v>#DIV/0!</v>
      </c>
    </row>
    <row r="689" spans="2:24" x14ac:dyDescent="0.25">
      <c r="B689" t="e">
        <f t="shared" ref="B689:L689" si="90">B567/B201</f>
        <v>#DIV/0!</v>
      </c>
      <c r="C689" t="e">
        <f t="shared" si="90"/>
        <v>#DIV/0!</v>
      </c>
      <c r="D689" t="e">
        <f t="shared" si="90"/>
        <v>#DIV/0!</v>
      </c>
      <c r="E689" t="e">
        <f t="shared" si="90"/>
        <v>#DIV/0!</v>
      </c>
      <c r="F689" t="e">
        <f t="shared" si="90"/>
        <v>#DIV/0!</v>
      </c>
      <c r="G689" t="e">
        <f t="shared" si="90"/>
        <v>#DIV/0!</v>
      </c>
      <c r="H689" t="e">
        <f t="shared" si="90"/>
        <v>#DIV/0!</v>
      </c>
      <c r="I689" t="e">
        <f t="shared" si="90"/>
        <v>#DIV/0!</v>
      </c>
      <c r="J689" t="e">
        <f t="shared" si="90"/>
        <v>#DIV/0!</v>
      </c>
      <c r="K689" t="e">
        <f t="shared" si="90"/>
        <v>#DIV/0!</v>
      </c>
      <c r="L689" s="5" t="e">
        <f t="shared" si="90"/>
        <v>#DIV/0!</v>
      </c>
      <c r="M689" s="5">
        <f>'SSA avg mort by age'!M43</f>
        <v>40.070282773654093</v>
      </c>
      <c r="N689" t="e">
        <f t="shared" ref="N689:X689" si="91">N567/N201</f>
        <v>#DIV/0!</v>
      </c>
      <c r="O689" t="e">
        <f t="shared" si="91"/>
        <v>#DIV/0!</v>
      </c>
      <c r="P689" t="e">
        <f t="shared" si="91"/>
        <v>#DIV/0!</v>
      </c>
      <c r="Q689" t="e">
        <f t="shared" si="91"/>
        <v>#DIV/0!</v>
      </c>
      <c r="R689" t="e">
        <f t="shared" si="91"/>
        <v>#DIV/0!</v>
      </c>
      <c r="S689" t="e">
        <f t="shared" si="91"/>
        <v>#DIV/0!</v>
      </c>
      <c r="T689" t="e">
        <f t="shared" si="91"/>
        <v>#DIV/0!</v>
      </c>
      <c r="U689" t="e">
        <f t="shared" si="91"/>
        <v>#DIV/0!</v>
      </c>
      <c r="V689" t="e">
        <f t="shared" si="91"/>
        <v>#DIV/0!</v>
      </c>
      <c r="W689" t="e">
        <f t="shared" si="91"/>
        <v>#DIV/0!</v>
      </c>
      <c r="X689" t="e">
        <f t="shared" si="91"/>
        <v>#DIV/0!</v>
      </c>
    </row>
    <row r="690" spans="2:24" x14ac:dyDescent="0.25">
      <c r="B690" t="e">
        <f t="shared" ref="B690:L690" si="92">B568/B202</f>
        <v>#DIV/0!</v>
      </c>
      <c r="C690" t="e">
        <f t="shared" si="92"/>
        <v>#DIV/0!</v>
      </c>
      <c r="D690" t="e">
        <f t="shared" si="92"/>
        <v>#DIV/0!</v>
      </c>
      <c r="E690" t="e">
        <f t="shared" si="92"/>
        <v>#DIV/0!</v>
      </c>
      <c r="F690" t="e">
        <f t="shared" si="92"/>
        <v>#DIV/0!</v>
      </c>
      <c r="G690" t="e">
        <f t="shared" si="92"/>
        <v>#DIV/0!</v>
      </c>
      <c r="H690" t="e">
        <f t="shared" si="92"/>
        <v>#DIV/0!</v>
      </c>
      <c r="I690" t="e">
        <f t="shared" si="92"/>
        <v>#DIV/0!</v>
      </c>
      <c r="J690" t="e">
        <f t="shared" si="92"/>
        <v>#DIV/0!</v>
      </c>
      <c r="K690" t="e">
        <f t="shared" si="92"/>
        <v>#DIV/0!</v>
      </c>
      <c r="L690" s="5" t="e">
        <f t="shared" si="92"/>
        <v>#DIV/0!</v>
      </c>
      <c r="M690" s="5">
        <f>'SSA avg mort by age'!M44</f>
        <v>39.146681929732686</v>
      </c>
      <c r="N690" t="e">
        <f t="shared" ref="N690:X690" si="93">N568/N202</f>
        <v>#DIV/0!</v>
      </c>
      <c r="O690" t="e">
        <f t="shared" si="93"/>
        <v>#DIV/0!</v>
      </c>
      <c r="P690" t="e">
        <f t="shared" si="93"/>
        <v>#DIV/0!</v>
      </c>
      <c r="Q690" t="e">
        <f t="shared" si="93"/>
        <v>#DIV/0!</v>
      </c>
      <c r="R690" t="e">
        <f t="shared" si="93"/>
        <v>#DIV/0!</v>
      </c>
      <c r="S690" t="e">
        <f t="shared" si="93"/>
        <v>#DIV/0!</v>
      </c>
      <c r="T690" t="e">
        <f t="shared" si="93"/>
        <v>#DIV/0!</v>
      </c>
      <c r="U690" t="e">
        <f t="shared" si="93"/>
        <v>#DIV/0!</v>
      </c>
      <c r="V690" t="e">
        <f t="shared" si="93"/>
        <v>#DIV/0!</v>
      </c>
      <c r="W690" t="e">
        <f t="shared" si="93"/>
        <v>#DIV/0!</v>
      </c>
      <c r="X690" t="e">
        <f t="shared" si="93"/>
        <v>#DIV/0!</v>
      </c>
    </row>
    <row r="691" spans="2:24" x14ac:dyDescent="0.25">
      <c r="B691" t="e">
        <f t="shared" ref="B691:L691" si="94">B569/B203</f>
        <v>#DIV/0!</v>
      </c>
      <c r="C691" t="e">
        <f t="shared" si="94"/>
        <v>#DIV/0!</v>
      </c>
      <c r="D691" t="e">
        <f t="shared" si="94"/>
        <v>#DIV/0!</v>
      </c>
      <c r="E691" t="e">
        <f t="shared" si="94"/>
        <v>#DIV/0!</v>
      </c>
      <c r="F691" t="e">
        <f t="shared" si="94"/>
        <v>#DIV/0!</v>
      </c>
      <c r="G691" t="e">
        <f t="shared" si="94"/>
        <v>#DIV/0!</v>
      </c>
      <c r="H691" t="e">
        <f t="shared" si="94"/>
        <v>#DIV/0!</v>
      </c>
      <c r="I691" t="e">
        <f t="shared" si="94"/>
        <v>#DIV/0!</v>
      </c>
      <c r="J691" t="e">
        <f t="shared" si="94"/>
        <v>#DIV/0!</v>
      </c>
      <c r="K691" t="e">
        <f t="shared" si="94"/>
        <v>#DIV/0!</v>
      </c>
      <c r="L691" s="5" t="e">
        <f t="shared" si="94"/>
        <v>#DIV/0!</v>
      </c>
      <c r="M691" s="5">
        <f>'SSA avg mort by age'!M45</f>
        <v>38.226846501991808</v>
      </c>
      <c r="N691" t="e">
        <f t="shared" ref="N691:X691" si="95">N569/N203</f>
        <v>#DIV/0!</v>
      </c>
      <c r="O691" t="e">
        <f t="shared" si="95"/>
        <v>#DIV/0!</v>
      </c>
      <c r="P691" t="e">
        <f t="shared" si="95"/>
        <v>#DIV/0!</v>
      </c>
      <c r="Q691" t="e">
        <f t="shared" si="95"/>
        <v>#DIV/0!</v>
      </c>
      <c r="R691" t="e">
        <f t="shared" si="95"/>
        <v>#DIV/0!</v>
      </c>
      <c r="S691" t="e">
        <f t="shared" si="95"/>
        <v>#DIV/0!</v>
      </c>
      <c r="T691" t="e">
        <f t="shared" si="95"/>
        <v>#DIV/0!</v>
      </c>
      <c r="U691" t="e">
        <f t="shared" si="95"/>
        <v>#DIV/0!</v>
      </c>
      <c r="V691" t="e">
        <f t="shared" si="95"/>
        <v>#DIV/0!</v>
      </c>
      <c r="W691" t="e">
        <f t="shared" si="95"/>
        <v>#DIV/0!</v>
      </c>
      <c r="X691" t="e">
        <f t="shared" si="95"/>
        <v>#DIV/0!</v>
      </c>
    </row>
    <row r="692" spans="2:24" x14ac:dyDescent="0.25">
      <c r="B692" t="e">
        <f t="shared" ref="B692:L692" si="96">B570/B204</f>
        <v>#DIV/0!</v>
      </c>
      <c r="C692" t="e">
        <f t="shared" si="96"/>
        <v>#DIV/0!</v>
      </c>
      <c r="D692" t="e">
        <f t="shared" si="96"/>
        <v>#DIV/0!</v>
      </c>
      <c r="E692" t="e">
        <f t="shared" si="96"/>
        <v>#DIV/0!</v>
      </c>
      <c r="F692" t="e">
        <f t="shared" si="96"/>
        <v>#DIV/0!</v>
      </c>
      <c r="G692" t="e">
        <f t="shared" si="96"/>
        <v>#DIV/0!</v>
      </c>
      <c r="H692" t="e">
        <f t="shared" si="96"/>
        <v>#DIV/0!</v>
      </c>
      <c r="I692" t="e">
        <f t="shared" si="96"/>
        <v>#DIV/0!</v>
      </c>
      <c r="J692" t="e">
        <f t="shared" si="96"/>
        <v>#DIV/0!</v>
      </c>
      <c r="K692" t="e">
        <f t="shared" si="96"/>
        <v>#DIV/0!</v>
      </c>
      <c r="L692" s="5" t="e">
        <f t="shared" si="96"/>
        <v>#DIV/0!</v>
      </c>
      <c r="M692" s="5">
        <f>'SSA avg mort by age'!M46</f>
        <v>37.311316984134365</v>
      </c>
      <c r="N692" t="e">
        <f t="shared" ref="N692:X692" si="97">N570/N204</f>
        <v>#DIV/0!</v>
      </c>
      <c r="O692" t="e">
        <f t="shared" si="97"/>
        <v>#DIV/0!</v>
      </c>
      <c r="P692" t="e">
        <f t="shared" si="97"/>
        <v>#DIV/0!</v>
      </c>
      <c r="Q692" t="e">
        <f t="shared" si="97"/>
        <v>#DIV/0!</v>
      </c>
      <c r="R692" t="e">
        <f t="shared" si="97"/>
        <v>#DIV/0!</v>
      </c>
      <c r="S692" t="e">
        <f t="shared" si="97"/>
        <v>#DIV/0!</v>
      </c>
      <c r="T692" t="e">
        <f t="shared" si="97"/>
        <v>#DIV/0!</v>
      </c>
      <c r="U692" t="e">
        <f t="shared" si="97"/>
        <v>#DIV/0!</v>
      </c>
      <c r="V692" t="e">
        <f t="shared" si="97"/>
        <v>#DIV/0!</v>
      </c>
      <c r="W692" t="e">
        <f t="shared" si="97"/>
        <v>#DIV/0!</v>
      </c>
      <c r="X692" t="e">
        <f t="shared" si="97"/>
        <v>#DIV/0!</v>
      </c>
    </row>
    <row r="693" spans="2:24" x14ac:dyDescent="0.25">
      <c r="B693" t="e">
        <f t="shared" ref="B693:L693" si="98">B571/B205</f>
        <v>#DIV/0!</v>
      </c>
      <c r="C693" t="e">
        <f t="shared" si="98"/>
        <v>#DIV/0!</v>
      </c>
      <c r="D693" t="e">
        <f t="shared" si="98"/>
        <v>#DIV/0!</v>
      </c>
      <c r="E693" t="e">
        <f t="shared" si="98"/>
        <v>#DIV/0!</v>
      </c>
      <c r="F693" t="e">
        <f t="shared" si="98"/>
        <v>#DIV/0!</v>
      </c>
      <c r="G693" t="e">
        <f t="shared" si="98"/>
        <v>#DIV/0!</v>
      </c>
      <c r="H693" t="e">
        <f t="shared" si="98"/>
        <v>#DIV/0!</v>
      </c>
      <c r="I693" t="e">
        <f t="shared" si="98"/>
        <v>#DIV/0!</v>
      </c>
      <c r="J693" t="e">
        <f t="shared" si="98"/>
        <v>#DIV/0!</v>
      </c>
      <c r="K693" t="e">
        <f t="shared" si="98"/>
        <v>#DIV/0!</v>
      </c>
      <c r="L693" s="5" t="e">
        <f t="shared" si="98"/>
        <v>#DIV/0!</v>
      </c>
      <c r="M693" s="5">
        <f>'SSA avg mort by age'!M47</f>
        <v>36.400616476006306</v>
      </c>
      <c r="N693" t="e">
        <f t="shared" ref="N693:X693" si="99">N571/N205</f>
        <v>#DIV/0!</v>
      </c>
      <c r="O693" t="e">
        <f t="shared" si="99"/>
        <v>#DIV/0!</v>
      </c>
      <c r="P693" t="e">
        <f t="shared" si="99"/>
        <v>#DIV/0!</v>
      </c>
      <c r="Q693" t="e">
        <f t="shared" si="99"/>
        <v>#DIV/0!</v>
      </c>
      <c r="R693" t="e">
        <f t="shared" si="99"/>
        <v>#DIV/0!</v>
      </c>
      <c r="S693" t="e">
        <f t="shared" si="99"/>
        <v>#DIV/0!</v>
      </c>
      <c r="T693" t="e">
        <f t="shared" si="99"/>
        <v>#DIV/0!</v>
      </c>
      <c r="U693" t="e">
        <f t="shared" si="99"/>
        <v>#DIV/0!</v>
      </c>
      <c r="V693" t="e">
        <f t="shared" si="99"/>
        <v>#DIV/0!</v>
      </c>
      <c r="W693" t="e">
        <f t="shared" si="99"/>
        <v>#DIV/0!</v>
      </c>
      <c r="X693" t="e">
        <f t="shared" si="99"/>
        <v>#DIV/0!</v>
      </c>
    </row>
    <row r="694" spans="2:24" x14ac:dyDescent="0.25">
      <c r="B694" t="e">
        <f t="shared" ref="B694:L694" si="100">B572/B206</f>
        <v>#DIV/0!</v>
      </c>
      <c r="C694" t="e">
        <f t="shared" si="100"/>
        <v>#DIV/0!</v>
      </c>
      <c r="D694" t="e">
        <f t="shared" si="100"/>
        <v>#DIV/0!</v>
      </c>
      <c r="E694" t="e">
        <f t="shared" si="100"/>
        <v>#DIV/0!</v>
      </c>
      <c r="F694" t="e">
        <f t="shared" si="100"/>
        <v>#DIV/0!</v>
      </c>
      <c r="G694" t="e">
        <f t="shared" si="100"/>
        <v>#DIV/0!</v>
      </c>
      <c r="H694" t="e">
        <f t="shared" si="100"/>
        <v>#DIV/0!</v>
      </c>
      <c r="I694" t="e">
        <f t="shared" si="100"/>
        <v>#DIV/0!</v>
      </c>
      <c r="J694" t="e">
        <f t="shared" si="100"/>
        <v>#DIV/0!</v>
      </c>
      <c r="K694" t="e">
        <f t="shared" si="100"/>
        <v>#DIV/0!</v>
      </c>
      <c r="L694" s="5" t="e">
        <f t="shared" si="100"/>
        <v>#DIV/0!</v>
      </c>
      <c r="M694" s="5">
        <f>'SSA avg mort by age'!M48</f>
        <v>35.495211892860738</v>
      </c>
      <c r="N694" t="e">
        <f t="shared" ref="N694:X694" si="101">N572/N206</f>
        <v>#DIV/0!</v>
      </c>
      <c r="O694" t="e">
        <f t="shared" si="101"/>
        <v>#DIV/0!</v>
      </c>
      <c r="P694" t="e">
        <f t="shared" si="101"/>
        <v>#DIV/0!</v>
      </c>
      <c r="Q694" t="e">
        <f t="shared" si="101"/>
        <v>#DIV/0!</v>
      </c>
      <c r="R694" t="e">
        <f t="shared" si="101"/>
        <v>#DIV/0!</v>
      </c>
      <c r="S694" t="e">
        <f t="shared" si="101"/>
        <v>#DIV/0!</v>
      </c>
      <c r="T694" t="e">
        <f t="shared" si="101"/>
        <v>#DIV/0!</v>
      </c>
      <c r="U694" t="e">
        <f t="shared" si="101"/>
        <v>#DIV/0!</v>
      </c>
      <c r="V694" t="e">
        <f t="shared" si="101"/>
        <v>#DIV/0!</v>
      </c>
      <c r="W694" t="e">
        <f t="shared" si="101"/>
        <v>#DIV/0!</v>
      </c>
      <c r="X694" t="e">
        <f t="shared" si="101"/>
        <v>#DIV/0!</v>
      </c>
    </row>
    <row r="695" spans="2:24" x14ac:dyDescent="0.25">
      <c r="B695" t="e">
        <f t="shared" ref="B695:L695" si="102">B573/B207</f>
        <v>#DIV/0!</v>
      </c>
      <c r="C695" t="e">
        <f t="shared" si="102"/>
        <v>#DIV/0!</v>
      </c>
      <c r="D695" t="e">
        <f t="shared" si="102"/>
        <v>#DIV/0!</v>
      </c>
      <c r="E695" t="e">
        <f t="shared" si="102"/>
        <v>#DIV/0!</v>
      </c>
      <c r="F695" t="e">
        <f t="shared" si="102"/>
        <v>#DIV/0!</v>
      </c>
      <c r="G695" t="e">
        <f t="shared" si="102"/>
        <v>#DIV/0!</v>
      </c>
      <c r="H695" t="e">
        <f t="shared" si="102"/>
        <v>#DIV/0!</v>
      </c>
      <c r="I695" t="e">
        <f t="shared" si="102"/>
        <v>#DIV/0!</v>
      </c>
      <c r="J695" t="e">
        <f t="shared" si="102"/>
        <v>#DIV/0!</v>
      </c>
      <c r="K695" t="e">
        <f t="shared" si="102"/>
        <v>#DIV/0!</v>
      </c>
      <c r="L695" s="5" t="e">
        <f t="shared" si="102"/>
        <v>#DIV/0!</v>
      </c>
      <c r="M695" s="5">
        <f>'SSA avg mort by age'!M49</f>
        <v>34.595585266723567</v>
      </c>
      <c r="N695" t="e">
        <f t="shared" ref="N695:X695" si="103">N573/N207</f>
        <v>#DIV/0!</v>
      </c>
      <c r="O695" t="e">
        <f t="shared" si="103"/>
        <v>#DIV/0!</v>
      </c>
      <c r="P695" t="e">
        <f t="shared" si="103"/>
        <v>#DIV/0!</v>
      </c>
      <c r="Q695" t="e">
        <f t="shared" si="103"/>
        <v>#DIV/0!</v>
      </c>
      <c r="R695" t="e">
        <f t="shared" si="103"/>
        <v>#DIV/0!</v>
      </c>
      <c r="S695" t="e">
        <f t="shared" si="103"/>
        <v>#DIV/0!</v>
      </c>
      <c r="T695" t="e">
        <f t="shared" si="103"/>
        <v>#DIV/0!</v>
      </c>
      <c r="U695" t="e">
        <f t="shared" si="103"/>
        <v>#DIV/0!</v>
      </c>
      <c r="V695" t="e">
        <f t="shared" si="103"/>
        <v>#DIV/0!</v>
      </c>
      <c r="W695" t="e">
        <f t="shared" si="103"/>
        <v>#DIV/0!</v>
      </c>
      <c r="X695" t="e">
        <f t="shared" si="103"/>
        <v>#DIV/0!</v>
      </c>
    </row>
    <row r="696" spans="2:24" x14ac:dyDescent="0.25">
      <c r="B696" t="e">
        <f t="shared" ref="B696:L696" si="104">B574/B208</f>
        <v>#DIV/0!</v>
      </c>
      <c r="C696" t="e">
        <f t="shared" si="104"/>
        <v>#DIV/0!</v>
      </c>
      <c r="D696" t="e">
        <f t="shared" si="104"/>
        <v>#DIV/0!</v>
      </c>
      <c r="E696" t="e">
        <f t="shared" si="104"/>
        <v>#DIV/0!</v>
      </c>
      <c r="F696" t="e">
        <f t="shared" si="104"/>
        <v>#DIV/0!</v>
      </c>
      <c r="G696" t="e">
        <f t="shared" si="104"/>
        <v>#DIV/0!</v>
      </c>
      <c r="H696" t="e">
        <f t="shared" si="104"/>
        <v>#DIV/0!</v>
      </c>
      <c r="I696" t="e">
        <f t="shared" si="104"/>
        <v>#DIV/0!</v>
      </c>
      <c r="J696" t="e">
        <f t="shared" si="104"/>
        <v>#DIV/0!</v>
      </c>
      <c r="K696" t="e">
        <f t="shared" si="104"/>
        <v>#DIV/0!</v>
      </c>
      <c r="L696" s="5" t="e">
        <f t="shared" si="104"/>
        <v>#DIV/0!</v>
      </c>
      <c r="M696" s="5">
        <f>'SSA avg mort by age'!M50</f>
        <v>33.702193503875151</v>
      </c>
      <c r="N696" t="e">
        <f t="shared" ref="N696:X696" si="105">N574/N208</f>
        <v>#DIV/0!</v>
      </c>
      <c r="O696" t="e">
        <f t="shared" si="105"/>
        <v>#DIV/0!</v>
      </c>
      <c r="P696" t="e">
        <f t="shared" si="105"/>
        <v>#DIV/0!</v>
      </c>
      <c r="Q696" t="e">
        <f t="shared" si="105"/>
        <v>#DIV/0!</v>
      </c>
      <c r="R696" t="e">
        <f t="shared" si="105"/>
        <v>#DIV/0!</v>
      </c>
      <c r="S696" t="e">
        <f t="shared" si="105"/>
        <v>#DIV/0!</v>
      </c>
      <c r="T696" t="e">
        <f t="shared" si="105"/>
        <v>#DIV/0!</v>
      </c>
      <c r="U696" t="e">
        <f t="shared" si="105"/>
        <v>#DIV/0!</v>
      </c>
      <c r="V696" t="e">
        <f t="shared" si="105"/>
        <v>#DIV/0!</v>
      </c>
      <c r="W696" t="e">
        <f t="shared" si="105"/>
        <v>#DIV/0!</v>
      </c>
      <c r="X696" t="e">
        <f t="shared" si="105"/>
        <v>#DIV/0!</v>
      </c>
    </row>
    <row r="697" spans="2:24" x14ac:dyDescent="0.25">
      <c r="B697" t="e">
        <f t="shared" ref="B697:L697" si="106">B575/B209</f>
        <v>#DIV/0!</v>
      </c>
      <c r="C697" t="e">
        <f t="shared" si="106"/>
        <v>#DIV/0!</v>
      </c>
      <c r="D697" t="e">
        <f t="shared" si="106"/>
        <v>#DIV/0!</v>
      </c>
      <c r="E697" t="e">
        <f t="shared" si="106"/>
        <v>#DIV/0!</v>
      </c>
      <c r="F697" t="e">
        <f t="shared" si="106"/>
        <v>#DIV/0!</v>
      </c>
      <c r="G697" t="e">
        <f t="shared" si="106"/>
        <v>#DIV/0!</v>
      </c>
      <c r="H697" t="e">
        <f t="shared" si="106"/>
        <v>#DIV/0!</v>
      </c>
      <c r="I697" t="e">
        <f t="shared" si="106"/>
        <v>#DIV/0!</v>
      </c>
      <c r="J697" t="e">
        <f t="shared" si="106"/>
        <v>#DIV/0!</v>
      </c>
      <c r="K697" t="e">
        <f t="shared" si="106"/>
        <v>#DIV/0!</v>
      </c>
      <c r="L697" s="5" t="e">
        <f t="shared" si="106"/>
        <v>#DIV/0!</v>
      </c>
      <c r="M697" s="5">
        <f>'SSA avg mort by age'!M51</f>
        <v>32.815332372612538</v>
      </c>
      <c r="N697" t="e">
        <f t="shared" ref="N697:X697" si="107">N575/N209</f>
        <v>#DIV/0!</v>
      </c>
      <c r="O697" t="e">
        <f t="shared" si="107"/>
        <v>#DIV/0!</v>
      </c>
      <c r="P697" t="e">
        <f t="shared" si="107"/>
        <v>#DIV/0!</v>
      </c>
      <c r="Q697" t="e">
        <f t="shared" si="107"/>
        <v>#DIV/0!</v>
      </c>
      <c r="R697" t="e">
        <f t="shared" si="107"/>
        <v>#DIV/0!</v>
      </c>
      <c r="S697" t="e">
        <f t="shared" si="107"/>
        <v>#DIV/0!</v>
      </c>
      <c r="T697" t="e">
        <f t="shared" si="107"/>
        <v>#DIV/0!</v>
      </c>
      <c r="U697" t="e">
        <f t="shared" si="107"/>
        <v>#DIV/0!</v>
      </c>
      <c r="V697" t="e">
        <f t="shared" si="107"/>
        <v>#DIV/0!</v>
      </c>
      <c r="W697" t="e">
        <f t="shared" si="107"/>
        <v>#DIV/0!</v>
      </c>
      <c r="X697" t="e">
        <f t="shared" si="107"/>
        <v>#DIV/0!</v>
      </c>
    </row>
    <row r="698" spans="2:24" x14ac:dyDescent="0.25">
      <c r="B698" t="e">
        <f t="shared" ref="B698:L698" si="108">B576/B210</f>
        <v>#DIV/0!</v>
      </c>
      <c r="C698" t="e">
        <f t="shared" si="108"/>
        <v>#DIV/0!</v>
      </c>
      <c r="D698" t="e">
        <f t="shared" si="108"/>
        <v>#DIV/0!</v>
      </c>
      <c r="E698" t="e">
        <f t="shared" si="108"/>
        <v>#DIV/0!</v>
      </c>
      <c r="F698" t="e">
        <f t="shared" si="108"/>
        <v>#DIV/0!</v>
      </c>
      <c r="G698" t="e">
        <f t="shared" si="108"/>
        <v>#DIV/0!</v>
      </c>
      <c r="H698" t="e">
        <f t="shared" si="108"/>
        <v>#DIV/0!</v>
      </c>
      <c r="I698" t="e">
        <f t="shared" si="108"/>
        <v>#DIV/0!</v>
      </c>
      <c r="J698" t="e">
        <f t="shared" si="108"/>
        <v>#DIV/0!</v>
      </c>
      <c r="K698" t="e">
        <f t="shared" si="108"/>
        <v>#DIV/0!</v>
      </c>
      <c r="L698" s="5" t="e">
        <f t="shared" si="108"/>
        <v>#DIV/0!</v>
      </c>
      <c r="M698" s="5">
        <f>'SSA avg mort by age'!M52</f>
        <v>31.935440809931716</v>
      </c>
      <c r="N698" t="e">
        <f t="shared" ref="N698:X698" si="109">N576/N210</f>
        <v>#DIV/0!</v>
      </c>
      <c r="O698" t="e">
        <f t="shared" si="109"/>
        <v>#DIV/0!</v>
      </c>
      <c r="P698" t="e">
        <f t="shared" si="109"/>
        <v>#DIV/0!</v>
      </c>
      <c r="Q698" t="e">
        <f t="shared" si="109"/>
        <v>#DIV/0!</v>
      </c>
      <c r="R698" t="e">
        <f t="shared" si="109"/>
        <v>#DIV/0!</v>
      </c>
      <c r="S698" t="e">
        <f t="shared" si="109"/>
        <v>#DIV/0!</v>
      </c>
      <c r="T698" t="e">
        <f t="shared" si="109"/>
        <v>#DIV/0!</v>
      </c>
      <c r="U698" t="e">
        <f t="shared" si="109"/>
        <v>#DIV/0!</v>
      </c>
      <c r="V698" t="e">
        <f t="shared" si="109"/>
        <v>#DIV/0!</v>
      </c>
      <c r="W698" t="e">
        <f t="shared" si="109"/>
        <v>#DIV/0!</v>
      </c>
      <c r="X698" t="e">
        <f t="shared" si="109"/>
        <v>#DIV/0!</v>
      </c>
    </row>
    <row r="699" spans="2:24" x14ac:dyDescent="0.25">
      <c r="B699" t="e">
        <f t="shared" ref="B699:L699" si="110">B577/B211</f>
        <v>#DIV/0!</v>
      </c>
      <c r="C699" t="e">
        <f t="shared" si="110"/>
        <v>#DIV/0!</v>
      </c>
      <c r="D699" t="e">
        <f t="shared" si="110"/>
        <v>#DIV/0!</v>
      </c>
      <c r="E699" t="e">
        <f t="shared" si="110"/>
        <v>#DIV/0!</v>
      </c>
      <c r="F699" t="e">
        <f t="shared" si="110"/>
        <v>#DIV/0!</v>
      </c>
      <c r="G699" t="e">
        <f t="shared" si="110"/>
        <v>#DIV/0!</v>
      </c>
      <c r="H699" t="e">
        <f t="shared" si="110"/>
        <v>#DIV/0!</v>
      </c>
      <c r="I699" t="e">
        <f t="shared" si="110"/>
        <v>#DIV/0!</v>
      </c>
      <c r="J699" t="e">
        <f t="shared" si="110"/>
        <v>#DIV/0!</v>
      </c>
      <c r="K699" t="e">
        <f t="shared" si="110"/>
        <v>#DIV/0!</v>
      </c>
      <c r="L699" s="5" t="e">
        <f t="shared" si="110"/>
        <v>#DIV/0!</v>
      </c>
      <c r="M699" s="5">
        <f>'SSA avg mort by age'!M53</f>
        <v>31.063303753436887</v>
      </c>
      <c r="N699" t="e">
        <f t="shared" ref="N699:X699" si="111">N577/N211</f>
        <v>#DIV/0!</v>
      </c>
      <c r="O699" t="e">
        <f t="shared" si="111"/>
        <v>#DIV/0!</v>
      </c>
      <c r="P699" t="e">
        <f t="shared" si="111"/>
        <v>#DIV/0!</v>
      </c>
      <c r="Q699" t="e">
        <f t="shared" si="111"/>
        <v>#DIV/0!</v>
      </c>
      <c r="R699" t="e">
        <f t="shared" si="111"/>
        <v>#DIV/0!</v>
      </c>
      <c r="S699" t="e">
        <f t="shared" si="111"/>
        <v>#DIV/0!</v>
      </c>
      <c r="T699" t="e">
        <f t="shared" si="111"/>
        <v>#DIV/0!</v>
      </c>
      <c r="U699" t="e">
        <f t="shared" si="111"/>
        <v>#DIV/0!</v>
      </c>
      <c r="V699" t="e">
        <f t="shared" si="111"/>
        <v>#DIV/0!</v>
      </c>
      <c r="W699" t="e">
        <f t="shared" si="111"/>
        <v>#DIV/0!</v>
      </c>
      <c r="X699" t="e">
        <f t="shared" si="111"/>
        <v>#DIV/0!</v>
      </c>
    </row>
    <row r="700" spans="2:24" x14ac:dyDescent="0.25">
      <c r="B700" t="e">
        <f t="shared" ref="B700:L700" si="112">B578/B212</f>
        <v>#DIV/0!</v>
      </c>
      <c r="C700" t="e">
        <f t="shared" si="112"/>
        <v>#DIV/0!</v>
      </c>
      <c r="D700" t="e">
        <f t="shared" si="112"/>
        <v>#DIV/0!</v>
      </c>
      <c r="E700" t="e">
        <f t="shared" si="112"/>
        <v>#DIV/0!</v>
      </c>
      <c r="F700" t="e">
        <f t="shared" si="112"/>
        <v>#DIV/0!</v>
      </c>
      <c r="G700" t="e">
        <f t="shared" si="112"/>
        <v>#DIV/0!</v>
      </c>
      <c r="H700" t="e">
        <f t="shared" si="112"/>
        <v>#DIV/0!</v>
      </c>
      <c r="I700" t="e">
        <f t="shared" si="112"/>
        <v>#DIV/0!</v>
      </c>
      <c r="J700" t="e">
        <f t="shared" si="112"/>
        <v>#DIV/0!</v>
      </c>
      <c r="K700" t="e">
        <f t="shared" si="112"/>
        <v>#DIV/0!</v>
      </c>
      <c r="L700" s="5" t="e">
        <f t="shared" si="112"/>
        <v>#DIV/0!</v>
      </c>
      <c r="M700" s="5">
        <f>'SSA avg mort by age'!M54</f>
        <v>30.199733368526626</v>
      </c>
      <c r="N700" t="e">
        <f t="shared" ref="N700:X700" si="113">N578/N212</f>
        <v>#DIV/0!</v>
      </c>
      <c r="O700" t="e">
        <f t="shared" si="113"/>
        <v>#DIV/0!</v>
      </c>
      <c r="P700" t="e">
        <f t="shared" si="113"/>
        <v>#DIV/0!</v>
      </c>
      <c r="Q700" t="e">
        <f t="shared" si="113"/>
        <v>#DIV/0!</v>
      </c>
      <c r="R700" t="e">
        <f t="shared" si="113"/>
        <v>#DIV/0!</v>
      </c>
      <c r="S700" t="e">
        <f t="shared" si="113"/>
        <v>#DIV/0!</v>
      </c>
      <c r="T700" t="e">
        <f t="shared" si="113"/>
        <v>#DIV/0!</v>
      </c>
      <c r="U700" t="e">
        <f t="shared" si="113"/>
        <v>#DIV/0!</v>
      </c>
      <c r="V700" t="e">
        <f t="shared" si="113"/>
        <v>#DIV/0!</v>
      </c>
      <c r="W700" t="e">
        <f t="shared" si="113"/>
        <v>#DIV/0!</v>
      </c>
      <c r="X700" t="e">
        <f t="shared" si="113"/>
        <v>#DIV/0!</v>
      </c>
    </row>
    <row r="701" spans="2:24" x14ac:dyDescent="0.25">
      <c r="B701" t="e">
        <f t="shared" ref="B701:L701" si="114">B579/B213</f>
        <v>#DIV/0!</v>
      </c>
      <c r="C701" t="e">
        <f t="shared" si="114"/>
        <v>#DIV/0!</v>
      </c>
      <c r="D701" t="e">
        <f t="shared" si="114"/>
        <v>#DIV/0!</v>
      </c>
      <c r="E701" t="e">
        <f t="shared" si="114"/>
        <v>#DIV/0!</v>
      </c>
      <c r="F701" t="e">
        <f t="shared" si="114"/>
        <v>#DIV/0!</v>
      </c>
      <c r="G701" t="e">
        <f t="shared" si="114"/>
        <v>#DIV/0!</v>
      </c>
      <c r="H701" t="e">
        <f t="shared" si="114"/>
        <v>#DIV/0!</v>
      </c>
      <c r="I701" t="e">
        <f t="shared" si="114"/>
        <v>#DIV/0!</v>
      </c>
      <c r="J701" t="e">
        <f t="shared" si="114"/>
        <v>#DIV/0!</v>
      </c>
      <c r="K701" t="e">
        <f t="shared" si="114"/>
        <v>#DIV/0!</v>
      </c>
      <c r="L701" s="5" t="e">
        <f t="shared" si="114"/>
        <v>#DIV/0!</v>
      </c>
      <c r="M701" s="5">
        <f>'SSA avg mort by age'!M55</f>
        <v>29.345318833797887</v>
      </c>
      <c r="N701" t="e">
        <f t="shared" ref="N701:X701" si="115">N579/N213</f>
        <v>#DIV/0!</v>
      </c>
      <c r="O701" t="e">
        <f t="shared" si="115"/>
        <v>#DIV/0!</v>
      </c>
      <c r="P701" t="e">
        <f t="shared" si="115"/>
        <v>#DIV/0!</v>
      </c>
      <c r="Q701" t="e">
        <f t="shared" si="115"/>
        <v>#DIV/0!</v>
      </c>
      <c r="R701" t="e">
        <f t="shared" si="115"/>
        <v>#DIV/0!</v>
      </c>
      <c r="S701" t="e">
        <f t="shared" si="115"/>
        <v>#DIV/0!</v>
      </c>
      <c r="T701" t="e">
        <f t="shared" si="115"/>
        <v>#DIV/0!</v>
      </c>
      <c r="U701" t="e">
        <f t="shared" si="115"/>
        <v>#DIV/0!</v>
      </c>
      <c r="V701" t="e">
        <f t="shared" si="115"/>
        <v>#DIV/0!</v>
      </c>
      <c r="W701" t="e">
        <f t="shared" si="115"/>
        <v>#DIV/0!</v>
      </c>
      <c r="X701" t="e">
        <f t="shared" si="115"/>
        <v>#DIV/0!</v>
      </c>
    </row>
    <row r="702" spans="2:24" x14ac:dyDescent="0.25">
      <c r="B702" t="e">
        <f t="shared" ref="B702:L702" si="116">B580/B214</f>
        <v>#DIV/0!</v>
      </c>
      <c r="C702" t="e">
        <f t="shared" si="116"/>
        <v>#DIV/0!</v>
      </c>
      <c r="D702" t="e">
        <f t="shared" si="116"/>
        <v>#DIV/0!</v>
      </c>
      <c r="E702" t="e">
        <f t="shared" si="116"/>
        <v>#DIV/0!</v>
      </c>
      <c r="F702" t="e">
        <f t="shared" si="116"/>
        <v>#DIV/0!</v>
      </c>
      <c r="G702" t="e">
        <f t="shared" si="116"/>
        <v>#DIV/0!</v>
      </c>
      <c r="H702" t="e">
        <f t="shared" si="116"/>
        <v>#DIV/0!</v>
      </c>
      <c r="I702" t="e">
        <f t="shared" si="116"/>
        <v>#DIV/0!</v>
      </c>
      <c r="J702" t="e">
        <f t="shared" si="116"/>
        <v>#DIV/0!</v>
      </c>
      <c r="K702" t="e">
        <f t="shared" si="116"/>
        <v>#DIV/0!</v>
      </c>
      <c r="L702" s="5" t="e">
        <f t="shared" si="116"/>
        <v>#DIV/0!</v>
      </c>
      <c r="M702" s="5">
        <f>'SSA avg mort by age'!M56</f>
        <v>28.50038388643868</v>
      </c>
      <c r="N702" t="e">
        <f t="shared" ref="N702:X702" si="117">N580/N214</f>
        <v>#DIV/0!</v>
      </c>
      <c r="O702" t="e">
        <f t="shared" si="117"/>
        <v>#DIV/0!</v>
      </c>
      <c r="P702" t="e">
        <f t="shared" si="117"/>
        <v>#DIV/0!</v>
      </c>
      <c r="Q702" t="e">
        <f t="shared" si="117"/>
        <v>#DIV/0!</v>
      </c>
      <c r="R702" t="e">
        <f t="shared" si="117"/>
        <v>#DIV/0!</v>
      </c>
      <c r="S702" t="e">
        <f t="shared" si="117"/>
        <v>#DIV/0!</v>
      </c>
      <c r="T702" t="e">
        <f t="shared" si="117"/>
        <v>#DIV/0!</v>
      </c>
      <c r="U702" t="e">
        <f t="shared" si="117"/>
        <v>#DIV/0!</v>
      </c>
      <c r="V702" t="e">
        <f t="shared" si="117"/>
        <v>#DIV/0!</v>
      </c>
      <c r="W702" t="e">
        <f t="shared" si="117"/>
        <v>#DIV/0!</v>
      </c>
      <c r="X702" t="e">
        <f t="shared" si="117"/>
        <v>#DIV/0!</v>
      </c>
    </row>
    <row r="703" spans="2:24" x14ac:dyDescent="0.25">
      <c r="B703" t="e">
        <f t="shared" ref="B703:L703" si="118">B581/B215</f>
        <v>#DIV/0!</v>
      </c>
      <c r="C703" t="e">
        <f t="shared" si="118"/>
        <v>#DIV/0!</v>
      </c>
      <c r="D703" t="e">
        <f t="shared" si="118"/>
        <v>#DIV/0!</v>
      </c>
      <c r="E703" t="e">
        <f t="shared" si="118"/>
        <v>#DIV/0!</v>
      </c>
      <c r="F703" t="e">
        <f t="shared" si="118"/>
        <v>#DIV/0!</v>
      </c>
      <c r="G703" t="e">
        <f t="shared" si="118"/>
        <v>#DIV/0!</v>
      </c>
      <c r="H703" t="e">
        <f t="shared" si="118"/>
        <v>#DIV/0!</v>
      </c>
      <c r="I703" t="e">
        <f t="shared" si="118"/>
        <v>#DIV/0!</v>
      </c>
      <c r="J703" t="e">
        <f t="shared" si="118"/>
        <v>#DIV/0!</v>
      </c>
      <c r="K703" t="e">
        <f t="shared" si="118"/>
        <v>#DIV/0!</v>
      </c>
      <c r="L703" s="5" t="e">
        <f t="shared" si="118"/>
        <v>#DIV/0!</v>
      </c>
      <c r="M703" s="5">
        <f>'SSA avg mort by age'!M57</f>
        <v>27.664810047495958</v>
      </c>
      <c r="N703" t="e">
        <f t="shared" ref="N703:X703" si="119">N581/N215</f>
        <v>#DIV/0!</v>
      </c>
      <c r="O703" t="e">
        <f t="shared" si="119"/>
        <v>#DIV/0!</v>
      </c>
      <c r="P703" t="e">
        <f t="shared" si="119"/>
        <v>#DIV/0!</v>
      </c>
      <c r="Q703" t="e">
        <f t="shared" si="119"/>
        <v>#DIV/0!</v>
      </c>
      <c r="R703" t="e">
        <f t="shared" si="119"/>
        <v>#DIV/0!</v>
      </c>
      <c r="S703" t="e">
        <f t="shared" si="119"/>
        <v>#DIV/0!</v>
      </c>
      <c r="T703" t="e">
        <f t="shared" si="119"/>
        <v>#DIV/0!</v>
      </c>
      <c r="U703" t="e">
        <f t="shared" si="119"/>
        <v>#DIV/0!</v>
      </c>
      <c r="V703" t="e">
        <f t="shared" si="119"/>
        <v>#DIV/0!</v>
      </c>
      <c r="W703" t="e">
        <f t="shared" si="119"/>
        <v>#DIV/0!</v>
      </c>
      <c r="X703" t="e">
        <f t="shared" si="119"/>
        <v>#DIV/0!</v>
      </c>
    </row>
    <row r="704" spans="2:24" x14ac:dyDescent="0.25">
      <c r="B704" t="e">
        <f t="shared" ref="B704:L704" si="120">B582/B216</f>
        <v>#DIV/0!</v>
      </c>
      <c r="C704" t="e">
        <f t="shared" si="120"/>
        <v>#DIV/0!</v>
      </c>
      <c r="D704" t="e">
        <f t="shared" si="120"/>
        <v>#DIV/0!</v>
      </c>
      <c r="E704" t="e">
        <f t="shared" si="120"/>
        <v>#DIV/0!</v>
      </c>
      <c r="F704" t="e">
        <f t="shared" si="120"/>
        <v>#DIV/0!</v>
      </c>
      <c r="G704" t="e">
        <f t="shared" si="120"/>
        <v>#DIV/0!</v>
      </c>
      <c r="H704" t="e">
        <f t="shared" si="120"/>
        <v>#DIV/0!</v>
      </c>
      <c r="I704" t="e">
        <f t="shared" si="120"/>
        <v>#DIV/0!</v>
      </c>
      <c r="J704" t="e">
        <f t="shared" si="120"/>
        <v>#DIV/0!</v>
      </c>
      <c r="K704" t="e">
        <f t="shared" si="120"/>
        <v>#DIV/0!</v>
      </c>
      <c r="L704" s="5" t="e">
        <f t="shared" si="120"/>
        <v>#DIV/0!</v>
      </c>
      <c r="M704" s="5">
        <f>'SSA avg mort by age'!M58</f>
        <v>26.83805127844748</v>
      </c>
      <c r="N704" t="e">
        <f t="shared" ref="N704:X704" si="121">N582/N216</f>
        <v>#DIV/0!</v>
      </c>
      <c r="O704" t="e">
        <f t="shared" si="121"/>
        <v>#DIV/0!</v>
      </c>
      <c r="P704" t="e">
        <f t="shared" si="121"/>
        <v>#DIV/0!</v>
      </c>
      <c r="Q704" t="e">
        <f t="shared" si="121"/>
        <v>#DIV/0!</v>
      </c>
      <c r="R704" t="e">
        <f t="shared" si="121"/>
        <v>#DIV/0!</v>
      </c>
      <c r="S704" t="e">
        <f t="shared" si="121"/>
        <v>#DIV/0!</v>
      </c>
      <c r="T704" t="e">
        <f t="shared" si="121"/>
        <v>#DIV/0!</v>
      </c>
      <c r="U704" t="e">
        <f t="shared" si="121"/>
        <v>#DIV/0!</v>
      </c>
      <c r="V704" t="e">
        <f t="shared" si="121"/>
        <v>#DIV/0!</v>
      </c>
      <c r="W704" t="e">
        <f t="shared" si="121"/>
        <v>#DIV/0!</v>
      </c>
      <c r="X704" t="e">
        <f t="shared" si="121"/>
        <v>#DIV/0!</v>
      </c>
    </row>
    <row r="705" spans="2:24" x14ac:dyDescent="0.25">
      <c r="B705" t="e">
        <f t="shared" ref="B705:L705" si="122">B583/B217</f>
        <v>#DIV/0!</v>
      </c>
      <c r="C705" t="e">
        <f t="shared" si="122"/>
        <v>#DIV/0!</v>
      </c>
      <c r="D705" t="e">
        <f t="shared" si="122"/>
        <v>#DIV/0!</v>
      </c>
      <c r="E705" t="e">
        <f t="shared" si="122"/>
        <v>#DIV/0!</v>
      </c>
      <c r="F705" t="e">
        <f t="shared" si="122"/>
        <v>#DIV/0!</v>
      </c>
      <c r="G705" t="e">
        <f t="shared" si="122"/>
        <v>#DIV/0!</v>
      </c>
      <c r="H705" t="e">
        <f t="shared" si="122"/>
        <v>#DIV/0!</v>
      </c>
      <c r="I705" t="e">
        <f t="shared" si="122"/>
        <v>#DIV/0!</v>
      </c>
      <c r="J705" t="e">
        <f t="shared" si="122"/>
        <v>#DIV/0!</v>
      </c>
      <c r="K705" t="e">
        <f t="shared" si="122"/>
        <v>#DIV/0!</v>
      </c>
      <c r="L705" s="5" t="e">
        <f t="shared" si="122"/>
        <v>#DIV/0!</v>
      </c>
      <c r="M705" s="5">
        <f>'SSA avg mort by age'!M59</f>
        <v>26.019364171286565</v>
      </c>
      <c r="N705" t="e">
        <f t="shared" ref="N705:X705" si="123">N583/N217</f>
        <v>#DIV/0!</v>
      </c>
      <c r="O705" t="e">
        <f t="shared" si="123"/>
        <v>#DIV/0!</v>
      </c>
      <c r="P705" t="e">
        <f t="shared" si="123"/>
        <v>#DIV/0!</v>
      </c>
      <c r="Q705" t="e">
        <f t="shared" si="123"/>
        <v>#DIV/0!</v>
      </c>
      <c r="R705" t="e">
        <f t="shared" si="123"/>
        <v>#DIV/0!</v>
      </c>
      <c r="S705" t="e">
        <f t="shared" si="123"/>
        <v>#DIV/0!</v>
      </c>
      <c r="T705" t="e">
        <f t="shared" si="123"/>
        <v>#DIV/0!</v>
      </c>
      <c r="U705" t="e">
        <f t="shared" si="123"/>
        <v>#DIV/0!</v>
      </c>
      <c r="V705" t="e">
        <f t="shared" si="123"/>
        <v>#DIV/0!</v>
      </c>
      <c r="W705" t="e">
        <f t="shared" si="123"/>
        <v>#DIV/0!</v>
      </c>
      <c r="X705" t="e">
        <f t="shared" si="123"/>
        <v>#DIV/0!</v>
      </c>
    </row>
    <row r="706" spans="2:24" x14ac:dyDescent="0.25">
      <c r="B706" t="e">
        <f t="shared" ref="B706:L706" si="124">B584/B218</f>
        <v>#DIV/0!</v>
      </c>
      <c r="C706" t="e">
        <f t="shared" si="124"/>
        <v>#DIV/0!</v>
      </c>
      <c r="D706" t="e">
        <f t="shared" si="124"/>
        <v>#DIV/0!</v>
      </c>
      <c r="E706" t="e">
        <f t="shared" si="124"/>
        <v>#DIV/0!</v>
      </c>
      <c r="F706" t="e">
        <f t="shared" si="124"/>
        <v>#DIV/0!</v>
      </c>
      <c r="G706" t="e">
        <f t="shared" si="124"/>
        <v>#DIV/0!</v>
      </c>
      <c r="H706" t="e">
        <f t="shared" si="124"/>
        <v>#DIV/0!</v>
      </c>
      <c r="I706" t="e">
        <f t="shared" si="124"/>
        <v>#DIV/0!</v>
      </c>
      <c r="J706" t="e">
        <f t="shared" si="124"/>
        <v>#DIV/0!</v>
      </c>
      <c r="K706" t="e">
        <f t="shared" si="124"/>
        <v>#DIV/0!</v>
      </c>
      <c r="L706" s="5" t="e">
        <f t="shared" si="124"/>
        <v>#DIV/0!</v>
      </c>
      <c r="M706" s="5">
        <f>'SSA avg mort by age'!M60</f>
        <v>25.208242629888357</v>
      </c>
      <c r="N706" t="e">
        <f t="shared" ref="N706:X706" si="125">N584/N218</f>
        <v>#DIV/0!</v>
      </c>
      <c r="O706" t="e">
        <f t="shared" si="125"/>
        <v>#DIV/0!</v>
      </c>
      <c r="P706" t="e">
        <f t="shared" si="125"/>
        <v>#DIV/0!</v>
      </c>
      <c r="Q706" t="e">
        <f t="shared" si="125"/>
        <v>#DIV/0!</v>
      </c>
      <c r="R706" t="e">
        <f t="shared" si="125"/>
        <v>#DIV/0!</v>
      </c>
      <c r="S706" t="e">
        <f t="shared" si="125"/>
        <v>#DIV/0!</v>
      </c>
      <c r="T706" t="e">
        <f t="shared" si="125"/>
        <v>#DIV/0!</v>
      </c>
      <c r="U706" t="e">
        <f t="shared" si="125"/>
        <v>#DIV/0!</v>
      </c>
      <c r="V706" t="e">
        <f t="shared" si="125"/>
        <v>#DIV/0!</v>
      </c>
      <c r="W706" t="e">
        <f t="shared" si="125"/>
        <v>#DIV/0!</v>
      </c>
      <c r="X706" t="e">
        <f t="shared" si="125"/>
        <v>#DIV/0!</v>
      </c>
    </row>
    <row r="707" spans="2:24" x14ac:dyDescent="0.25">
      <c r="B707" t="e">
        <f t="shared" ref="B707:L707" si="126">B585/B219</f>
        <v>#DIV/0!</v>
      </c>
      <c r="C707" t="e">
        <f t="shared" si="126"/>
        <v>#DIV/0!</v>
      </c>
      <c r="D707" t="e">
        <f t="shared" si="126"/>
        <v>#DIV/0!</v>
      </c>
      <c r="E707" t="e">
        <f t="shared" si="126"/>
        <v>#DIV/0!</v>
      </c>
      <c r="F707" t="e">
        <f t="shared" si="126"/>
        <v>#DIV/0!</v>
      </c>
      <c r="G707" t="e">
        <f t="shared" si="126"/>
        <v>#DIV/0!</v>
      </c>
      <c r="H707" t="e">
        <f t="shared" si="126"/>
        <v>#DIV/0!</v>
      </c>
      <c r="I707" t="e">
        <f t="shared" si="126"/>
        <v>#DIV/0!</v>
      </c>
      <c r="J707" t="e">
        <f t="shared" si="126"/>
        <v>#DIV/0!</v>
      </c>
      <c r="K707" t="e">
        <f t="shared" si="126"/>
        <v>#DIV/0!</v>
      </c>
      <c r="L707" s="5" t="e">
        <f t="shared" si="126"/>
        <v>#DIV/0!</v>
      </c>
      <c r="M707" s="5">
        <f>'SSA avg mort by age'!M61</f>
        <v>24.405117584392986</v>
      </c>
      <c r="N707" t="e">
        <f t="shared" ref="N707:X707" si="127">N585/N219</f>
        <v>#DIV/0!</v>
      </c>
      <c r="O707" t="e">
        <f t="shared" si="127"/>
        <v>#DIV/0!</v>
      </c>
      <c r="P707" t="e">
        <f t="shared" si="127"/>
        <v>#DIV/0!</v>
      </c>
      <c r="Q707" t="e">
        <f t="shared" si="127"/>
        <v>#DIV/0!</v>
      </c>
      <c r="R707" t="e">
        <f t="shared" si="127"/>
        <v>#DIV/0!</v>
      </c>
      <c r="S707" t="e">
        <f t="shared" si="127"/>
        <v>#DIV/0!</v>
      </c>
      <c r="T707" t="e">
        <f t="shared" si="127"/>
        <v>#DIV/0!</v>
      </c>
      <c r="U707" t="e">
        <f t="shared" si="127"/>
        <v>#DIV/0!</v>
      </c>
      <c r="V707" t="e">
        <f t="shared" si="127"/>
        <v>#DIV/0!</v>
      </c>
      <c r="W707" t="e">
        <f t="shared" si="127"/>
        <v>#DIV/0!</v>
      </c>
      <c r="X707" t="e">
        <f t="shared" si="127"/>
        <v>#DIV/0!</v>
      </c>
    </row>
    <row r="708" spans="2:24" x14ac:dyDescent="0.25">
      <c r="B708" t="e">
        <f t="shared" ref="B708:L708" si="128">B586/B220</f>
        <v>#DIV/0!</v>
      </c>
      <c r="C708" t="e">
        <f t="shared" si="128"/>
        <v>#DIV/0!</v>
      </c>
      <c r="D708" t="e">
        <f t="shared" si="128"/>
        <v>#DIV/0!</v>
      </c>
      <c r="E708" t="e">
        <f t="shared" si="128"/>
        <v>#DIV/0!</v>
      </c>
      <c r="F708" t="e">
        <f t="shared" si="128"/>
        <v>#DIV/0!</v>
      </c>
      <c r="G708" t="e">
        <f t="shared" si="128"/>
        <v>#DIV/0!</v>
      </c>
      <c r="H708" t="e">
        <f t="shared" si="128"/>
        <v>#DIV/0!</v>
      </c>
      <c r="I708" t="e">
        <f t="shared" si="128"/>
        <v>#DIV/0!</v>
      </c>
      <c r="J708" t="e">
        <f t="shared" si="128"/>
        <v>#DIV/0!</v>
      </c>
      <c r="K708" t="e">
        <f t="shared" si="128"/>
        <v>#DIV/0!</v>
      </c>
      <c r="L708" s="5" t="e">
        <f t="shared" si="128"/>
        <v>#DIV/0!</v>
      </c>
      <c r="M708" s="5">
        <f>'SSA avg mort by age'!M62</f>
        <v>23.610247570724727</v>
      </c>
      <c r="N708" t="e">
        <f t="shared" ref="N708:X708" si="129">N586/N220</f>
        <v>#DIV/0!</v>
      </c>
      <c r="O708" t="e">
        <f t="shared" si="129"/>
        <v>#DIV/0!</v>
      </c>
      <c r="P708" t="e">
        <f t="shared" si="129"/>
        <v>#DIV/0!</v>
      </c>
      <c r="Q708" t="e">
        <f t="shared" si="129"/>
        <v>#DIV/0!</v>
      </c>
      <c r="R708" t="e">
        <f t="shared" si="129"/>
        <v>#DIV/0!</v>
      </c>
      <c r="S708" t="e">
        <f t="shared" si="129"/>
        <v>#DIV/0!</v>
      </c>
      <c r="T708" t="e">
        <f t="shared" si="129"/>
        <v>#DIV/0!</v>
      </c>
      <c r="U708" t="e">
        <f t="shared" si="129"/>
        <v>#DIV/0!</v>
      </c>
      <c r="V708" t="e">
        <f t="shared" si="129"/>
        <v>#DIV/0!</v>
      </c>
      <c r="W708" t="e">
        <f t="shared" si="129"/>
        <v>#DIV/0!</v>
      </c>
      <c r="X708" t="e">
        <f t="shared" si="129"/>
        <v>#DIV/0!</v>
      </c>
    </row>
    <row r="709" spans="2:24" x14ac:dyDescent="0.25">
      <c r="B709" t="e">
        <f t="shared" ref="B709:L709" si="130">B587/B221</f>
        <v>#DIV/0!</v>
      </c>
      <c r="C709" t="e">
        <f t="shared" si="130"/>
        <v>#DIV/0!</v>
      </c>
      <c r="D709" t="e">
        <f t="shared" si="130"/>
        <v>#DIV/0!</v>
      </c>
      <c r="E709" t="e">
        <f t="shared" si="130"/>
        <v>#DIV/0!</v>
      </c>
      <c r="F709" t="e">
        <f t="shared" si="130"/>
        <v>#DIV/0!</v>
      </c>
      <c r="G709" t="e">
        <f t="shared" si="130"/>
        <v>#DIV/0!</v>
      </c>
      <c r="H709" t="e">
        <f t="shared" si="130"/>
        <v>#DIV/0!</v>
      </c>
      <c r="I709" t="e">
        <f t="shared" si="130"/>
        <v>#DIV/0!</v>
      </c>
      <c r="J709" t="e">
        <f t="shared" si="130"/>
        <v>#DIV/0!</v>
      </c>
      <c r="K709" t="e">
        <f t="shared" si="130"/>
        <v>#DIV/0!</v>
      </c>
      <c r="L709" s="5" t="e">
        <f t="shared" si="130"/>
        <v>#DIV/0!</v>
      </c>
      <c r="M709" s="5">
        <f>'SSA avg mort by age'!M63</f>
        <v>22.822858751099751</v>
      </c>
      <c r="N709" t="e">
        <f t="shared" ref="N709:X709" si="131">N587/N221</f>
        <v>#DIV/0!</v>
      </c>
      <c r="O709" t="e">
        <f t="shared" si="131"/>
        <v>#DIV/0!</v>
      </c>
      <c r="P709" t="e">
        <f t="shared" si="131"/>
        <v>#DIV/0!</v>
      </c>
      <c r="Q709" t="e">
        <f t="shared" si="131"/>
        <v>#DIV/0!</v>
      </c>
      <c r="R709" t="e">
        <f t="shared" si="131"/>
        <v>#DIV/0!</v>
      </c>
      <c r="S709" t="e">
        <f t="shared" si="131"/>
        <v>#DIV/0!</v>
      </c>
      <c r="T709" t="e">
        <f t="shared" si="131"/>
        <v>#DIV/0!</v>
      </c>
      <c r="U709" t="e">
        <f t="shared" si="131"/>
        <v>#DIV/0!</v>
      </c>
      <c r="V709" t="e">
        <f t="shared" si="131"/>
        <v>#DIV/0!</v>
      </c>
      <c r="W709" t="e">
        <f t="shared" si="131"/>
        <v>#DIV/0!</v>
      </c>
      <c r="X709" t="e">
        <f t="shared" si="131"/>
        <v>#DIV/0!</v>
      </c>
    </row>
    <row r="710" spans="2:24" x14ac:dyDescent="0.25">
      <c r="B710" t="e">
        <f t="shared" ref="B710:L710" si="132">B588/B222</f>
        <v>#DIV/0!</v>
      </c>
      <c r="C710" t="e">
        <f t="shared" si="132"/>
        <v>#DIV/0!</v>
      </c>
      <c r="D710" t="e">
        <f t="shared" si="132"/>
        <v>#DIV/0!</v>
      </c>
      <c r="E710" t="e">
        <f t="shared" si="132"/>
        <v>#DIV/0!</v>
      </c>
      <c r="F710" t="e">
        <f t="shared" si="132"/>
        <v>#DIV/0!</v>
      </c>
      <c r="G710" t="e">
        <f t="shared" si="132"/>
        <v>#DIV/0!</v>
      </c>
      <c r="H710" t="e">
        <f t="shared" si="132"/>
        <v>#DIV/0!</v>
      </c>
      <c r="I710" t="e">
        <f t="shared" si="132"/>
        <v>#DIV/0!</v>
      </c>
      <c r="J710" t="e">
        <f t="shared" si="132"/>
        <v>#DIV/0!</v>
      </c>
      <c r="K710" t="e">
        <f t="shared" si="132"/>
        <v>#DIV/0!</v>
      </c>
      <c r="L710" s="5" t="e">
        <f t="shared" si="132"/>
        <v>#DIV/0!</v>
      </c>
      <c r="M710" s="5">
        <f>'SSA avg mort by age'!M64</f>
        <v>22.04203495698653</v>
      </c>
      <c r="N710" t="e">
        <f t="shared" ref="N710:X710" si="133">N588/N222</f>
        <v>#DIV/0!</v>
      </c>
      <c r="O710" t="e">
        <f t="shared" si="133"/>
        <v>#DIV/0!</v>
      </c>
      <c r="P710" t="e">
        <f t="shared" si="133"/>
        <v>#DIV/0!</v>
      </c>
      <c r="Q710" t="e">
        <f t="shared" si="133"/>
        <v>#DIV/0!</v>
      </c>
      <c r="R710" t="e">
        <f t="shared" si="133"/>
        <v>#DIV/0!</v>
      </c>
      <c r="S710" t="e">
        <f t="shared" si="133"/>
        <v>#DIV/0!</v>
      </c>
      <c r="T710" t="e">
        <f t="shared" si="133"/>
        <v>#DIV/0!</v>
      </c>
      <c r="U710" t="e">
        <f t="shared" si="133"/>
        <v>#DIV/0!</v>
      </c>
      <c r="V710" t="e">
        <f t="shared" si="133"/>
        <v>#DIV/0!</v>
      </c>
      <c r="W710" t="e">
        <f t="shared" si="133"/>
        <v>#DIV/0!</v>
      </c>
      <c r="X710" t="e">
        <f t="shared" si="133"/>
        <v>#DIV/0!</v>
      </c>
    </row>
    <row r="711" spans="2:24" x14ac:dyDescent="0.25">
      <c r="B711" t="e">
        <f t="shared" ref="B711:L711" si="134">B589/B223</f>
        <v>#DIV/0!</v>
      </c>
      <c r="C711" t="e">
        <f t="shared" si="134"/>
        <v>#DIV/0!</v>
      </c>
      <c r="D711" t="e">
        <f t="shared" si="134"/>
        <v>#DIV/0!</v>
      </c>
      <c r="E711" t="e">
        <f t="shared" si="134"/>
        <v>#DIV/0!</v>
      </c>
      <c r="F711" t="e">
        <f t="shared" si="134"/>
        <v>#DIV/0!</v>
      </c>
      <c r="G711" t="e">
        <f t="shared" si="134"/>
        <v>#DIV/0!</v>
      </c>
      <c r="H711" t="e">
        <f t="shared" si="134"/>
        <v>#DIV/0!</v>
      </c>
      <c r="I711" t="e">
        <f t="shared" si="134"/>
        <v>#DIV/0!</v>
      </c>
      <c r="J711" t="e">
        <f t="shared" si="134"/>
        <v>#DIV/0!</v>
      </c>
      <c r="K711" t="e">
        <f t="shared" si="134"/>
        <v>#DIV/0!</v>
      </c>
      <c r="L711" s="5" t="e">
        <f t="shared" si="134"/>
        <v>#DIV/0!</v>
      </c>
      <c r="M711" s="5">
        <f>'SSA avg mort by age'!M65</f>
        <v>21.267414769510037</v>
      </c>
      <c r="N711" t="e">
        <f t="shared" ref="N711:X711" si="135">N589/N223</f>
        <v>#DIV/0!</v>
      </c>
      <c r="O711" t="e">
        <f t="shared" si="135"/>
        <v>#DIV/0!</v>
      </c>
      <c r="P711" t="e">
        <f t="shared" si="135"/>
        <v>#DIV/0!</v>
      </c>
      <c r="Q711" t="e">
        <f t="shared" si="135"/>
        <v>#DIV/0!</v>
      </c>
      <c r="R711" t="e">
        <f t="shared" si="135"/>
        <v>#DIV/0!</v>
      </c>
      <c r="S711" t="e">
        <f t="shared" si="135"/>
        <v>#DIV/0!</v>
      </c>
      <c r="T711" t="e">
        <f t="shared" si="135"/>
        <v>#DIV/0!</v>
      </c>
      <c r="U711" t="e">
        <f t="shared" si="135"/>
        <v>#DIV/0!</v>
      </c>
      <c r="V711" t="e">
        <f t="shared" si="135"/>
        <v>#DIV/0!</v>
      </c>
      <c r="W711" t="e">
        <f t="shared" si="135"/>
        <v>#DIV/0!</v>
      </c>
      <c r="X711" t="e">
        <f t="shared" si="135"/>
        <v>#DIV/0!</v>
      </c>
    </row>
    <row r="712" spans="2:24" x14ac:dyDescent="0.25">
      <c r="B712" t="e">
        <f t="shared" ref="B712:L712" si="136">B590/B224</f>
        <v>#DIV/0!</v>
      </c>
      <c r="C712" t="e">
        <f t="shared" si="136"/>
        <v>#DIV/0!</v>
      </c>
      <c r="D712" t="e">
        <f t="shared" si="136"/>
        <v>#DIV/0!</v>
      </c>
      <c r="E712" t="e">
        <f t="shared" si="136"/>
        <v>#DIV/0!</v>
      </c>
      <c r="F712" t="e">
        <f t="shared" si="136"/>
        <v>#DIV/0!</v>
      </c>
      <c r="G712" t="e">
        <f t="shared" si="136"/>
        <v>#DIV/0!</v>
      </c>
      <c r="H712" t="e">
        <f t="shared" si="136"/>
        <v>#DIV/0!</v>
      </c>
      <c r="I712" t="e">
        <f t="shared" si="136"/>
        <v>#DIV/0!</v>
      </c>
      <c r="J712" t="e">
        <f t="shared" si="136"/>
        <v>#DIV/0!</v>
      </c>
      <c r="K712" t="e">
        <f t="shared" si="136"/>
        <v>#DIV/0!</v>
      </c>
      <c r="L712" s="5" t="e">
        <f t="shared" si="136"/>
        <v>#DIV/0!</v>
      </c>
      <c r="M712" s="5">
        <f>'SSA avg mort by age'!M66</f>
        <v>20.499373853091281</v>
      </c>
      <c r="N712" t="e">
        <f t="shared" ref="N712:X712" si="137">N590/N224</f>
        <v>#DIV/0!</v>
      </c>
      <c r="O712" t="e">
        <f t="shared" si="137"/>
        <v>#DIV/0!</v>
      </c>
      <c r="P712" t="e">
        <f t="shared" si="137"/>
        <v>#DIV/0!</v>
      </c>
      <c r="Q712" t="e">
        <f t="shared" si="137"/>
        <v>#DIV/0!</v>
      </c>
      <c r="R712" t="e">
        <f t="shared" si="137"/>
        <v>#DIV/0!</v>
      </c>
      <c r="S712" t="e">
        <f t="shared" si="137"/>
        <v>#DIV/0!</v>
      </c>
      <c r="T712" t="e">
        <f t="shared" si="137"/>
        <v>#DIV/0!</v>
      </c>
      <c r="U712" t="e">
        <f t="shared" si="137"/>
        <v>#DIV/0!</v>
      </c>
      <c r="V712" t="e">
        <f t="shared" si="137"/>
        <v>#DIV/0!</v>
      </c>
      <c r="W712" t="e">
        <f t="shared" si="137"/>
        <v>#DIV/0!</v>
      </c>
      <c r="X712" t="e">
        <f t="shared" si="137"/>
        <v>#DIV/0!</v>
      </c>
    </row>
    <row r="713" spans="2:24" x14ac:dyDescent="0.25">
      <c r="B713" t="e">
        <f t="shared" ref="B713:L713" si="138">B591/B225</f>
        <v>#DIV/0!</v>
      </c>
      <c r="C713" t="e">
        <f t="shared" si="138"/>
        <v>#DIV/0!</v>
      </c>
      <c r="D713" t="e">
        <f t="shared" si="138"/>
        <v>#DIV/0!</v>
      </c>
      <c r="E713" t="e">
        <f t="shared" si="138"/>
        <v>#DIV/0!</v>
      </c>
      <c r="F713" t="e">
        <f t="shared" si="138"/>
        <v>#DIV/0!</v>
      </c>
      <c r="G713" t="e">
        <f t="shared" si="138"/>
        <v>#DIV/0!</v>
      </c>
      <c r="H713" t="e">
        <f t="shared" si="138"/>
        <v>#DIV/0!</v>
      </c>
      <c r="I713" t="e">
        <f t="shared" si="138"/>
        <v>#DIV/0!</v>
      </c>
      <c r="J713" t="e">
        <f t="shared" si="138"/>
        <v>#DIV/0!</v>
      </c>
      <c r="K713" t="e">
        <f t="shared" si="138"/>
        <v>#DIV/0!</v>
      </c>
      <c r="L713" s="5" t="e">
        <f t="shared" si="138"/>
        <v>#DIV/0!</v>
      </c>
      <c r="M713" s="5">
        <f>'SSA avg mort by age'!M67</f>
        <v>19.738901249377665</v>
      </c>
      <c r="N713" t="e">
        <f t="shared" ref="N713:X713" si="139">N591/N225</f>
        <v>#DIV/0!</v>
      </c>
      <c r="O713" t="e">
        <f t="shared" si="139"/>
        <v>#DIV/0!</v>
      </c>
      <c r="P713" t="e">
        <f t="shared" si="139"/>
        <v>#DIV/0!</v>
      </c>
      <c r="Q713" t="e">
        <f t="shared" si="139"/>
        <v>#DIV/0!</v>
      </c>
      <c r="R713" t="e">
        <f t="shared" si="139"/>
        <v>#DIV/0!</v>
      </c>
      <c r="S713" t="e">
        <f t="shared" si="139"/>
        <v>#DIV/0!</v>
      </c>
      <c r="T713" t="e">
        <f t="shared" si="139"/>
        <v>#DIV/0!</v>
      </c>
      <c r="U713" t="e">
        <f t="shared" si="139"/>
        <v>#DIV/0!</v>
      </c>
      <c r="V713" t="e">
        <f t="shared" si="139"/>
        <v>#DIV/0!</v>
      </c>
      <c r="W713" t="e">
        <f t="shared" si="139"/>
        <v>#DIV/0!</v>
      </c>
      <c r="X713" t="e">
        <f t="shared" si="139"/>
        <v>#DIV/0!</v>
      </c>
    </row>
    <row r="714" spans="2:24" x14ac:dyDescent="0.25">
      <c r="B714" t="e">
        <f t="shared" ref="B714:L714" si="140">B592/B226</f>
        <v>#DIV/0!</v>
      </c>
      <c r="C714" t="e">
        <f t="shared" si="140"/>
        <v>#DIV/0!</v>
      </c>
      <c r="D714" t="e">
        <f t="shared" si="140"/>
        <v>#DIV/0!</v>
      </c>
      <c r="E714" t="e">
        <f t="shared" si="140"/>
        <v>#DIV/0!</v>
      </c>
      <c r="F714" t="e">
        <f t="shared" si="140"/>
        <v>#DIV/0!</v>
      </c>
      <c r="G714" t="e">
        <f t="shared" si="140"/>
        <v>#DIV/0!</v>
      </c>
      <c r="H714" t="e">
        <f t="shared" si="140"/>
        <v>#DIV/0!</v>
      </c>
      <c r="I714" t="e">
        <f t="shared" si="140"/>
        <v>#DIV/0!</v>
      </c>
      <c r="J714" t="e">
        <f t="shared" si="140"/>
        <v>#DIV/0!</v>
      </c>
      <c r="K714" t="e">
        <f t="shared" si="140"/>
        <v>#DIV/0!</v>
      </c>
      <c r="L714" s="5" t="e">
        <f t="shared" si="140"/>
        <v>#DIV/0!</v>
      </c>
      <c r="M714" s="5">
        <f>'SSA avg mort by age'!M68</f>
        <v>18.986930905948576</v>
      </c>
      <c r="N714" t="e">
        <f t="shared" ref="N714:X714" si="141">N592/N226</f>
        <v>#DIV/0!</v>
      </c>
      <c r="O714" t="e">
        <f t="shared" si="141"/>
        <v>#DIV/0!</v>
      </c>
      <c r="P714" t="e">
        <f t="shared" si="141"/>
        <v>#DIV/0!</v>
      </c>
      <c r="Q714" t="e">
        <f t="shared" si="141"/>
        <v>#DIV/0!</v>
      </c>
      <c r="R714" t="e">
        <f t="shared" si="141"/>
        <v>#DIV/0!</v>
      </c>
      <c r="S714" t="e">
        <f t="shared" si="141"/>
        <v>#DIV/0!</v>
      </c>
      <c r="T714" t="e">
        <f t="shared" si="141"/>
        <v>#DIV/0!</v>
      </c>
      <c r="U714" t="e">
        <f t="shared" si="141"/>
        <v>#DIV/0!</v>
      </c>
      <c r="V714" t="e">
        <f t="shared" si="141"/>
        <v>#DIV/0!</v>
      </c>
      <c r="W714" t="e">
        <f t="shared" si="141"/>
        <v>#DIV/0!</v>
      </c>
      <c r="X714" t="e">
        <f t="shared" si="141"/>
        <v>#DIV/0!</v>
      </c>
    </row>
    <row r="715" spans="2:24" x14ac:dyDescent="0.25">
      <c r="B715" t="e">
        <f t="shared" ref="B715:L715" si="142">B593/B227</f>
        <v>#DIV/0!</v>
      </c>
      <c r="C715" t="e">
        <f t="shared" si="142"/>
        <v>#DIV/0!</v>
      </c>
      <c r="D715" t="e">
        <f t="shared" si="142"/>
        <v>#DIV/0!</v>
      </c>
      <c r="E715" t="e">
        <f t="shared" si="142"/>
        <v>#DIV/0!</v>
      </c>
      <c r="F715" t="e">
        <f t="shared" si="142"/>
        <v>#DIV/0!</v>
      </c>
      <c r="G715" t="e">
        <f t="shared" si="142"/>
        <v>#DIV/0!</v>
      </c>
      <c r="H715" t="e">
        <f t="shared" si="142"/>
        <v>#DIV/0!</v>
      </c>
      <c r="I715" t="e">
        <f t="shared" si="142"/>
        <v>#DIV/0!</v>
      </c>
      <c r="J715" t="e">
        <f t="shared" si="142"/>
        <v>#DIV/0!</v>
      </c>
      <c r="K715" t="e">
        <f t="shared" si="142"/>
        <v>#DIV/0!</v>
      </c>
      <c r="L715" s="5" t="e">
        <f t="shared" si="142"/>
        <v>#DIV/0!</v>
      </c>
      <c r="M715" s="5">
        <f>'SSA avg mort by age'!M69</f>
        <v>18.244537079025623</v>
      </c>
      <c r="N715" t="e">
        <f t="shared" ref="N715:X715" si="143">N593/N227</f>
        <v>#DIV/0!</v>
      </c>
      <c r="O715" t="e">
        <f t="shared" si="143"/>
        <v>#DIV/0!</v>
      </c>
      <c r="P715" t="e">
        <f t="shared" si="143"/>
        <v>#DIV/0!</v>
      </c>
      <c r="Q715" t="e">
        <f t="shared" si="143"/>
        <v>#DIV/0!</v>
      </c>
      <c r="R715" t="e">
        <f t="shared" si="143"/>
        <v>#DIV/0!</v>
      </c>
      <c r="S715" t="e">
        <f t="shared" si="143"/>
        <v>#DIV/0!</v>
      </c>
      <c r="T715" t="e">
        <f t="shared" si="143"/>
        <v>#DIV/0!</v>
      </c>
      <c r="U715" t="e">
        <f t="shared" si="143"/>
        <v>#DIV/0!</v>
      </c>
      <c r="V715" t="e">
        <f t="shared" si="143"/>
        <v>#DIV/0!</v>
      </c>
      <c r="W715" t="e">
        <f t="shared" si="143"/>
        <v>#DIV/0!</v>
      </c>
      <c r="X715" t="e">
        <f t="shared" si="143"/>
        <v>#DIV/0!</v>
      </c>
    </row>
    <row r="716" spans="2:24" x14ac:dyDescent="0.25">
      <c r="B716" t="e">
        <f t="shared" ref="B716:L716" si="144">B594/B228</f>
        <v>#DIV/0!</v>
      </c>
      <c r="C716" t="e">
        <f t="shared" si="144"/>
        <v>#DIV/0!</v>
      </c>
      <c r="D716" t="e">
        <f t="shared" si="144"/>
        <v>#DIV/0!</v>
      </c>
      <c r="E716" t="e">
        <f t="shared" si="144"/>
        <v>#DIV/0!</v>
      </c>
      <c r="F716" t="e">
        <f t="shared" si="144"/>
        <v>#DIV/0!</v>
      </c>
      <c r="G716" t="e">
        <f t="shared" si="144"/>
        <v>#DIV/0!</v>
      </c>
      <c r="H716" t="e">
        <f t="shared" si="144"/>
        <v>#DIV/0!</v>
      </c>
      <c r="I716" t="e">
        <f t="shared" si="144"/>
        <v>#DIV/0!</v>
      </c>
      <c r="J716" t="e">
        <f t="shared" si="144"/>
        <v>#DIV/0!</v>
      </c>
      <c r="K716" t="e">
        <f t="shared" si="144"/>
        <v>#DIV/0!</v>
      </c>
      <c r="L716" s="5" t="e">
        <f t="shared" si="144"/>
        <v>#DIV/0!</v>
      </c>
      <c r="M716" s="5">
        <f>'SSA avg mort by age'!M70</f>
        <v>17.512655455480452</v>
      </c>
      <c r="N716" t="e">
        <f t="shared" ref="N716:X716" si="145">N594/N228</f>
        <v>#DIV/0!</v>
      </c>
      <c r="O716" t="e">
        <f t="shared" si="145"/>
        <v>#DIV/0!</v>
      </c>
      <c r="P716" t="e">
        <f t="shared" si="145"/>
        <v>#DIV/0!</v>
      </c>
      <c r="Q716" t="e">
        <f t="shared" si="145"/>
        <v>#DIV/0!</v>
      </c>
      <c r="R716" t="e">
        <f t="shared" si="145"/>
        <v>#DIV/0!</v>
      </c>
      <c r="S716" t="e">
        <f t="shared" si="145"/>
        <v>#DIV/0!</v>
      </c>
      <c r="T716" t="e">
        <f t="shared" si="145"/>
        <v>#DIV/0!</v>
      </c>
      <c r="U716" t="e">
        <f t="shared" si="145"/>
        <v>#DIV/0!</v>
      </c>
      <c r="V716" t="e">
        <f t="shared" si="145"/>
        <v>#DIV/0!</v>
      </c>
      <c r="W716" t="e">
        <f t="shared" si="145"/>
        <v>#DIV/0!</v>
      </c>
      <c r="X716" t="e">
        <f t="shared" si="145"/>
        <v>#DIV/0!</v>
      </c>
    </row>
    <row r="717" spans="2:24" x14ac:dyDescent="0.25">
      <c r="B717" t="e">
        <f t="shared" ref="B717:L717" si="146">B595/B229</f>
        <v>#DIV/0!</v>
      </c>
      <c r="C717" t="e">
        <f t="shared" si="146"/>
        <v>#DIV/0!</v>
      </c>
      <c r="D717" t="e">
        <f t="shared" si="146"/>
        <v>#DIV/0!</v>
      </c>
      <c r="E717" t="e">
        <f t="shared" si="146"/>
        <v>#DIV/0!</v>
      </c>
      <c r="F717" t="e">
        <f t="shared" si="146"/>
        <v>#DIV/0!</v>
      </c>
      <c r="G717" t="e">
        <f t="shared" si="146"/>
        <v>#DIV/0!</v>
      </c>
      <c r="H717" t="e">
        <f t="shared" si="146"/>
        <v>#DIV/0!</v>
      </c>
      <c r="I717" t="e">
        <f t="shared" si="146"/>
        <v>#DIV/0!</v>
      </c>
      <c r="J717" t="e">
        <f t="shared" si="146"/>
        <v>#DIV/0!</v>
      </c>
      <c r="K717" t="e">
        <f t="shared" si="146"/>
        <v>#DIV/0!</v>
      </c>
      <c r="L717" s="5" t="e">
        <f t="shared" si="146"/>
        <v>#DIV/0!</v>
      </c>
      <c r="M717" s="5">
        <f>'SSA avg mort by age'!M71</f>
        <v>16.792482405770631</v>
      </c>
      <c r="N717" t="e">
        <f t="shared" ref="N717:X717" si="147">N595/N229</f>
        <v>#DIV/0!</v>
      </c>
      <c r="O717" t="e">
        <f t="shared" si="147"/>
        <v>#DIV/0!</v>
      </c>
      <c r="P717" t="e">
        <f t="shared" si="147"/>
        <v>#DIV/0!</v>
      </c>
      <c r="Q717" t="e">
        <f t="shared" si="147"/>
        <v>#DIV/0!</v>
      </c>
      <c r="R717" t="e">
        <f t="shared" si="147"/>
        <v>#DIV/0!</v>
      </c>
      <c r="S717" t="e">
        <f t="shared" si="147"/>
        <v>#DIV/0!</v>
      </c>
      <c r="T717" t="e">
        <f t="shared" si="147"/>
        <v>#DIV/0!</v>
      </c>
      <c r="U717" t="e">
        <f t="shared" si="147"/>
        <v>#DIV/0!</v>
      </c>
      <c r="V717" t="e">
        <f t="shared" si="147"/>
        <v>#DIV/0!</v>
      </c>
      <c r="W717" t="e">
        <f t="shared" si="147"/>
        <v>#DIV/0!</v>
      </c>
      <c r="X717" t="e">
        <f t="shared" si="147"/>
        <v>#DIV/0!</v>
      </c>
    </row>
    <row r="718" spans="2:24" x14ac:dyDescent="0.25">
      <c r="B718" t="e">
        <f t="shared" ref="B718:L718" si="148">B596/B230</f>
        <v>#DIV/0!</v>
      </c>
      <c r="C718" t="e">
        <f t="shared" si="148"/>
        <v>#DIV/0!</v>
      </c>
      <c r="D718" t="e">
        <f t="shared" si="148"/>
        <v>#DIV/0!</v>
      </c>
      <c r="E718" t="e">
        <f t="shared" si="148"/>
        <v>#DIV/0!</v>
      </c>
      <c r="F718" t="e">
        <f t="shared" si="148"/>
        <v>#DIV/0!</v>
      </c>
      <c r="G718" t="e">
        <f t="shared" si="148"/>
        <v>#DIV/0!</v>
      </c>
      <c r="H718" t="e">
        <f t="shared" si="148"/>
        <v>#DIV/0!</v>
      </c>
      <c r="I718" t="e">
        <f t="shared" si="148"/>
        <v>#DIV/0!</v>
      </c>
      <c r="J718" t="e">
        <f t="shared" si="148"/>
        <v>#DIV/0!</v>
      </c>
      <c r="K718" t="e">
        <f t="shared" si="148"/>
        <v>#DIV/0!</v>
      </c>
      <c r="L718" s="5" t="e">
        <f t="shared" si="148"/>
        <v>#DIV/0!</v>
      </c>
      <c r="M718" s="5">
        <f>'SSA avg mort by age'!M72</f>
        <v>16.084569849968275</v>
      </c>
      <c r="N718" t="e">
        <f t="shared" ref="N718:X718" si="149">N596/N230</f>
        <v>#DIV/0!</v>
      </c>
      <c r="O718" t="e">
        <f t="shared" si="149"/>
        <v>#DIV/0!</v>
      </c>
      <c r="P718" t="e">
        <f t="shared" si="149"/>
        <v>#DIV/0!</v>
      </c>
      <c r="Q718" t="e">
        <f t="shared" si="149"/>
        <v>#DIV/0!</v>
      </c>
      <c r="R718" t="e">
        <f t="shared" si="149"/>
        <v>#DIV/0!</v>
      </c>
      <c r="S718" t="e">
        <f t="shared" si="149"/>
        <v>#DIV/0!</v>
      </c>
      <c r="T718" t="e">
        <f t="shared" si="149"/>
        <v>#DIV/0!</v>
      </c>
      <c r="U718" t="e">
        <f t="shared" si="149"/>
        <v>#DIV/0!</v>
      </c>
      <c r="V718" t="e">
        <f t="shared" si="149"/>
        <v>#DIV/0!</v>
      </c>
      <c r="W718" t="e">
        <f t="shared" si="149"/>
        <v>#DIV/0!</v>
      </c>
      <c r="X718" t="e">
        <f t="shared" si="149"/>
        <v>#DIV/0!</v>
      </c>
    </row>
    <row r="719" spans="2:24" x14ac:dyDescent="0.25">
      <c r="B719" t="e">
        <f t="shared" ref="B719:L719" si="150">B597/B231</f>
        <v>#DIV/0!</v>
      </c>
      <c r="C719" t="e">
        <f t="shared" si="150"/>
        <v>#DIV/0!</v>
      </c>
      <c r="D719" t="e">
        <f t="shared" si="150"/>
        <v>#DIV/0!</v>
      </c>
      <c r="E719" t="e">
        <f t="shared" si="150"/>
        <v>#DIV/0!</v>
      </c>
      <c r="F719" t="e">
        <f t="shared" si="150"/>
        <v>#DIV/0!</v>
      </c>
      <c r="G719" t="e">
        <f t="shared" si="150"/>
        <v>#DIV/0!</v>
      </c>
      <c r="H719" t="e">
        <f t="shared" si="150"/>
        <v>#DIV/0!</v>
      </c>
      <c r="I719" t="e">
        <f t="shared" si="150"/>
        <v>#DIV/0!</v>
      </c>
      <c r="J719" t="e">
        <f t="shared" si="150"/>
        <v>#DIV/0!</v>
      </c>
      <c r="K719" t="e">
        <f t="shared" si="150"/>
        <v>#DIV/0!</v>
      </c>
      <c r="L719" s="5" t="e">
        <f t="shared" si="150"/>
        <v>#DIV/0!</v>
      </c>
      <c r="M719" s="5">
        <f>'SSA avg mort by age'!M73</f>
        <v>15.388646771888684</v>
      </c>
      <c r="N719" t="e">
        <f t="shared" ref="N719:X719" si="151">N597/N231</f>
        <v>#DIV/0!</v>
      </c>
      <c r="O719" t="e">
        <f t="shared" si="151"/>
        <v>#DIV/0!</v>
      </c>
      <c r="P719" t="e">
        <f t="shared" si="151"/>
        <v>#DIV/0!</v>
      </c>
      <c r="Q719" t="e">
        <f t="shared" si="151"/>
        <v>#DIV/0!</v>
      </c>
      <c r="R719" t="e">
        <f t="shared" si="151"/>
        <v>#DIV/0!</v>
      </c>
      <c r="S719" t="e">
        <f t="shared" si="151"/>
        <v>#DIV/0!</v>
      </c>
      <c r="T719" t="e">
        <f t="shared" si="151"/>
        <v>#DIV/0!</v>
      </c>
      <c r="U719" t="e">
        <f t="shared" si="151"/>
        <v>#DIV/0!</v>
      </c>
      <c r="V719" t="e">
        <f t="shared" si="151"/>
        <v>#DIV/0!</v>
      </c>
      <c r="W719" t="e">
        <f t="shared" si="151"/>
        <v>#DIV/0!</v>
      </c>
      <c r="X719" t="e">
        <f t="shared" si="151"/>
        <v>#DIV/0!</v>
      </c>
    </row>
    <row r="720" spans="2:24" x14ac:dyDescent="0.25">
      <c r="B720" t="e">
        <f t="shared" ref="B720:L720" si="152">B598/B232</f>
        <v>#DIV/0!</v>
      </c>
      <c r="C720" t="e">
        <f t="shared" si="152"/>
        <v>#DIV/0!</v>
      </c>
      <c r="D720" t="e">
        <f t="shared" si="152"/>
        <v>#DIV/0!</v>
      </c>
      <c r="E720" t="e">
        <f t="shared" si="152"/>
        <v>#DIV/0!</v>
      </c>
      <c r="F720" t="e">
        <f t="shared" si="152"/>
        <v>#DIV/0!</v>
      </c>
      <c r="G720" t="e">
        <f t="shared" si="152"/>
        <v>#DIV/0!</v>
      </c>
      <c r="H720" t="e">
        <f t="shared" si="152"/>
        <v>#DIV/0!</v>
      </c>
      <c r="I720" t="e">
        <f t="shared" si="152"/>
        <v>#DIV/0!</v>
      </c>
      <c r="J720" t="e">
        <f t="shared" si="152"/>
        <v>#DIV/0!</v>
      </c>
      <c r="K720" t="e">
        <f t="shared" si="152"/>
        <v>#DIV/0!</v>
      </c>
      <c r="L720" s="5" t="e">
        <f t="shared" si="152"/>
        <v>#DIV/0!</v>
      </c>
      <c r="M720" s="5">
        <f>'SSA avg mort by age'!M74</f>
        <v>14.704163574384308</v>
      </c>
      <c r="N720" t="e">
        <f t="shared" ref="N720:X720" si="153">N598/N232</f>
        <v>#DIV/0!</v>
      </c>
      <c r="O720" t="e">
        <f t="shared" si="153"/>
        <v>#DIV/0!</v>
      </c>
      <c r="P720" t="e">
        <f t="shared" si="153"/>
        <v>#DIV/0!</v>
      </c>
      <c r="Q720" t="e">
        <f t="shared" si="153"/>
        <v>#DIV/0!</v>
      </c>
      <c r="R720" t="e">
        <f t="shared" si="153"/>
        <v>#DIV/0!</v>
      </c>
      <c r="S720" t="e">
        <f t="shared" si="153"/>
        <v>#DIV/0!</v>
      </c>
      <c r="T720" t="e">
        <f t="shared" si="153"/>
        <v>#DIV/0!</v>
      </c>
      <c r="U720" t="e">
        <f t="shared" si="153"/>
        <v>#DIV/0!</v>
      </c>
      <c r="V720" t="e">
        <f t="shared" si="153"/>
        <v>#DIV/0!</v>
      </c>
      <c r="W720" t="e">
        <f t="shared" si="153"/>
        <v>#DIV/0!</v>
      </c>
      <c r="X720" t="e">
        <f t="shared" si="153"/>
        <v>#DIV/0!</v>
      </c>
    </row>
    <row r="721" spans="2:24" x14ac:dyDescent="0.25">
      <c r="B721" t="e">
        <f t="shared" ref="B721:L721" si="154">B599/B233</f>
        <v>#DIV/0!</v>
      </c>
      <c r="C721" t="e">
        <f t="shared" si="154"/>
        <v>#DIV/0!</v>
      </c>
      <c r="D721" t="e">
        <f t="shared" si="154"/>
        <v>#DIV/0!</v>
      </c>
      <c r="E721" t="e">
        <f t="shared" si="154"/>
        <v>#DIV/0!</v>
      </c>
      <c r="F721" t="e">
        <f t="shared" si="154"/>
        <v>#DIV/0!</v>
      </c>
      <c r="G721" t="e">
        <f t="shared" si="154"/>
        <v>#DIV/0!</v>
      </c>
      <c r="H721" t="e">
        <f t="shared" si="154"/>
        <v>#DIV/0!</v>
      </c>
      <c r="I721" t="e">
        <f t="shared" si="154"/>
        <v>#DIV/0!</v>
      </c>
      <c r="J721" t="e">
        <f t="shared" si="154"/>
        <v>#DIV/0!</v>
      </c>
      <c r="K721" t="e">
        <f t="shared" si="154"/>
        <v>#DIV/0!</v>
      </c>
      <c r="L721" s="5" t="e">
        <f t="shared" si="154"/>
        <v>#DIV/0!</v>
      </c>
      <c r="M721" s="5">
        <f>'SSA avg mort by age'!M75</f>
        <v>14.031069034452383</v>
      </c>
      <c r="N721" t="e">
        <f t="shared" ref="N721:X721" si="155">N599/N233</f>
        <v>#DIV/0!</v>
      </c>
      <c r="O721" t="e">
        <f t="shared" si="155"/>
        <v>#DIV/0!</v>
      </c>
      <c r="P721" t="e">
        <f t="shared" si="155"/>
        <v>#DIV/0!</v>
      </c>
      <c r="Q721" t="e">
        <f t="shared" si="155"/>
        <v>#DIV/0!</v>
      </c>
      <c r="R721" t="e">
        <f t="shared" si="155"/>
        <v>#DIV/0!</v>
      </c>
      <c r="S721" t="e">
        <f t="shared" si="155"/>
        <v>#DIV/0!</v>
      </c>
      <c r="T721" t="e">
        <f t="shared" si="155"/>
        <v>#DIV/0!</v>
      </c>
      <c r="U721" t="e">
        <f t="shared" si="155"/>
        <v>#DIV/0!</v>
      </c>
      <c r="V721" t="e">
        <f t="shared" si="155"/>
        <v>#DIV/0!</v>
      </c>
      <c r="W721" t="e">
        <f t="shared" si="155"/>
        <v>#DIV/0!</v>
      </c>
      <c r="X721" t="e">
        <f t="shared" si="155"/>
        <v>#DIV/0!</v>
      </c>
    </row>
    <row r="722" spans="2:24" x14ac:dyDescent="0.25">
      <c r="B722" t="e">
        <f t="shared" ref="B722:L722" si="156">B600/B234</f>
        <v>#DIV/0!</v>
      </c>
      <c r="C722" t="e">
        <f t="shared" si="156"/>
        <v>#DIV/0!</v>
      </c>
      <c r="D722" t="e">
        <f t="shared" si="156"/>
        <v>#DIV/0!</v>
      </c>
      <c r="E722" t="e">
        <f t="shared" si="156"/>
        <v>#DIV/0!</v>
      </c>
      <c r="F722" t="e">
        <f t="shared" si="156"/>
        <v>#DIV/0!</v>
      </c>
      <c r="G722" t="e">
        <f t="shared" si="156"/>
        <v>#DIV/0!</v>
      </c>
      <c r="H722" t="e">
        <f t="shared" si="156"/>
        <v>#DIV/0!</v>
      </c>
      <c r="I722" t="e">
        <f t="shared" si="156"/>
        <v>#DIV/0!</v>
      </c>
      <c r="J722" t="e">
        <f t="shared" si="156"/>
        <v>#DIV/0!</v>
      </c>
      <c r="K722" t="e">
        <f t="shared" si="156"/>
        <v>#DIV/0!</v>
      </c>
      <c r="L722" s="5" t="e">
        <f t="shared" si="156"/>
        <v>#DIV/0!</v>
      </c>
      <c r="M722" s="5">
        <f>'SSA avg mort by age'!M76</f>
        <v>13.370735608021617</v>
      </c>
      <c r="N722" t="e">
        <f t="shared" ref="N722:X722" si="157">N600/N234</f>
        <v>#DIV/0!</v>
      </c>
      <c r="O722" t="e">
        <f t="shared" si="157"/>
        <v>#DIV/0!</v>
      </c>
      <c r="P722" t="e">
        <f t="shared" si="157"/>
        <v>#DIV/0!</v>
      </c>
      <c r="Q722" t="e">
        <f t="shared" si="157"/>
        <v>#DIV/0!</v>
      </c>
      <c r="R722" t="e">
        <f t="shared" si="157"/>
        <v>#DIV/0!</v>
      </c>
      <c r="S722" t="e">
        <f t="shared" si="157"/>
        <v>#DIV/0!</v>
      </c>
      <c r="T722" t="e">
        <f t="shared" si="157"/>
        <v>#DIV/0!</v>
      </c>
      <c r="U722" t="e">
        <f t="shared" si="157"/>
        <v>#DIV/0!</v>
      </c>
      <c r="V722" t="e">
        <f t="shared" si="157"/>
        <v>#DIV/0!</v>
      </c>
      <c r="W722" t="e">
        <f t="shared" si="157"/>
        <v>#DIV/0!</v>
      </c>
      <c r="X722" t="e">
        <f t="shared" si="157"/>
        <v>#DIV/0!</v>
      </c>
    </row>
    <row r="723" spans="2:24" x14ac:dyDescent="0.25">
      <c r="B723" t="e">
        <f t="shared" ref="B723:L723" si="158">B601/B235</f>
        <v>#DIV/0!</v>
      </c>
      <c r="C723" t="e">
        <f t="shared" si="158"/>
        <v>#DIV/0!</v>
      </c>
      <c r="D723" t="e">
        <f t="shared" si="158"/>
        <v>#DIV/0!</v>
      </c>
      <c r="E723" t="e">
        <f t="shared" si="158"/>
        <v>#DIV/0!</v>
      </c>
      <c r="F723" t="e">
        <f t="shared" si="158"/>
        <v>#DIV/0!</v>
      </c>
      <c r="G723" t="e">
        <f t="shared" si="158"/>
        <v>#DIV/0!</v>
      </c>
      <c r="H723" t="e">
        <f t="shared" si="158"/>
        <v>#DIV/0!</v>
      </c>
      <c r="I723" t="e">
        <f t="shared" si="158"/>
        <v>#DIV/0!</v>
      </c>
      <c r="J723" t="e">
        <f t="shared" si="158"/>
        <v>#DIV/0!</v>
      </c>
      <c r="K723" t="e">
        <f t="shared" si="158"/>
        <v>#DIV/0!</v>
      </c>
      <c r="L723" s="5" t="e">
        <f t="shared" si="158"/>
        <v>#DIV/0!</v>
      </c>
      <c r="M723" s="5">
        <f>'SSA avg mort by age'!M77</f>
        <v>12.724449971406832</v>
      </c>
      <c r="N723" t="e">
        <f t="shared" ref="N723:X723" si="159">N601/N235</f>
        <v>#DIV/0!</v>
      </c>
      <c r="O723" t="e">
        <f t="shared" si="159"/>
        <v>#DIV/0!</v>
      </c>
      <c r="P723" t="e">
        <f t="shared" si="159"/>
        <v>#DIV/0!</v>
      </c>
      <c r="Q723" t="e">
        <f t="shared" si="159"/>
        <v>#DIV/0!</v>
      </c>
      <c r="R723" t="e">
        <f t="shared" si="159"/>
        <v>#DIV/0!</v>
      </c>
      <c r="S723" t="e">
        <f t="shared" si="159"/>
        <v>#DIV/0!</v>
      </c>
      <c r="T723" t="e">
        <f t="shared" si="159"/>
        <v>#DIV/0!</v>
      </c>
      <c r="U723" t="e">
        <f t="shared" si="159"/>
        <v>#DIV/0!</v>
      </c>
      <c r="V723" t="e">
        <f t="shared" si="159"/>
        <v>#DIV/0!</v>
      </c>
      <c r="W723" t="e">
        <f t="shared" si="159"/>
        <v>#DIV/0!</v>
      </c>
      <c r="X723" t="e">
        <f t="shared" si="159"/>
        <v>#DIV/0!</v>
      </c>
    </row>
    <row r="724" spans="2:24" x14ac:dyDescent="0.25">
      <c r="B724" t="e">
        <f t="shared" ref="B724:L724" si="160">B602/B236</f>
        <v>#DIV/0!</v>
      </c>
      <c r="C724" t="e">
        <f t="shared" si="160"/>
        <v>#DIV/0!</v>
      </c>
      <c r="D724" t="e">
        <f t="shared" si="160"/>
        <v>#DIV/0!</v>
      </c>
      <c r="E724" t="e">
        <f t="shared" si="160"/>
        <v>#DIV/0!</v>
      </c>
      <c r="F724" t="e">
        <f t="shared" si="160"/>
        <v>#DIV/0!</v>
      </c>
      <c r="G724" t="e">
        <f t="shared" si="160"/>
        <v>#DIV/0!</v>
      </c>
      <c r="H724" t="e">
        <f t="shared" si="160"/>
        <v>#DIV/0!</v>
      </c>
      <c r="I724" t="e">
        <f t="shared" si="160"/>
        <v>#DIV/0!</v>
      </c>
      <c r="J724" t="e">
        <f t="shared" si="160"/>
        <v>#DIV/0!</v>
      </c>
      <c r="K724" t="e">
        <f t="shared" si="160"/>
        <v>#DIV/0!</v>
      </c>
      <c r="L724" s="5" t="e">
        <f t="shared" si="160"/>
        <v>#DIV/0!</v>
      </c>
      <c r="M724" s="5">
        <f>'SSA avg mort by age'!M78</f>
        <v>12.092296125834716</v>
      </c>
      <c r="N724" t="e">
        <f t="shared" ref="N724:X724" si="161">N602/N236</f>
        <v>#DIV/0!</v>
      </c>
      <c r="O724" t="e">
        <f t="shared" si="161"/>
        <v>#DIV/0!</v>
      </c>
      <c r="P724" t="e">
        <f t="shared" si="161"/>
        <v>#DIV/0!</v>
      </c>
      <c r="Q724" t="e">
        <f t="shared" si="161"/>
        <v>#DIV/0!</v>
      </c>
      <c r="R724" t="e">
        <f t="shared" si="161"/>
        <v>#DIV/0!</v>
      </c>
      <c r="S724" t="e">
        <f t="shared" si="161"/>
        <v>#DIV/0!</v>
      </c>
      <c r="T724" t="e">
        <f t="shared" si="161"/>
        <v>#DIV/0!</v>
      </c>
      <c r="U724" t="e">
        <f t="shared" si="161"/>
        <v>#DIV/0!</v>
      </c>
      <c r="V724" t="e">
        <f t="shared" si="161"/>
        <v>#DIV/0!</v>
      </c>
      <c r="W724" t="e">
        <f t="shared" si="161"/>
        <v>#DIV/0!</v>
      </c>
      <c r="X724" t="e">
        <f t="shared" si="161"/>
        <v>#DIV/0!</v>
      </c>
    </row>
    <row r="725" spans="2:24" x14ac:dyDescent="0.25">
      <c r="B725" t="e">
        <f t="shared" ref="B725:L725" si="162">B603/B237</f>
        <v>#DIV/0!</v>
      </c>
      <c r="C725" t="e">
        <f t="shared" si="162"/>
        <v>#DIV/0!</v>
      </c>
      <c r="D725" t="e">
        <f t="shared" si="162"/>
        <v>#DIV/0!</v>
      </c>
      <c r="E725" t="e">
        <f t="shared" si="162"/>
        <v>#DIV/0!</v>
      </c>
      <c r="F725" t="e">
        <f t="shared" si="162"/>
        <v>#DIV/0!</v>
      </c>
      <c r="G725" t="e">
        <f t="shared" si="162"/>
        <v>#DIV/0!</v>
      </c>
      <c r="H725" t="e">
        <f t="shared" si="162"/>
        <v>#DIV/0!</v>
      </c>
      <c r="I725" t="e">
        <f t="shared" si="162"/>
        <v>#DIV/0!</v>
      </c>
      <c r="J725" t="e">
        <f t="shared" si="162"/>
        <v>#DIV/0!</v>
      </c>
      <c r="K725" t="e">
        <f t="shared" si="162"/>
        <v>#DIV/0!</v>
      </c>
      <c r="L725" s="5" t="e">
        <f t="shared" si="162"/>
        <v>#DIV/0!</v>
      </c>
      <c r="M725" s="5">
        <f>'SSA avg mort by age'!M79</f>
        <v>11.474089985006653</v>
      </c>
      <c r="N725" t="e">
        <f t="shared" ref="N725:X725" si="163">N603/N237</f>
        <v>#DIV/0!</v>
      </c>
      <c r="O725" t="e">
        <f t="shared" si="163"/>
        <v>#DIV/0!</v>
      </c>
      <c r="P725" t="e">
        <f t="shared" si="163"/>
        <v>#DIV/0!</v>
      </c>
      <c r="Q725" t="e">
        <f t="shared" si="163"/>
        <v>#DIV/0!</v>
      </c>
      <c r="R725" t="e">
        <f t="shared" si="163"/>
        <v>#DIV/0!</v>
      </c>
      <c r="S725" t="e">
        <f t="shared" si="163"/>
        <v>#DIV/0!</v>
      </c>
      <c r="T725" t="e">
        <f t="shared" si="163"/>
        <v>#DIV/0!</v>
      </c>
      <c r="U725" t="e">
        <f t="shared" si="163"/>
        <v>#DIV/0!</v>
      </c>
      <c r="V725" t="e">
        <f t="shared" si="163"/>
        <v>#DIV/0!</v>
      </c>
      <c r="W725" t="e">
        <f t="shared" si="163"/>
        <v>#DIV/0!</v>
      </c>
      <c r="X725" t="e">
        <f t="shared" si="163"/>
        <v>#DIV/0!</v>
      </c>
    </row>
    <row r="726" spans="2:24" x14ac:dyDescent="0.25">
      <c r="B726" t="e">
        <f t="shared" ref="B726:L726" si="164">B604/B238</f>
        <v>#DIV/0!</v>
      </c>
      <c r="C726" t="e">
        <f t="shared" si="164"/>
        <v>#DIV/0!</v>
      </c>
      <c r="D726" t="e">
        <f t="shared" si="164"/>
        <v>#DIV/0!</v>
      </c>
      <c r="E726" t="e">
        <f t="shared" si="164"/>
        <v>#DIV/0!</v>
      </c>
      <c r="F726" t="e">
        <f t="shared" si="164"/>
        <v>#DIV/0!</v>
      </c>
      <c r="G726" t="e">
        <f t="shared" si="164"/>
        <v>#DIV/0!</v>
      </c>
      <c r="H726" t="e">
        <f t="shared" si="164"/>
        <v>#DIV/0!</v>
      </c>
      <c r="I726" t="e">
        <f t="shared" si="164"/>
        <v>#DIV/0!</v>
      </c>
      <c r="J726" t="e">
        <f t="shared" si="164"/>
        <v>#DIV/0!</v>
      </c>
      <c r="K726" t="e">
        <f t="shared" si="164"/>
        <v>#DIV/0!</v>
      </c>
      <c r="L726" s="5" t="e">
        <f t="shared" si="164"/>
        <v>#DIV/0!</v>
      </c>
      <c r="M726" s="5">
        <f>'SSA avg mort by age'!M80</f>
        <v>10.87013451026832</v>
      </c>
      <c r="N726" t="e">
        <f t="shared" ref="N726:X726" si="165">N604/N238</f>
        <v>#DIV/0!</v>
      </c>
      <c r="O726" t="e">
        <f t="shared" si="165"/>
        <v>#DIV/0!</v>
      </c>
      <c r="P726" t="e">
        <f t="shared" si="165"/>
        <v>#DIV/0!</v>
      </c>
      <c r="Q726" t="e">
        <f t="shared" si="165"/>
        <v>#DIV/0!</v>
      </c>
      <c r="R726" t="e">
        <f t="shared" si="165"/>
        <v>#DIV/0!</v>
      </c>
      <c r="S726" t="e">
        <f t="shared" si="165"/>
        <v>#DIV/0!</v>
      </c>
      <c r="T726" t="e">
        <f t="shared" si="165"/>
        <v>#DIV/0!</v>
      </c>
      <c r="U726" t="e">
        <f t="shared" si="165"/>
        <v>#DIV/0!</v>
      </c>
      <c r="V726" t="e">
        <f t="shared" si="165"/>
        <v>#DIV/0!</v>
      </c>
      <c r="W726" t="e">
        <f t="shared" si="165"/>
        <v>#DIV/0!</v>
      </c>
      <c r="X726" t="e">
        <f t="shared" si="165"/>
        <v>#DIV/0!</v>
      </c>
    </row>
    <row r="727" spans="2:24" x14ac:dyDescent="0.25">
      <c r="B727" t="e">
        <f t="shared" ref="B727:L727" si="166">B605/B239</f>
        <v>#DIV/0!</v>
      </c>
      <c r="C727" t="e">
        <f t="shared" si="166"/>
        <v>#DIV/0!</v>
      </c>
      <c r="D727" t="e">
        <f t="shared" si="166"/>
        <v>#DIV/0!</v>
      </c>
      <c r="E727" t="e">
        <f t="shared" si="166"/>
        <v>#DIV/0!</v>
      </c>
      <c r="F727" t="e">
        <f t="shared" si="166"/>
        <v>#DIV/0!</v>
      </c>
      <c r="G727" t="e">
        <f t="shared" si="166"/>
        <v>#DIV/0!</v>
      </c>
      <c r="H727" t="e">
        <f t="shared" si="166"/>
        <v>#DIV/0!</v>
      </c>
      <c r="I727" t="e">
        <f t="shared" si="166"/>
        <v>#DIV/0!</v>
      </c>
      <c r="J727" t="e">
        <f t="shared" si="166"/>
        <v>#DIV/0!</v>
      </c>
      <c r="K727" t="e">
        <f t="shared" si="166"/>
        <v>#DIV/0!</v>
      </c>
      <c r="L727" s="5" t="e">
        <f t="shared" si="166"/>
        <v>#DIV/0!</v>
      </c>
      <c r="M727" s="5">
        <f>'SSA avg mort by age'!M81</f>
        <v>10.282197762144182</v>
      </c>
      <c r="N727" t="e">
        <f t="shared" ref="N727:X727" si="167">N605/N239</f>
        <v>#DIV/0!</v>
      </c>
      <c r="O727" t="e">
        <f t="shared" si="167"/>
        <v>#DIV/0!</v>
      </c>
      <c r="P727" t="e">
        <f t="shared" si="167"/>
        <v>#DIV/0!</v>
      </c>
      <c r="Q727" t="e">
        <f t="shared" si="167"/>
        <v>#DIV/0!</v>
      </c>
      <c r="R727" t="e">
        <f t="shared" si="167"/>
        <v>#DIV/0!</v>
      </c>
      <c r="S727" t="e">
        <f t="shared" si="167"/>
        <v>#DIV/0!</v>
      </c>
      <c r="T727" t="e">
        <f t="shared" si="167"/>
        <v>#DIV/0!</v>
      </c>
      <c r="U727" t="e">
        <f t="shared" si="167"/>
        <v>#DIV/0!</v>
      </c>
      <c r="V727" t="e">
        <f t="shared" si="167"/>
        <v>#DIV/0!</v>
      </c>
      <c r="W727" t="e">
        <f t="shared" si="167"/>
        <v>#DIV/0!</v>
      </c>
      <c r="X727" t="e">
        <f t="shared" si="167"/>
        <v>#DIV/0!</v>
      </c>
    </row>
    <row r="728" spans="2:24" x14ac:dyDescent="0.25">
      <c r="B728" t="e">
        <f t="shared" ref="B728:L728" si="168">B606/B240</f>
        <v>#DIV/0!</v>
      </c>
      <c r="C728" t="e">
        <f t="shared" si="168"/>
        <v>#DIV/0!</v>
      </c>
      <c r="D728" t="e">
        <f t="shared" si="168"/>
        <v>#DIV/0!</v>
      </c>
      <c r="E728" t="e">
        <f t="shared" si="168"/>
        <v>#DIV/0!</v>
      </c>
      <c r="F728" t="e">
        <f t="shared" si="168"/>
        <v>#DIV/0!</v>
      </c>
      <c r="G728" t="e">
        <f t="shared" si="168"/>
        <v>#DIV/0!</v>
      </c>
      <c r="H728" t="e">
        <f t="shared" si="168"/>
        <v>#DIV/0!</v>
      </c>
      <c r="I728" t="e">
        <f t="shared" si="168"/>
        <v>#DIV/0!</v>
      </c>
      <c r="J728" t="e">
        <f t="shared" si="168"/>
        <v>#DIV/0!</v>
      </c>
      <c r="K728" t="e">
        <f t="shared" si="168"/>
        <v>#DIV/0!</v>
      </c>
      <c r="L728" s="5" t="e">
        <f t="shared" si="168"/>
        <v>#DIV/0!</v>
      </c>
      <c r="M728" s="5">
        <f>'SSA avg mort by age'!M82</f>
        <v>9.7116912859395121</v>
      </c>
      <c r="N728" t="e">
        <f t="shared" ref="N728:X728" si="169">N606/N240</f>
        <v>#DIV/0!</v>
      </c>
      <c r="O728" t="e">
        <f t="shared" si="169"/>
        <v>#DIV/0!</v>
      </c>
      <c r="P728" t="e">
        <f t="shared" si="169"/>
        <v>#DIV/0!</v>
      </c>
      <c r="Q728" t="e">
        <f t="shared" si="169"/>
        <v>#DIV/0!</v>
      </c>
      <c r="R728" t="e">
        <f t="shared" si="169"/>
        <v>#DIV/0!</v>
      </c>
      <c r="S728" t="e">
        <f t="shared" si="169"/>
        <v>#DIV/0!</v>
      </c>
      <c r="T728" t="e">
        <f t="shared" si="169"/>
        <v>#DIV/0!</v>
      </c>
      <c r="U728" t="e">
        <f t="shared" si="169"/>
        <v>#DIV/0!</v>
      </c>
      <c r="V728" t="e">
        <f t="shared" si="169"/>
        <v>#DIV/0!</v>
      </c>
      <c r="W728" t="e">
        <f t="shared" si="169"/>
        <v>#DIV/0!</v>
      </c>
      <c r="X728" t="e">
        <f t="shared" si="169"/>
        <v>#DIV/0!</v>
      </c>
    </row>
    <row r="729" spans="2:24" x14ac:dyDescent="0.25">
      <c r="B729" t="e">
        <f t="shared" ref="B729:L729" si="170">B607/B241</f>
        <v>#DIV/0!</v>
      </c>
      <c r="C729" t="e">
        <f t="shared" si="170"/>
        <v>#DIV/0!</v>
      </c>
      <c r="D729" t="e">
        <f t="shared" si="170"/>
        <v>#DIV/0!</v>
      </c>
      <c r="E729" t="e">
        <f t="shared" si="170"/>
        <v>#DIV/0!</v>
      </c>
      <c r="F729" t="e">
        <f t="shared" si="170"/>
        <v>#DIV/0!</v>
      </c>
      <c r="G729" t="e">
        <f t="shared" si="170"/>
        <v>#DIV/0!</v>
      </c>
      <c r="H729" t="e">
        <f t="shared" si="170"/>
        <v>#DIV/0!</v>
      </c>
      <c r="I729" t="e">
        <f t="shared" si="170"/>
        <v>#DIV/0!</v>
      </c>
      <c r="J729" t="e">
        <f t="shared" si="170"/>
        <v>#DIV/0!</v>
      </c>
      <c r="K729" t="e">
        <f t="shared" si="170"/>
        <v>#DIV/0!</v>
      </c>
      <c r="L729" s="5" t="e">
        <f t="shared" si="170"/>
        <v>#DIV/0!</v>
      </c>
      <c r="M729" s="5">
        <f>'SSA avg mort by age'!M83</f>
        <v>9.1585033074452333</v>
      </c>
      <c r="N729" t="e">
        <f t="shared" ref="N729:X729" si="171">N607/N241</f>
        <v>#DIV/0!</v>
      </c>
      <c r="O729" t="e">
        <f t="shared" si="171"/>
        <v>#DIV/0!</v>
      </c>
      <c r="P729" t="e">
        <f t="shared" si="171"/>
        <v>#DIV/0!</v>
      </c>
      <c r="Q729" t="e">
        <f t="shared" si="171"/>
        <v>#DIV/0!</v>
      </c>
      <c r="R729" t="e">
        <f t="shared" si="171"/>
        <v>#DIV/0!</v>
      </c>
      <c r="S729" t="e">
        <f t="shared" si="171"/>
        <v>#DIV/0!</v>
      </c>
      <c r="T729" t="e">
        <f t="shared" si="171"/>
        <v>#DIV/0!</v>
      </c>
      <c r="U729" t="e">
        <f t="shared" si="171"/>
        <v>#DIV/0!</v>
      </c>
      <c r="V729" t="e">
        <f t="shared" si="171"/>
        <v>#DIV/0!</v>
      </c>
      <c r="W729" t="e">
        <f t="shared" si="171"/>
        <v>#DIV/0!</v>
      </c>
      <c r="X729" t="e">
        <f t="shared" si="171"/>
        <v>#DIV/0!</v>
      </c>
    </row>
    <row r="730" spans="2:24" x14ac:dyDescent="0.25">
      <c r="B730" t="e">
        <f t="shared" ref="B730:L730" si="172">B608/B242</f>
        <v>#DIV/0!</v>
      </c>
      <c r="C730" t="e">
        <f t="shared" si="172"/>
        <v>#DIV/0!</v>
      </c>
      <c r="D730" t="e">
        <f t="shared" si="172"/>
        <v>#DIV/0!</v>
      </c>
      <c r="E730" t="e">
        <f t="shared" si="172"/>
        <v>#DIV/0!</v>
      </c>
      <c r="F730" t="e">
        <f t="shared" si="172"/>
        <v>#DIV/0!</v>
      </c>
      <c r="G730" t="e">
        <f t="shared" si="172"/>
        <v>#DIV/0!</v>
      </c>
      <c r="H730" t="e">
        <f t="shared" si="172"/>
        <v>#DIV/0!</v>
      </c>
      <c r="I730" t="e">
        <f t="shared" si="172"/>
        <v>#DIV/0!</v>
      </c>
      <c r="J730" t="e">
        <f t="shared" si="172"/>
        <v>#DIV/0!</v>
      </c>
      <c r="K730" t="e">
        <f t="shared" si="172"/>
        <v>#DIV/0!</v>
      </c>
      <c r="L730" s="5" t="e">
        <f t="shared" si="172"/>
        <v>#DIV/0!</v>
      </c>
      <c r="M730" s="5">
        <f>'SSA avg mort by age'!M84</f>
        <v>8.6221454732696348</v>
      </c>
      <c r="N730" t="e">
        <f t="shared" ref="N730:X730" si="173">N608/N242</f>
        <v>#DIV/0!</v>
      </c>
      <c r="O730" t="e">
        <f t="shared" si="173"/>
        <v>#DIV/0!</v>
      </c>
      <c r="P730" t="e">
        <f t="shared" si="173"/>
        <v>#DIV/0!</v>
      </c>
      <c r="Q730" t="e">
        <f t="shared" si="173"/>
        <v>#DIV/0!</v>
      </c>
      <c r="R730" t="e">
        <f t="shared" si="173"/>
        <v>#DIV/0!</v>
      </c>
      <c r="S730" t="e">
        <f t="shared" si="173"/>
        <v>#DIV/0!</v>
      </c>
      <c r="T730" t="e">
        <f t="shared" si="173"/>
        <v>#DIV/0!</v>
      </c>
      <c r="U730" t="e">
        <f t="shared" si="173"/>
        <v>#DIV/0!</v>
      </c>
      <c r="V730" t="e">
        <f t="shared" si="173"/>
        <v>#DIV/0!</v>
      </c>
      <c r="W730" t="e">
        <f t="shared" si="173"/>
        <v>#DIV/0!</v>
      </c>
      <c r="X730" t="e">
        <f t="shared" si="173"/>
        <v>#DIV/0!</v>
      </c>
    </row>
    <row r="731" spans="2:24" x14ac:dyDescent="0.25">
      <c r="B731" t="e">
        <f t="shared" ref="B731:L731" si="174">B609/B243</f>
        <v>#DIV/0!</v>
      </c>
      <c r="C731" t="e">
        <f t="shared" si="174"/>
        <v>#DIV/0!</v>
      </c>
      <c r="D731" t="e">
        <f t="shared" si="174"/>
        <v>#DIV/0!</v>
      </c>
      <c r="E731" t="e">
        <f t="shared" si="174"/>
        <v>#DIV/0!</v>
      </c>
      <c r="F731" t="e">
        <f t="shared" si="174"/>
        <v>#DIV/0!</v>
      </c>
      <c r="G731" t="e">
        <f t="shared" si="174"/>
        <v>#DIV/0!</v>
      </c>
      <c r="H731" t="e">
        <f t="shared" si="174"/>
        <v>#DIV/0!</v>
      </c>
      <c r="I731" t="e">
        <f t="shared" si="174"/>
        <v>#DIV/0!</v>
      </c>
      <c r="J731" t="e">
        <f t="shared" si="174"/>
        <v>#DIV/0!</v>
      </c>
      <c r="K731" t="e">
        <f t="shared" si="174"/>
        <v>#DIV/0!</v>
      </c>
      <c r="L731" s="5" t="e">
        <f t="shared" si="174"/>
        <v>#DIV/0!</v>
      </c>
      <c r="M731" s="5">
        <f>'SSA avg mort by age'!M85</f>
        <v>8.1027373980094328</v>
      </c>
      <c r="N731" t="e">
        <f t="shared" ref="N731:X731" si="175">N609/N243</f>
        <v>#DIV/0!</v>
      </c>
      <c r="O731" t="e">
        <f t="shared" si="175"/>
        <v>#DIV/0!</v>
      </c>
      <c r="P731" t="e">
        <f t="shared" si="175"/>
        <v>#DIV/0!</v>
      </c>
      <c r="Q731" t="e">
        <f t="shared" si="175"/>
        <v>#DIV/0!</v>
      </c>
      <c r="R731" t="e">
        <f t="shared" si="175"/>
        <v>#DIV/0!</v>
      </c>
      <c r="S731" t="e">
        <f t="shared" si="175"/>
        <v>#DIV/0!</v>
      </c>
      <c r="T731" t="e">
        <f t="shared" si="175"/>
        <v>#DIV/0!</v>
      </c>
      <c r="U731" t="e">
        <f t="shared" si="175"/>
        <v>#DIV/0!</v>
      </c>
      <c r="V731" t="e">
        <f t="shared" si="175"/>
        <v>#DIV/0!</v>
      </c>
      <c r="W731" t="e">
        <f t="shared" si="175"/>
        <v>#DIV/0!</v>
      </c>
      <c r="X731" t="e">
        <f t="shared" si="175"/>
        <v>#DIV/0!</v>
      </c>
    </row>
    <row r="732" spans="2:24" x14ac:dyDescent="0.25">
      <c r="B732" t="e">
        <f t="shared" ref="B732:L732" si="176">B610/B244</f>
        <v>#DIV/0!</v>
      </c>
      <c r="C732" t="e">
        <f t="shared" si="176"/>
        <v>#DIV/0!</v>
      </c>
      <c r="D732" t="e">
        <f t="shared" si="176"/>
        <v>#DIV/0!</v>
      </c>
      <c r="E732" t="e">
        <f t="shared" si="176"/>
        <v>#DIV/0!</v>
      </c>
      <c r="F732" t="e">
        <f t="shared" si="176"/>
        <v>#DIV/0!</v>
      </c>
      <c r="G732" t="e">
        <f t="shared" si="176"/>
        <v>#DIV/0!</v>
      </c>
      <c r="H732" t="e">
        <f t="shared" si="176"/>
        <v>#DIV/0!</v>
      </c>
      <c r="I732" t="e">
        <f t="shared" si="176"/>
        <v>#DIV/0!</v>
      </c>
      <c r="J732" t="e">
        <f t="shared" si="176"/>
        <v>#DIV/0!</v>
      </c>
      <c r="K732" t="e">
        <f t="shared" si="176"/>
        <v>#DIV/0!</v>
      </c>
      <c r="L732" s="5" t="e">
        <f t="shared" si="176"/>
        <v>#DIV/0!</v>
      </c>
      <c r="M732" s="5">
        <f>'SSA avg mort by age'!M86</f>
        <v>7.6019814979106899</v>
      </c>
      <c r="N732" t="e">
        <f t="shared" ref="N732:X732" si="177">N610/N244</f>
        <v>#DIV/0!</v>
      </c>
      <c r="O732" t="e">
        <f t="shared" si="177"/>
        <v>#DIV/0!</v>
      </c>
      <c r="P732" t="e">
        <f t="shared" si="177"/>
        <v>#DIV/0!</v>
      </c>
      <c r="Q732" t="e">
        <f t="shared" si="177"/>
        <v>#DIV/0!</v>
      </c>
      <c r="R732" t="e">
        <f t="shared" si="177"/>
        <v>#DIV/0!</v>
      </c>
      <c r="S732" t="e">
        <f t="shared" si="177"/>
        <v>#DIV/0!</v>
      </c>
      <c r="T732" t="e">
        <f t="shared" si="177"/>
        <v>#DIV/0!</v>
      </c>
      <c r="U732" t="e">
        <f t="shared" si="177"/>
        <v>#DIV/0!</v>
      </c>
      <c r="V732" t="e">
        <f t="shared" si="177"/>
        <v>#DIV/0!</v>
      </c>
      <c r="W732" t="e">
        <f t="shared" si="177"/>
        <v>#DIV/0!</v>
      </c>
      <c r="X732" t="e">
        <f t="shared" si="177"/>
        <v>#DIV/0!</v>
      </c>
    </row>
    <row r="733" spans="2:24" x14ac:dyDescent="0.25">
      <c r="B733" t="e">
        <f t="shared" ref="B733:L733" si="178">B611/B245</f>
        <v>#DIV/0!</v>
      </c>
      <c r="C733" t="e">
        <f t="shared" si="178"/>
        <v>#DIV/0!</v>
      </c>
      <c r="D733" t="e">
        <f t="shared" si="178"/>
        <v>#DIV/0!</v>
      </c>
      <c r="E733" t="e">
        <f t="shared" si="178"/>
        <v>#DIV/0!</v>
      </c>
      <c r="F733" t="e">
        <f t="shared" si="178"/>
        <v>#DIV/0!</v>
      </c>
      <c r="G733" t="e">
        <f t="shared" si="178"/>
        <v>#DIV/0!</v>
      </c>
      <c r="H733" t="e">
        <f t="shared" si="178"/>
        <v>#DIV/0!</v>
      </c>
      <c r="I733" t="e">
        <f t="shared" si="178"/>
        <v>#DIV/0!</v>
      </c>
      <c r="J733" t="e">
        <f t="shared" si="178"/>
        <v>#DIV/0!</v>
      </c>
      <c r="K733" t="e">
        <f t="shared" si="178"/>
        <v>#DIV/0!</v>
      </c>
      <c r="L733" s="5" t="e">
        <f t="shared" si="178"/>
        <v>#DIV/0!</v>
      </c>
      <c r="M733" s="5">
        <f>'SSA avg mort by age'!M87</f>
        <v>7.1214029748560534</v>
      </c>
      <c r="N733" t="e">
        <f t="shared" ref="N733:X733" si="179">N611/N245</f>
        <v>#DIV/0!</v>
      </c>
      <c r="O733" t="e">
        <f t="shared" si="179"/>
        <v>#DIV/0!</v>
      </c>
      <c r="P733" t="e">
        <f t="shared" si="179"/>
        <v>#DIV/0!</v>
      </c>
      <c r="Q733" t="e">
        <f t="shared" si="179"/>
        <v>#DIV/0!</v>
      </c>
      <c r="R733" t="e">
        <f t="shared" si="179"/>
        <v>#DIV/0!</v>
      </c>
      <c r="S733" t="e">
        <f t="shared" si="179"/>
        <v>#DIV/0!</v>
      </c>
      <c r="T733" t="e">
        <f t="shared" si="179"/>
        <v>#DIV/0!</v>
      </c>
      <c r="U733" t="e">
        <f t="shared" si="179"/>
        <v>#DIV/0!</v>
      </c>
      <c r="V733" t="e">
        <f t="shared" si="179"/>
        <v>#DIV/0!</v>
      </c>
      <c r="W733" t="e">
        <f t="shared" si="179"/>
        <v>#DIV/0!</v>
      </c>
      <c r="X733" t="e">
        <f t="shared" si="179"/>
        <v>#DIV/0!</v>
      </c>
    </row>
    <row r="734" spans="2:24" x14ac:dyDescent="0.25">
      <c r="B734" t="e">
        <f t="shared" ref="B734:L734" si="180">B612/B246</f>
        <v>#DIV/0!</v>
      </c>
      <c r="C734" t="e">
        <f t="shared" si="180"/>
        <v>#DIV/0!</v>
      </c>
      <c r="D734" t="e">
        <f t="shared" si="180"/>
        <v>#DIV/0!</v>
      </c>
      <c r="E734" t="e">
        <f t="shared" si="180"/>
        <v>#DIV/0!</v>
      </c>
      <c r="F734" t="e">
        <f t="shared" si="180"/>
        <v>#DIV/0!</v>
      </c>
      <c r="G734" t="e">
        <f t="shared" si="180"/>
        <v>#DIV/0!</v>
      </c>
      <c r="H734" t="e">
        <f t="shared" si="180"/>
        <v>#DIV/0!</v>
      </c>
      <c r="I734" t="e">
        <f t="shared" si="180"/>
        <v>#DIV/0!</v>
      </c>
      <c r="J734" t="e">
        <f t="shared" si="180"/>
        <v>#DIV/0!</v>
      </c>
      <c r="K734" t="e">
        <f t="shared" si="180"/>
        <v>#DIV/0!</v>
      </c>
      <c r="L734" s="5" t="e">
        <f t="shared" si="180"/>
        <v>#DIV/0!</v>
      </c>
      <c r="M734" s="5">
        <f>'SSA avg mort by age'!M88</f>
        <v>6.6609753029586889</v>
      </c>
      <c r="N734" t="e">
        <f t="shared" ref="N734:X734" si="181">N612/N246</f>
        <v>#DIV/0!</v>
      </c>
      <c r="O734" t="e">
        <f t="shared" si="181"/>
        <v>#DIV/0!</v>
      </c>
      <c r="P734" t="e">
        <f t="shared" si="181"/>
        <v>#DIV/0!</v>
      </c>
      <c r="Q734" t="e">
        <f t="shared" si="181"/>
        <v>#DIV/0!</v>
      </c>
      <c r="R734" t="e">
        <f t="shared" si="181"/>
        <v>#DIV/0!</v>
      </c>
      <c r="S734" t="e">
        <f t="shared" si="181"/>
        <v>#DIV/0!</v>
      </c>
      <c r="T734" t="e">
        <f t="shared" si="181"/>
        <v>#DIV/0!</v>
      </c>
      <c r="U734" t="e">
        <f t="shared" si="181"/>
        <v>#DIV/0!</v>
      </c>
      <c r="V734" t="e">
        <f t="shared" si="181"/>
        <v>#DIV/0!</v>
      </c>
      <c r="W734" t="e">
        <f t="shared" si="181"/>
        <v>#DIV/0!</v>
      </c>
      <c r="X734" t="e">
        <f t="shared" si="181"/>
        <v>#DIV/0!</v>
      </c>
    </row>
    <row r="735" spans="2:24" x14ac:dyDescent="0.25">
      <c r="B735" t="e">
        <f t="shared" ref="B735:L735" si="182">B613/B247</f>
        <v>#DIV/0!</v>
      </c>
      <c r="C735" t="e">
        <f t="shared" si="182"/>
        <v>#DIV/0!</v>
      </c>
      <c r="D735" t="e">
        <f t="shared" si="182"/>
        <v>#DIV/0!</v>
      </c>
      <c r="E735" t="e">
        <f t="shared" si="182"/>
        <v>#DIV/0!</v>
      </c>
      <c r="F735" t="e">
        <f t="shared" si="182"/>
        <v>#DIV/0!</v>
      </c>
      <c r="G735" t="e">
        <f t="shared" si="182"/>
        <v>#DIV/0!</v>
      </c>
      <c r="H735" t="e">
        <f t="shared" si="182"/>
        <v>#DIV/0!</v>
      </c>
      <c r="I735" t="e">
        <f t="shared" si="182"/>
        <v>#DIV/0!</v>
      </c>
      <c r="J735" t="e">
        <f t="shared" si="182"/>
        <v>#DIV/0!</v>
      </c>
      <c r="K735" t="e">
        <f t="shared" si="182"/>
        <v>#DIV/0!</v>
      </c>
      <c r="L735" s="5" t="e">
        <f t="shared" si="182"/>
        <v>#DIV/0!</v>
      </c>
      <c r="M735" s="5">
        <f>'SSA avg mort by age'!M89</f>
        <v>6.2203064050510912</v>
      </c>
      <c r="N735" t="e">
        <f t="shared" ref="N735:X735" si="183">N613/N247</f>
        <v>#DIV/0!</v>
      </c>
      <c r="O735" t="e">
        <f t="shared" si="183"/>
        <v>#DIV/0!</v>
      </c>
      <c r="P735" t="e">
        <f t="shared" si="183"/>
        <v>#DIV/0!</v>
      </c>
      <c r="Q735" t="e">
        <f t="shared" si="183"/>
        <v>#DIV/0!</v>
      </c>
      <c r="R735" t="e">
        <f t="shared" si="183"/>
        <v>#DIV/0!</v>
      </c>
      <c r="S735" t="e">
        <f t="shared" si="183"/>
        <v>#DIV/0!</v>
      </c>
      <c r="T735" t="e">
        <f t="shared" si="183"/>
        <v>#DIV/0!</v>
      </c>
      <c r="U735" t="e">
        <f t="shared" si="183"/>
        <v>#DIV/0!</v>
      </c>
      <c r="V735" t="e">
        <f t="shared" si="183"/>
        <v>#DIV/0!</v>
      </c>
      <c r="W735" t="e">
        <f t="shared" si="183"/>
        <v>#DIV/0!</v>
      </c>
      <c r="X735" t="e">
        <f t="shared" si="183"/>
        <v>#DIV/0!</v>
      </c>
    </row>
    <row r="736" spans="2:24" x14ac:dyDescent="0.25">
      <c r="B736" t="e">
        <f t="shared" ref="B736:L736" si="184">B614/B248</f>
        <v>#DIV/0!</v>
      </c>
      <c r="C736" t="e">
        <f t="shared" si="184"/>
        <v>#DIV/0!</v>
      </c>
      <c r="D736" t="e">
        <f t="shared" si="184"/>
        <v>#DIV/0!</v>
      </c>
      <c r="E736" t="e">
        <f t="shared" si="184"/>
        <v>#DIV/0!</v>
      </c>
      <c r="F736" t="e">
        <f t="shared" si="184"/>
        <v>#DIV/0!</v>
      </c>
      <c r="G736" t="e">
        <f t="shared" si="184"/>
        <v>#DIV/0!</v>
      </c>
      <c r="H736" t="e">
        <f t="shared" si="184"/>
        <v>#DIV/0!</v>
      </c>
      <c r="I736" t="e">
        <f t="shared" si="184"/>
        <v>#DIV/0!</v>
      </c>
      <c r="J736" t="e">
        <f t="shared" si="184"/>
        <v>#DIV/0!</v>
      </c>
      <c r="K736" t="e">
        <f t="shared" si="184"/>
        <v>#DIV/0!</v>
      </c>
      <c r="L736" s="5" t="e">
        <f t="shared" si="184"/>
        <v>#DIV/0!</v>
      </c>
      <c r="M736" s="5">
        <f>'SSA avg mort by age'!M90</f>
        <v>5.799432095925841</v>
      </c>
      <c r="N736" t="e">
        <f t="shared" ref="N736:X736" si="185">N614/N248</f>
        <v>#DIV/0!</v>
      </c>
      <c r="O736" t="e">
        <f t="shared" si="185"/>
        <v>#DIV/0!</v>
      </c>
      <c r="P736" t="e">
        <f t="shared" si="185"/>
        <v>#DIV/0!</v>
      </c>
      <c r="Q736" t="e">
        <f t="shared" si="185"/>
        <v>#DIV/0!</v>
      </c>
      <c r="R736" t="e">
        <f t="shared" si="185"/>
        <v>#DIV/0!</v>
      </c>
      <c r="S736" t="e">
        <f t="shared" si="185"/>
        <v>#DIV/0!</v>
      </c>
      <c r="T736" t="e">
        <f t="shared" si="185"/>
        <v>#DIV/0!</v>
      </c>
      <c r="U736" t="e">
        <f t="shared" si="185"/>
        <v>#DIV/0!</v>
      </c>
      <c r="V736" t="e">
        <f t="shared" si="185"/>
        <v>#DIV/0!</v>
      </c>
      <c r="W736" t="e">
        <f t="shared" si="185"/>
        <v>#DIV/0!</v>
      </c>
      <c r="X736" t="e">
        <f t="shared" si="185"/>
        <v>#DIV/0!</v>
      </c>
    </row>
    <row r="737" spans="2:24" x14ac:dyDescent="0.25">
      <c r="B737" t="e">
        <f t="shared" ref="B737:L737" si="186">B615/B249</f>
        <v>#DIV/0!</v>
      </c>
      <c r="C737" t="e">
        <f t="shared" si="186"/>
        <v>#DIV/0!</v>
      </c>
      <c r="D737" t="e">
        <f t="shared" si="186"/>
        <v>#DIV/0!</v>
      </c>
      <c r="E737" t="e">
        <f t="shared" si="186"/>
        <v>#DIV/0!</v>
      </c>
      <c r="F737" t="e">
        <f t="shared" si="186"/>
        <v>#DIV/0!</v>
      </c>
      <c r="G737" t="e">
        <f t="shared" si="186"/>
        <v>#DIV/0!</v>
      </c>
      <c r="H737" t="e">
        <f t="shared" si="186"/>
        <v>#DIV/0!</v>
      </c>
      <c r="I737" t="e">
        <f t="shared" si="186"/>
        <v>#DIV/0!</v>
      </c>
      <c r="J737" t="e">
        <f t="shared" si="186"/>
        <v>#DIV/0!</v>
      </c>
      <c r="K737" t="e">
        <f t="shared" si="186"/>
        <v>#DIV/0!</v>
      </c>
      <c r="L737" s="5" t="e">
        <f t="shared" si="186"/>
        <v>#DIV/0!</v>
      </c>
      <c r="M737" s="5">
        <f>'SSA avg mort by age'!M91</f>
        <v>5.3989086917220996</v>
      </c>
      <c r="N737" t="e">
        <f t="shared" ref="N737:X737" si="187">N615/N249</f>
        <v>#DIV/0!</v>
      </c>
      <c r="O737" t="e">
        <f t="shared" si="187"/>
        <v>#DIV/0!</v>
      </c>
      <c r="P737" t="e">
        <f t="shared" si="187"/>
        <v>#DIV/0!</v>
      </c>
      <c r="Q737" t="e">
        <f t="shared" si="187"/>
        <v>#DIV/0!</v>
      </c>
      <c r="R737" t="e">
        <f t="shared" si="187"/>
        <v>#DIV/0!</v>
      </c>
      <c r="S737" t="e">
        <f t="shared" si="187"/>
        <v>#DIV/0!</v>
      </c>
      <c r="T737" t="e">
        <f t="shared" si="187"/>
        <v>#DIV/0!</v>
      </c>
      <c r="U737" t="e">
        <f t="shared" si="187"/>
        <v>#DIV/0!</v>
      </c>
      <c r="V737" t="e">
        <f t="shared" si="187"/>
        <v>#DIV/0!</v>
      </c>
      <c r="W737" t="e">
        <f t="shared" si="187"/>
        <v>#DIV/0!</v>
      </c>
      <c r="X737" t="e">
        <f t="shared" si="187"/>
        <v>#DIV/0!</v>
      </c>
    </row>
    <row r="738" spans="2:24" x14ac:dyDescent="0.25">
      <c r="B738" t="e">
        <f t="shared" ref="B738:L738" si="188">B616/B250</f>
        <v>#DIV/0!</v>
      </c>
      <c r="C738" t="e">
        <f t="shared" si="188"/>
        <v>#DIV/0!</v>
      </c>
      <c r="D738" t="e">
        <f t="shared" si="188"/>
        <v>#DIV/0!</v>
      </c>
      <c r="E738" t="e">
        <f t="shared" si="188"/>
        <v>#DIV/0!</v>
      </c>
      <c r="F738" t="e">
        <f t="shared" si="188"/>
        <v>#DIV/0!</v>
      </c>
      <c r="G738" t="e">
        <f t="shared" si="188"/>
        <v>#DIV/0!</v>
      </c>
      <c r="H738" t="e">
        <f t="shared" si="188"/>
        <v>#DIV/0!</v>
      </c>
      <c r="I738" t="e">
        <f t="shared" si="188"/>
        <v>#DIV/0!</v>
      </c>
      <c r="J738" t="e">
        <f t="shared" si="188"/>
        <v>#DIV/0!</v>
      </c>
      <c r="K738" t="e">
        <f t="shared" si="188"/>
        <v>#DIV/0!</v>
      </c>
      <c r="L738" s="5" t="e">
        <f t="shared" si="188"/>
        <v>#DIV/0!</v>
      </c>
      <c r="M738" s="5">
        <f>'SSA avg mort by age'!M92</f>
        <v>5.019573717057817</v>
      </c>
      <c r="N738" t="e">
        <f t="shared" ref="N738:X738" si="189">N616/N250</f>
        <v>#DIV/0!</v>
      </c>
      <c r="O738" t="e">
        <f t="shared" si="189"/>
        <v>#DIV/0!</v>
      </c>
      <c r="P738" t="e">
        <f t="shared" si="189"/>
        <v>#DIV/0!</v>
      </c>
      <c r="Q738" t="e">
        <f t="shared" si="189"/>
        <v>#DIV/0!</v>
      </c>
      <c r="R738" t="e">
        <f t="shared" si="189"/>
        <v>#DIV/0!</v>
      </c>
      <c r="S738" t="e">
        <f t="shared" si="189"/>
        <v>#DIV/0!</v>
      </c>
      <c r="T738" t="e">
        <f t="shared" si="189"/>
        <v>#DIV/0!</v>
      </c>
      <c r="U738" t="e">
        <f t="shared" si="189"/>
        <v>#DIV/0!</v>
      </c>
      <c r="V738" t="e">
        <f t="shared" si="189"/>
        <v>#DIV/0!</v>
      </c>
      <c r="W738" t="e">
        <f t="shared" si="189"/>
        <v>#DIV/0!</v>
      </c>
      <c r="X738" t="e">
        <f t="shared" si="189"/>
        <v>#DIV/0!</v>
      </c>
    </row>
    <row r="739" spans="2:24" x14ac:dyDescent="0.25">
      <c r="B739" t="e">
        <f t="shared" ref="B739:L739" si="190">B617/B251</f>
        <v>#DIV/0!</v>
      </c>
      <c r="C739" t="e">
        <f t="shared" si="190"/>
        <v>#DIV/0!</v>
      </c>
      <c r="D739" t="e">
        <f t="shared" si="190"/>
        <v>#DIV/0!</v>
      </c>
      <c r="E739" t="e">
        <f t="shared" si="190"/>
        <v>#DIV/0!</v>
      </c>
      <c r="F739" t="e">
        <f t="shared" si="190"/>
        <v>#DIV/0!</v>
      </c>
      <c r="G739" t="e">
        <f t="shared" si="190"/>
        <v>#DIV/0!</v>
      </c>
      <c r="H739" t="e">
        <f t="shared" si="190"/>
        <v>#DIV/0!</v>
      </c>
      <c r="I739" t="e">
        <f t="shared" si="190"/>
        <v>#DIV/0!</v>
      </c>
      <c r="J739" t="e">
        <f t="shared" si="190"/>
        <v>#DIV/0!</v>
      </c>
      <c r="K739" t="e">
        <f t="shared" si="190"/>
        <v>#DIV/0!</v>
      </c>
      <c r="L739" s="5" t="e">
        <f t="shared" si="190"/>
        <v>#DIV/0!</v>
      </c>
      <c r="M739" s="5">
        <f>'SSA avg mort by age'!M93</f>
        <v>4.6622890252836866</v>
      </c>
      <c r="N739" t="e">
        <f t="shared" ref="N739:X739" si="191">N617/N251</f>
        <v>#DIV/0!</v>
      </c>
      <c r="O739" t="e">
        <f t="shared" si="191"/>
        <v>#DIV/0!</v>
      </c>
      <c r="P739" t="e">
        <f t="shared" si="191"/>
        <v>#DIV/0!</v>
      </c>
      <c r="Q739" t="e">
        <f t="shared" si="191"/>
        <v>#DIV/0!</v>
      </c>
      <c r="R739" t="e">
        <f t="shared" si="191"/>
        <v>#DIV/0!</v>
      </c>
      <c r="S739" t="e">
        <f t="shared" si="191"/>
        <v>#DIV/0!</v>
      </c>
      <c r="T739" t="e">
        <f t="shared" si="191"/>
        <v>#DIV/0!</v>
      </c>
      <c r="U739" t="e">
        <f t="shared" si="191"/>
        <v>#DIV/0!</v>
      </c>
      <c r="V739" t="e">
        <f t="shared" si="191"/>
        <v>#DIV/0!</v>
      </c>
      <c r="W739" t="e">
        <f t="shared" si="191"/>
        <v>#DIV/0!</v>
      </c>
      <c r="X739" t="e">
        <f t="shared" si="191"/>
        <v>#DIV/0!</v>
      </c>
    </row>
    <row r="740" spans="2:24" x14ac:dyDescent="0.25">
      <c r="B740" t="e">
        <f t="shared" ref="B740:L740" si="192">B618/B252</f>
        <v>#DIV/0!</v>
      </c>
      <c r="C740" t="e">
        <f t="shared" si="192"/>
        <v>#DIV/0!</v>
      </c>
      <c r="D740" t="e">
        <f t="shared" si="192"/>
        <v>#DIV/0!</v>
      </c>
      <c r="E740" t="e">
        <f t="shared" si="192"/>
        <v>#DIV/0!</v>
      </c>
      <c r="F740" t="e">
        <f t="shared" si="192"/>
        <v>#DIV/0!</v>
      </c>
      <c r="G740" t="e">
        <f t="shared" si="192"/>
        <v>#DIV/0!</v>
      </c>
      <c r="H740" t="e">
        <f t="shared" si="192"/>
        <v>#DIV/0!</v>
      </c>
      <c r="I740" t="e">
        <f t="shared" si="192"/>
        <v>#DIV/0!</v>
      </c>
      <c r="J740" t="e">
        <f t="shared" si="192"/>
        <v>#DIV/0!</v>
      </c>
      <c r="K740" t="e">
        <f t="shared" si="192"/>
        <v>#DIV/0!</v>
      </c>
      <c r="L740" s="5" t="e">
        <f t="shared" si="192"/>
        <v>#DIV/0!</v>
      </c>
      <c r="M740" s="5">
        <f>'SSA avg mort by age'!M94</f>
        <v>4.3277286606867689</v>
      </c>
      <c r="N740" t="e">
        <f t="shared" ref="N740:X740" si="193">N618/N252</f>
        <v>#DIV/0!</v>
      </c>
      <c r="O740" t="e">
        <f t="shared" si="193"/>
        <v>#DIV/0!</v>
      </c>
      <c r="P740" t="e">
        <f t="shared" si="193"/>
        <v>#DIV/0!</v>
      </c>
      <c r="Q740" t="e">
        <f t="shared" si="193"/>
        <v>#DIV/0!</v>
      </c>
      <c r="R740" t="e">
        <f t="shared" si="193"/>
        <v>#DIV/0!</v>
      </c>
      <c r="S740" t="e">
        <f t="shared" si="193"/>
        <v>#DIV/0!</v>
      </c>
      <c r="T740" t="e">
        <f t="shared" si="193"/>
        <v>#DIV/0!</v>
      </c>
      <c r="U740" t="e">
        <f t="shared" si="193"/>
        <v>#DIV/0!</v>
      </c>
      <c r="V740" t="e">
        <f t="shared" si="193"/>
        <v>#DIV/0!</v>
      </c>
      <c r="W740" t="e">
        <f t="shared" si="193"/>
        <v>#DIV/0!</v>
      </c>
      <c r="X740" t="e">
        <f t="shared" si="193"/>
        <v>#DIV/0!</v>
      </c>
    </row>
    <row r="741" spans="2:24" x14ac:dyDescent="0.25">
      <c r="B741" t="e">
        <f t="shared" ref="B741:L741" si="194">B619/B253</f>
        <v>#DIV/0!</v>
      </c>
      <c r="C741" t="e">
        <f t="shared" si="194"/>
        <v>#DIV/0!</v>
      </c>
      <c r="D741" t="e">
        <f t="shared" si="194"/>
        <v>#DIV/0!</v>
      </c>
      <c r="E741" t="e">
        <f t="shared" si="194"/>
        <v>#DIV/0!</v>
      </c>
      <c r="F741" t="e">
        <f t="shared" si="194"/>
        <v>#DIV/0!</v>
      </c>
      <c r="G741" t="e">
        <f t="shared" si="194"/>
        <v>#DIV/0!</v>
      </c>
      <c r="H741" t="e">
        <f t="shared" si="194"/>
        <v>#DIV/0!</v>
      </c>
      <c r="I741" t="e">
        <f t="shared" si="194"/>
        <v>#DIV/0!</v>
      </c>
      <c r="J741" t="e">
        <f t="shared" si="194"/>
        <v>#DIV/0!</v>
      </c>
      <c r="K741" t="e">
        <f t="shared" si="194"/>
        <v>#DIV/0!</v>
      </c>
      <c r="L741" s="5" t="e">
        <f t="shared" si="194"/>
        <v>#DIV/0!</v>
      </c>
      <c r="M741" s="5">
        <f>'SSA avg mort by age'!M95</f>
        <v>4.0162701797512916</v>
      </c>
      <c r="N741" t="e">
        <f t="shared" ref="N741:X741" si="195">N619/N253</f>
        <v>#DIV/0!</v>
      </c>
      <c r="O741" t="e">
        <f t="shared" si="195"/>
        <v>#DIV/0!</v>
      </c>
      <c r="P741" t="e">
        <f t="shared" si="195"/>
        <v>#DIV/0!</v>
      </c>
      <c r="Q741" t="e">
        <f t="shared" si="195"/>
        <v>#DIV/0!</v>
      </c>
      <c r="R741" t="e">
        <f t="shared" si="195"/>
        <v>#DIV/0!</v>
      </c>
      <c r="S741" t="e">
        <f t="shared" si="195"/>
        <v>#DIV/0!</v>
      </c>
      <c r="T741" t="e">
        <f t="shared" si="195"/>
        <v>#DIV/0!</v>
      </c>
      <c r="U741" t="e">
        <f t="shared" si="195"/>
        <v>#DIV/0!</v>
      </c>
      <c r="V741" t="e">
        <f t="shared" si="195"/>
        <v>#DIV/0!</v>
      </c>
      <c r="W741" t="e">
        <f t="shared" si="195"/>
        <v>#DIV/0!</v>
      </c>
      <c r="X741" t="e">
        <f t="shared" si="195"/>
        <v>#DIV/0!</v>
      </c>
    </row>
    <row r="742" spans="2:24" x14ac:dyDescent="0.25">
      <c r="B742" t="e">
        <f t="shared" ref="B742:L742" si="196">B620/B254</f>
        <v>#DIV/0!</v>
      </c>
      <c r="C742" t="e">
        <f t="shared" si="196"/>
        <v>#DIV/0!</v>
      </c>
      <c r="D742" t="e">
        <f t="shared" si="196"/>
        <v>#DIV/0!</v>
      </c>
      <c r="E742" t="e">
        <f t="shared" si="196"/>
        <v>#DIV/0!</v>
      </c>
      <c r="F742" t="e">
        <f t="shared" si="196"/>
        <v>#DIV/0!</v>
      </c>
      <c r="G742" t="e">
        <f t="shared" si="196"/>
        <v>#DIV/0!</v>
      </c>
      <c r="H742" t="e">
        <f t="shared" si="196"/>
        <v>#DIV/0!</v>
      </c>
      <c r="I742" t="e">
        <f t="shared" si="196"/>
        <v>#DIV/0!</v>
      </c>
      <c r="J742" t="e">
        <f t="shared" si="196"/>
        <v>#DIV/0!</v>
      </c>
      <c r="K742" t="e">
        <f t="shared" si="196"/>
        <v>#DIV/0!</v>
      </c>
      <c r="L742" s="5" t="e">
        <f t="shared" si="196"/>
        <v>#DIV/0!</v>
      </c>
      <c r="M742" s="5">
        <f>'SSA avg mort by age'!M96</f>
        <v>3.7280750747326907</v>
      </c>
      <c r="N742" t="e">
        <f t="shared" ref="N742:X742" si="197">N620/N254</f>
        <v>#DIV/0!</v>
      </c>
      <c r="O742" t="e">
        <f t="shared" si="197"/>
        <v>#DIV/0!</v>
      </c>
      <c r="P742" t="e">
        <f t="shared" si="197"/>
        <v>#DIV/0!</v>
      </c>
      <c r="Q742" t="e">
        <f t="shared" si="197"/>
        <v>#DIV/0!</v>
      </c>
      <c r="R742" t="e">
        <f t="shared" si="197"/>
        <v>#DIV/0!</v>
      </c>
      <c r="S742" t="e">
        <f t="shared" si="197"/>
        <v>#DIV/0!</v>
      </c>
      <c r="T742" t="e">
        <f t="shared" si="197"/>
        <v>#DIV/0!</v>
      </c>
      <c r="U742" t="e">
        <f t="shared" si="197"/>
        <v>#DIV/0!</v>
      </c>
      <c r="V742" t="e">
        <f t="shared" si="197"/>
        <v>#DIV/0!</v>
      </c>
      <c r="W742" t="e">
        <f t="shared" si="197"/>
        <v>#DIV/0!</v>
      </c>
      <c r="X742" t="e">
        <f t="shared" si="197"/>
        <v>#DIV/0!</v>
      </c>
    </row>
    <row r="743" spans="2:24" x14ac:dyDescent="0.25">
      <c r="B743" t="e">
        <f t="shared" ref="B743:L743" si="198">B621/B255</f>
        <v>#DIV/0!</v>
      </c>
      <c r="C743" t="e">
        <f t="shared" si="198"/>
        <v>#DIV/0!</v>
      </c>
      <c r="D743" t="e">
        <f t="shared" si="198"/>
        <v>#DIV/0!</v>
      </c>
      <c r="E743" t="e">
        <f t="shared" si="198"/>
        <v>#DIV/0!</v>
      </c>
      <c r="F743" t="e">
        <f t="shared" si="198"/>
        <v>#DIV/0!</v>
      </c>
      <c r="G743" t="e">
        <f t="shared" si="198"/>
        <v>#DIV/0!</v>
      </c>
      <c r="H743" t="e">
        <f t="shared" si="198"/>
        <v>#DIV/0!</v>
      </c>
      <c r="I743" t="e">
        <f t="shared" si="198"/>
        <v>#DIV/0!</v>
      </c>
      <c r="J743" t="e">
        <f t="shared" si="198"/>
        <v>#DIV/0!</v>
      </c>
      <c r="K743" t="e">
        <f t="shared" si="198"/>
        <v>#DIV/0!</v>
      </c>
      <c r="L743" s="5" t="e">
        <f t="shared" si="198"/>
        <v>#DIV/0!</v>
      </c>
      <c r="M743" s="5">
        <f>'SSA avg mort by age'!M97</f>
        <v>3.4631916391034294</v>
      </c>
      <c r="N743" t="e">
        <f t="shared" ref="N743:X743" si="199">N621/N255</f>
        <v>#DIV/0!</v>
      </c>
      <c r="O743" t="e">
        <f t="shared" si="199"/>
        <v>#DIV/0!</v>
      </c>
      <c r="P743" t="e">
        <f t="shared" si="199"/>
        <v>#DIV/0!</v>
      </c>
      <c r="Q743" t="e">
        <f t="shared" si="199"/>
        <v>#DIV/0!</v>
      </c>
      <c r="R743" t="e">
        <f t="shared" si="199"/>
        <v>#DIV/0!</v>
      </c>
      <c r="S743" t="e">
        <f t="shared" si="199"/>
        <v>#DIV/0!</v>
      </c>
      <c r="T743" t="e">
        <f t="shared" si="199"/>
        <v>#DIV/0!</v>
      </c>
      <c r="U743" t="e">
        <f t="shared" si="199"/>
        <v>#DIV/0!</v>
      </c>
      <c r="V743" t="e">
        <f t="shared" si="199"/>
        <v>#DIV/0!</v>
      </c>
      <c r="W743" t="e">
        <f t="shared" si="199"/>
        <v>#DIV/0!</v>
      </c>
      <c r="X743" t="e">
        <f t="shared" si="199"/>
        <v>#DIV/0!</v>
      </c>
    </row>
    <row r="744" spans="2:24" x14ac:dyDescent="0.25">
      <c r="B744" t="e">
        <f t="shared" ref="B744:L744" si="200">B622/B256</f>
        <v>#DIV/0!</v>
      </c>
      <c r="C744" t="e">
        <f t="shared" si="200"/>
        <v>#DIV/0!</v>
      </c>
      <c r="D744" t="e">
        <f t="shared" si="200"/>
        <v>#DIV/0!</v>
      </c>
      <c r="E744" t="e">
        <f t="shared" si="200"/>
        <v>#DIV/0!</v>
      </c>
      <c r="F744" t="e">
        <f t="shared" si="200"/>
        <v>#DIV/0!</v>
      </c>
      <c r="G744" t="e">
        <f t="shared" si="200"/>
        <v>#DIV/0!</v>
      </c>
      <c r="H744" t="e">
        <f t="shared" si="200"/>
        <v>#DIV/0!</v>
      </c>
      <c r="I744" t="e">
        <f t="shared" si="200"/>
        <v>#DIV/0!</v>
      </c>
      <c r="J744" t="e">
        <f t="shared" si="200"/>
        <v>#DIV/0!</v>
      </c>
      <c r="K744" t="e">
        <f t="shared" si="200"/>
        <v>#DIV/0!</v>
      </c>
      <c r="L744" s="5" t="e">
        <f t="shared" si="200"/>
        <v>#DIV/0!</v>
      </c>
      <c r="M744" s="5">
        <f>'SSA avg mort by age'!M98</f>
        <v>3.2217469339378346</v>
      </c>
      <c r="N744" t="e">
        <f t="shared" ref="N744:X744" si="201">N622/N256</f>
        <v>#DIV/0!</v>
      </c>
      <c r="O744" t="e">
        <f t="shared" si="201"/>
        <v>#DIV/0!</v>
      </c>
      <c r="P744" t="e">
        <f t="shared" si="201"/>
        <v>#DIV/0!</v>
      </c>
      <c r="Q744" t="e">
        <f t="shared" si="201"/>
        <v>#DIV/0!</v>
      </c>
      <c r="R744" t="e">
        <f t="shared" si="201"/>
        <v>#DIV/0!</v>
      </c>
      <c r="S744" t="e">
        <f t="shared" si="201"/>
        <v>#DIV/0!</v>
      </c>
      <c r="T744" t="e">
        <f t="shared" si="201"/>
        <v>#DIV/0!</v>
      </c>
      <c r="U744" t="e">
        <f t="shared" si="201"/>
        <v>#DIV/0!</v>
      </c>
      <c r="V744" t="e">
        <f t="shared" si="201"/>
        <v>#DIV/0!</v>
      </c>
      <c r="W744" t="e">
        <f t="shared" si="201"/>
        <v>#DIV/0!</v>
      </c>
      <c r="X744" t="e">
        <f t="shared" si="201"/>
        <v>#DIV/0!</v>
      </c>
    </row>
    <row r="745" spans="2:24" x14ac:dyDescent="0.25">
      <c r="B745" t="e">
        <f t="shared" ref="B745:L745" si="202">B623/B257</f>
        <v>#DIV/0!</v>
      </c>
      <c r="C745" t="e">
        <f t="shared" si="202"/>
        <v>#DIV/0!</v>
      </c>
      <c r="D745" t="e">
        <f t="shared" si="202"/>
        <v>#DIV/0!</v>
      </c>
      <c r="E745" t="e">
        <f t="shared" si="202"/>
        <v>#DIV/0!</v>
      </c>
      <c r="F745" t="e">
        <f t="shared" si="202"/>
        <v>#DIV/0!</v>
      </c>
      <c r="G745" t="e">
        <f t="shared" si="202"/>
        <v>#DIV/0!</v>
      </c>
      <c r="H745" t="e">
        <f t="shared" si="202"/>
        <v>#DIV/0!</v>
      </c>
      <c r="I745" t="e">
        <f t="shared" si="202"/>
        <v>#DIV/0!</v>
      </c>
      <c r="J745" t="e">
        <f t="shared" si="202"/>
        <v>#DIV/0!</v>
      </c>
      <c r="K745" t="e">
        <f t="shared" si="202"/>
        <v>#DIV/0!</v>
      </c>
      <c r="L745" s="5" t="e">
        <f t="shared" si="202"/>
        <v>#DIV/0!</v>
      </c>
      <c r="M745" s="5">
        <f>'SSA avg mort by age'!M99</f>
        <v>3.0042357737431282</v>
      </c>
      <c r="N745" t="e">
        <f t="shared" ref="N745:X745" si="203">N623/N257</f>
        <v>#DIV/0!</v>
      </c>
      <c r="O745" t="e">
        <f t="shared" si="203"/>
        <v>#DIV/0!</v>
      </c>
      <c r="P745" t="e">
        <f t="shared" si="203"/>
        <v>#DIV/0!</v>
      </c>
      <c r="Q745" t="e">
        <f t="shared" si="203"/>
        <v>#DIV/0!</v>
      </c>
      <c r="R745" t="e">
        <f t="shared" si="203"/>
        <v>#DIV/0!</v>
      </c>
      <c r="S745" t="e">
        <f t="shared" si="203"/>
        <v>#DIV/0!</v>
      </c>
      <c r="T745" t="e">
        <f t="shared" si="203"/>
        <v>#DIV/0!</v>
      </c>
      <c r="U745" t="e">
        <f t="shared" si="203"/>
        <v>#DIV/0!</v>
      </c>
      <c r="V745" t="e">
        <f t="shared" si="203"/>
        <v>#DIV/0!</v>
      </c>
      <c r="W745" t="e">
        <f t="shared" si="203"/>
        <v>#DIV/0!</v>
      </c>
      <c r="X745" t="e">
        <f t="shared" si="203"/>
        <v>#DIV/0!</v>
      </c>
    </row>
    <row r="746" spans="2:24" x14ac:dyDescent="0.25">
      <c r="B746" t="e">
        <f t="shared" ref="B746:L746" si="204">B624/B258</f>
        <v>#DIV/0!</v>
      </c>
      <c r="C746" t="e">
        <f t="shared" si="204"/>
        <v>#DIV/0!</v>
      </c>
      <c r="D746" t="e">
        <f t="shared" si="204"/>
        <v>#DIV/0!</v>
      </c>
      <c r="E746" t="e">
        <f t="shared" si="204"/>
        <v>#DIV/0!</v>
      </c>
      <c r="F746" t="e">
        <f t="shared" si="204"/>
        <v>#DIV/0!</v>
      </c>
      <c r="G746" t="e">
        <f t="shared" si="204"/>
        <v>#DIV/0!</v>
      </c>
      <c r="H746" t="e">
        <f t="shared" si="204"/>
        <v>#DIV/0!</v>
      </c>
      <c r="I746" t="e">
        <f t="shared" si="204"/>
        <v>#DIV/0!</v>
      </c>
      <c r="J746" t="e">
        <f t="shared" si="204"/>
        <v>#DIV/0!</v>
      </c>
      <c r="K746" t="e">
        <f t="shared" si="204"/>
        <v>#DIV/0!</v>
      </c>
      <c r="L746" s="5" t="e">
        <f t="shared" si="204"/>
        <v>#DIV/0!</v>
      </c>
      <c r="M746" s="5">
        <f>'SSA avg mort by age'!M100</f>
        <v>2.8118985333838484</v>
      </c>
      <c r="N746" t="e">
        <f t="shared" ref="N746:X746" si="205">N624/N258</f>
        <v>#DIV/0!</v>
      </c>
      <c r="O746" t="e">
        <f t="shared" si="205"/>
        <v>#DIV/0!</v>
      </c>
      <c r="P746" t="e">
        <f t="shared" si="205"/>
        <v>#DIV/0!</v>
      </c>
      <c r="Q746" t="e">
        <f t="shared" si="205"/>
        <v>#DIV/0!</v>
      </c>
      <c r="R746" t="e">
        <f t="shared" si="205"/>
        <v>#DIV/0!</v>
      </c>
      <c r="S746" t="e">
        <f t="shared" si="205"/>
        <v>#DIV/0!</v>
      </c>
      <c r="T746" t="e">
        <f t="shared" si="205"/>
        <v>#DIV/0!</v>
      </c>
      <c r="U746" t="e">
        <f t="shared" si="205"/>
        <v>#DIV/0!</v>
      </c>
      <c r="V746" t="e">
        <f t="shared" si="205"/>
        <v>#DIV/0!</v>
      </c>
      <c r="W746" t="e">
        <f t="shared" si="205"/>
        <v>#DIV/0!</v>
      </c>
      <c r="X746" t="e">
        <f t="shared" si="205"/>
        <v>#DIV/0!</v>
      </c>
    </row>
    <row r="747" spans="2:24" x14ac:dyDescent="0.25">
      <c r="B747" t="e">
        <f t="shared" ref="B747:L747" si="206">B625/B259</f>
        <v>#DIV/0!</v>
      </c>
      <c r="C747" t="e">
        <f t="shared" si="206"/>
        <v>#DIV/0!</v>
      </c>
      <c r="D747" t="e">
        <f t="shared" si="206"/>
        <v>#DIV/0!</v>
      </c>
      <c r="E747" t="e">
        <f t="shared" si="206"/>
        <v>#DIV/0!</v>
      </c>
      <c r="F747" t="e">
        <f t="shared" si="206"/>
        <v>#DIV/0!</v>
      </c>
      <c r="G747" t="e">
        <f t="shared" si="206"/>
        <v>#DIV/0!</v>
      </c>
      <c r="H747" t="e">
        <f t="shared" si="206"/>
        <v>#DIV/0!</v>
      </c>
      <c r="I747" t="e">
        <f t="shared" si="206"/>
        <v>#DIV/0!</v>
      </c>
      <c r="J747" t="e">
        <f t="shared" si="206"/>
        <v>#DIV/0!</v>
      </c>
      <c r="K747" t="e">
        <f t="shared" si="206"/>
        <v>#DIV/0!</v>
      </c>
      <c r="L747" s="5" t="e">
        <f t="shared" si="206"/>
        <v>#DIV/0!</v>
      </c>
      <c r="M747" s="5">
        <f>'SSA avg mort by age'!M101</f>
        <v>2.6423491359979883</v>
      </c>
      <c r="N747" t="e">
        <f t="shared" ref="N747:X747" si="207">N625/N259</f>
        <v>#DIV/0!</v>
      </c>
      <c r="O747" t="e">
        <f t="shared" si="207"/>
        <v>#DIV/0!</v>
      </c>
      <c r="P747" t="e">
        <f t="shared" si="207"/>
        <v>#DIV/0!</v>
      </c>
      <c r="Q747" t="e">
        <f t="shared" si="207"/>
        <v>#DIV/0!</v>
      </c>
      <c r="R747" t="e">
        <f t="shared" si="207"/>
        <v>#DIV/0!</v>
      </c>
      <c r="S747" t="e">
        <f t="shared" si="207"/>
        <v>#DIV/0!</v>
      </c>
      <c r="T747" t="e">
        <f t="shared" si="207"/>
        <v>#DIV/0!</v>
      </c>
      <c r="U747" t="e">
        <f t="shared" si="207"/>
        <v>#DIV/0!</v>
      </c>
      <c r="V747" t="e">
        <f t="shared" si="207"/>
        <v>#DIV/0!</v>
      </c>
      <c r="W747" t="e">
        <f t="shared" si="207"/>
        <v>#DIV/0!</v>
      </c>
      <c r="X747" t="e">
        <f t="shared" si="207"/>
        <v>#DIV/0!</v>
      </c>
    </row>
    <row r="748" spans="2:24" x14ac:dyDescent="0.25">
      <c r="B748" t="e">
        <f t="shared" ref="B748:L748" si="208">B626/B260</f>
        <v>#DIV/0!</v>
      </c>
      <c r="C748" t="e">
        <f t="shared" si="208"/>
        <v>#DIV/0!</v>
      </c>
      <c r="D748" t="e">
        <f t="shared" si="208"/>
        <v>#DIV/0!</v>
      </c>
      <c r="E748" t="e">
        <f t="shared" si="208"/>
        <v>#DIV/0!</v>
      </c>
      <c r="F748" t="e">
        <f t="shared" si="208"/>
        <v>#DIV/0!</v>
      </c>
      <c r="G748" t="e">
        <f t="shared" si="208"/>
        <v>#DIV/0!</v>
      </c>
      <c r="H748" t="e">
        <f t="shared" si="208"/>
        <v>#DIV/0!</v>
      </c>
      <c r="I748" t="e">
        <f t="shared" si="208"/>
        <v>#DIV/0!</v>
      </c>
      <c r="J748" t="e">
        <f t="shared" si="208"/>
        <v>#DIV/0!</v>
      </c>
      <c r="K748" t="e">
        <f t="shared" si="208"/>
        <v>#DIV/0!</v>
      </c>
      <c r="L748" s="5" t="e">
        <f t="shared" si="208"/>
        <v>#DIV/0!</v>
      </c>
      <c r="M748" s="5">
        <f>'SSA avg mort by age'!M102</f>
        <v>2.4928099554057206</v>
      </c>
      <c r="N748" t="e">
        <f t="shared" ref="N748:X748" si="209">N626/N260</f>
        <v>#DIV/0!</v>
      </c>
      <c r="O748" t="e">
        <f t="shared" si="209"/>
        <v>#DIV/0!</v>
      </c>
      <c r="P748" t="e">
        <f t="shared" si="209"/>
        <v>#DIV/0!</v>
      </c>
      <c r="Q748" t="e">
        <f t="shared" si="209"/>
        <v>#DIV/0!</v>
      </c>
      <c r="R748" t="e">
        <f t="shared" si="209"/>
        <v>#DIV/0!</v>
      </c>
      <c r="S748" t="e">
        <f t="shared" si="209"/>
        <v>#DIV/0!</v>
      </c>
      <c r="T748" t="e">
        <f t="shared" si="209"/>
        <v>#DIV/0!</v>
      </c>
      <c r="U748" t="e">
        <f t="shared" si="209"/>
        <v>#DIV/0!</v>
      </c>
      <c r="V748" t="e">
        <f t="shared" si="209"/>
        <v>#DIV/0!</v>
      </c>
      <c r="W748" t="e">
        <f t="shared" si="209"/>
        <v>#DIV/0!</v>
      </c>
      <c r="X748" t="e">
        <f t="shared" si="209"/>
        <v>#DIV/0!</v>
      </c>
    </row>
    <row r="749" spans="2:24" x14ac:dyDescent="0.25">
      <c r="B749" t="e">
        <f t="shared" ref="B749:L749" si="210">B627/B261</f>
        <v>#DIV/0!</v>
      </c>
      <c r="C749" t="e">
        <f t="shared" si="210"/>
        <v>#DIV/0!</v>
      </c>
      <c r="D749" t="e">
        <f t="shared" si="210"/>
        <v>#DIV/0!</v>
      </c>
      <c r="E749" t="e">
        <f t="shared" si="210"/>
        <v>#DIV/0!</v>
      </c>
      <c r="F749" t="e">
        <f t="shared" si="210"/>
        <v>#DIV/0!</v>
      </c>
      <c r="G749" t="e">
        <f t="shared" si="210"/>
        <v>#DIV/0!</v>
      </c>
      <c r="H749" t="e">
        <f t="shared" si="210"/>
        <v>#DIV/0!</v>
      </c>
      <c r="I749" t="e">
        <f t="shared" si="210"/>
        <v>#DIV/0!</v>
      </c>
      <c r="J749" t="e">
        <f t="shared" si="210"/>
        <v>#DIV/0!</v>
      </c>
      <c r="K749" t="e">
        <f t="shared" si="210"/>
        <v>#DIV/0!</v>
      </c>
      <c r="L749" s="5" t="e">
        <f t="shared" si="210"/>
        <v>#DIV/0!</v>
      </c>
      <c r="M749" s="5">
        <f>'SSA avg mort by age'!M103</f>
        <v>2.3597976502444191</v>
      </c>
      <c r="N749" t="e">
        <f t="shared" ref="N749:X749" si="211">N627/N261</f>
        <v>#DIV/0!</v>
      </c>
      <c r="O749" t="e">
        <f t="shared" si="211"/>
        <v>#DIV/0!</v>
      </c>
      <c r="P749" t="e">
        <f t="shared" si="211"/>
        <v>#DIV/0!</v>
      </c>
      <c r="Q749" t="e">
        <f t="shared" si="211"/>
        <v>#DIV/0!</v>
      </c>
      <c r="R749" t="e">
        <f t="shared" si="211"/>
        <v>#DIV/0!</v>
      </c>
      <c r="S749" t="e">
        <f t="shared" si="211"/>
        <v>#DIV/0!</v>
      </c>
      <c r="T749" t="e">
        <f t="shared" si="211"/>
        <v>#DIV/0!</v>
      </c>
      <c r="U749" t="e">
        <f t="shared" si="211"/>
        <v>#DIV/0!</v>
      </c>
      <c r="V749" t="e">
        <f t="shared" si="211"/>
        <v>#DIV/0!</v>
      </c>
      <c r="W749" t="e">
        <f t="shared" si="211"/>
        <v>#DIV/0!</v>
      </c>
      <c r="X749" t="e">
        <f t="shared" si="211"/>
        <v>#DIV/0!</v>
      </c>
    </row>
    <row r="750" spans="2:24" x14ac:dyDescent="0.25">
      <c r="B750" t="e">
        <f t="shared" ref="B750:L750" si="212">B628/B262</f>
        <v>#DIV/0!</v>
      </c>
      <c r="C750" t="e">
        <f t="shared" si="212"/>
        <v>#DIV/0!</v>
      </c>
      <c r="D750" t="e">
        <f t="shared" si="212"/>
        <v>#DIV/0!</v>
      </c>
      <c r="E750" t="e">
        <f t="shared" si="212"/>
        <v>#DIV/0!</v>
      </c>
      <c r="F750" t="e">
        <f t="shared" si="212"/>
        <v>#DIV/0!</v>
      </c>
      <c r="G750" t="e">
        <f t="shared" si="212"/>
        <v>#DIV/0!</v>
      </c>
      <c r="H750" t="e">
        <f t="shared" si="212"/>
        <v>#DIV/0!</v>
      </c>
      <c r="I750" t="e">
        <f t="shared" si="212"/>
        <v>#DIV/0!</v>
      </c>
      <c r="J750" t="e">
        <f t="shared" si="212"/>
        <v>#DIV/0!</v>
      </c>
      <c r="K750" t="e">
        <f t="shared" si="212"/>
        <v>#DIV/0!</v>
      </c>
      <c r="L750" s="5" t="e">
        <f t="shared" si="212"/>
        <v>#DIV/0!</v>
      </c>
      <c r="M750" s="5">
        <f>'SSA avg mort by age'!M104</f>
        <v>2.2385244082736282</v>
      </c>
      <c r="N750" t="e">
        <f t="shared" ref="N750:X750" si="213">N628/N262</f>
        <v>#DIV/0!</v>
      </c>
      <c r="O750" t="e">
        <f t="shared" si="213"/>
        <v>#DIV/0!</v>
      </c>
      <c r="P750" t="e">
        <f t="shared" si="213"/>
        <v>#DIV/0!</v>
      </c>
      <c r="Q750" t="e">
        <f t="shared" si="213"/>
        <v>#DIV/0!</v>
      </c>
      <c r="R750" t="e">
        <f t="shared" si="213"/>
        <v>#DIV/0!</v>
      </c>
      <c r="S750" t="e">
        <f t="shared" si="213"/>
        <v>#DIV/0!</v>
      </c>
      <c r="T750" t="e">
        <f t="shared" si="213"/>
        <v>#DIV/0!</v>
      </c>
      <c r="U750" t="e">
        <f t="shared" si="213"/>
        <v>#DIV/0!</v>
      </c>
      <c r="V750" t="e">
        <f t="shared" si="213"/>
        <v>#DIV/0!</v>
      </c>
      <c r="W750" t="e">
        <f t="shared" si="213"/>
        <v>#DIV/0!</v>
      </c>
      <c r="X750" t="e">
        <f t="shared" si="213"/>
        <v>#DIV/0!</v>
      </c>
    </row>
    <row r="751" spans="2:24" x14ac:dyDescent="0.25">
      <c r="B751" t="e">
        <f t="shared" ref="B751:L751" si="214">B629/B263</f>
        <v>#DIV/0!</v>
      </c>
      <c r="C751" t="e">
        <f t="shared" si="214"/>
        <v>#DIV/0!</v>
      </c>
      <c r="D751" t="e">
        <f t="shared" si="214"/>
        <v>#DIV/0!</v>
      </c>
      <c r="E751" t="e">
        <f t="shared" si="214"/>
        <v>#DIV/0!</v>
      </c>
      <c r="F751" t="e">
        <f t="shared" si="214"/>
        <v>#DIV/0!</v>
      </c>
      <c r="G751" t="e">
        <f t="shared" si="214"/>
        <v>#DIV/0!</v>
      </c>
      <c r="H751" t="e">
        <f t="shared" si="214"/>
        <v>#DIV/0!</v>
      </c>
      <c r="I751" t="e">
        <f t="shared" si="214"/>
        <v>#DIV/0!</v>
      </c>
      <c r="J751" t="e">
        <f t="shared" si="214"/>
        <v>#DIV/0!</v>
      </c>
      <c r="K751" t="e">
        <f t="shared" si="214"/>
        <v>#DIV/0!</v>
      </c>
      <c r="L751" s="5" t="e">
        <f t="shared" si="214"/>
        <v>#DIV/0!</v>
      </c>
      <c r="M751" s="5">
        <f>'SSA avg mort by age'!M105</f>
        <v>2.1218884393816571</v>
      </c>
      <c r="N751" t="e">
        <f t="shared" ref="N751:X751" si="215">N629/N263</f>
        <v>#DIV/0!</v>
      </c>
      <c r="O751" t="e">
        <f t="shared" si="215"/>
        <v>#DIV/0!</v>
      </c>
      <c r="P751" t="e">
        <f t="shared" si="215"/>
        <v>#DIV/0!</v>
      </c>
      <c r="Q751" t="e">
        <f t="shared" si="215"/>
        <v>#DIV/0!</v>
      </c>
      <c r="R751" t="e">
        <f t="shared" si="215"/>
        <v>#DIV/0!</v>
      </c>
      <c r="S751" t="e">
        <f t="shared" si="215"/>
        <v>#DIV/0!</v>
      </c>
      <c r="T751" t="e">
        <f t="shared" si="215"/>
        <v>#DIV/0!</v>
      </c>
      <c r="U751" t="e">
        <f t="shared" si="215"/>
        <v>#DIV/0!</v>
      </c>
      <c r="V751" t="e">
        <f t="shared" si="215"/>
        <v>#DIV/0!</v>
      </c>
      <c r="W751" t="e">
        <f t="shared" si="215"/>
        <v>#DIV/0!</v>
      </c>
      <c r="X751" t="e">
        <f t="shared" si="215"/>
        <v>#DIV/0!</v>
      </c>
    </row>
    <row r="752" spans="2:24" x14ac:dyDescent="0.25">
      <c r="B752" t="e">
        <f t="shared" ref="B752:L752" si="216">B630/B264</f>
        <v>#DIV/0!</v>
      </c>
      <c r="C752" t="e">
        <f t="shared" si="216"/>
        <v>#DIV/0!</v>
      </c>
      <c r="D752" t="e">
        <f t="shared" si="216"/>
        <v>#DIV/0!</v>
      </c>
      <c r="E752" t="e">
        <f t="shared" si="216"/>
        <v>#DIV/0!</v>
      </c>
      <c r="F752" t="e">
        <f t="shared" si="216"/>
        <v>#DIV/0!</v>
      </c>
      <c r="G752" t="e">
        <f t="shared" si="216"/>
        <v>#DIV/0!</v>
      </c>
      <c r="H752" t="e">
        <f t="shared" si="216"/>
        <v>#DIV/0!</v>
      </c>
      <c r="I752" t="e">
        <f t="shared" si="216"/>
        <v>#DIV/0!</v>
      </c>
      <c r="J752" t="e">
        <f t="shared" si="216"/>
        <v>#DIV/0!</v>
      </c>
      <c r="K752" t="e">
        <f t="shared" si="216"/>
        <v>#DIV/0!</v>
      </c>
      <c r="L752" s="5" t="e">
        <f t="shared" si="216"/>
        <v>#DIV/0!</v>
      </c>
      <c r="M752" s="5">
        <f>'SSA avg mort by age'!M106</f>
        <v>2.0097502292225848</v>
      </c>
      <c r="N752" t="e">
        <f t="shared" ref="N752:X752" si="217">N630/N264</f>
        <v>#DIV/0!</v>
      </c>
      <c r="O752" t="e">
        <f t="shared" si="217"/>
        <v>#DIV/0!</v>
      </c>
      <c r="P752" t="e">
        <f t="shared" si="217"/>
        <v>#DIV/0!</v>
      </c>
      <c r="Q752" t="e">
        <f t="shared" si="217"/>
        <v>#DIV/0!</v>
      </c>
      <c r="R752" t="e">
        <f t="shared" si="217"/>
        <v>#DIV/0!</v>
      </c>
      <c r="S752" t="e">
        <f t="shared" si="217"/>
        <v>#DIV/0!</v>
      </c>
      <c r="T752" t="e">
        <f t="shared" si="217"/>
        <v>#DIV/0!</v>
      </c>
      <c r="U752" t="e">
        <f t="shared" si="217"/>
        <v>#DIV/0!</v>
      </c>
      <c r="V752" t="e">
        <f t="shared" si="217"/>
        <v>#DIV/0!</v>
      </c>
      <c r="W752" t="e">
        <f t="shared" si="217"/>
        <v>#DIV/0!</v>
      </c>
      <c r="X752" t="e">
        <f t="shared" si="217"/>
        <v>#DIV/0!</v>
      </c>
    </row>
    <row r="753" spans="2:24" x14ac:dyDescent="0.25">
      <c r="B753" t="e">
        <f t="shared" ref="B753:L753" si="218">B631/B265</f>
        <v>#DIV/0!</v>
      </c>
      <c r="C753" t="e">
        <f t="shared" si="218"/>
        <v>#DIV/0!</v>
      </c>
      <c r="D753" t="e">
        <f t="shared" si="218"/>
        <v>#DIV/0!</v>
      </c>
      <c r="E753" t="e">
        <f t="shared" si="218"/>
        <v>#DIV/0!</v>
      </c>
      <c r="F753" t="e">
        <f t="shared" si="218"/>
        <v>#DIV/0!</v>
      </c>
      <c r="G753" t="e">
        <f t="shared" si="218"/>
        <v>#DIV/0!</v>
      </c>
      <c r="H753" t="e">
        <f t="shared" si="218"/>
        <v>#DIV/0!</v>
      </c>
      <c r="I753" t="e">
        <f t="shared" si="218"/>
        <v>#DIV/0!</v>
      </c>
      <c r="J753" t="e">
        <f t="shared" si="218"/>
        <v>#DIV/0!</v>
      </c>
      <c r="K753" t="e">
        <f t="shared" si="218"/>
        <v>#DIV/0!</v>
      </c>
      <c r="L753" s="5" t="e">
        <f t="shared" si="218"/>
        <v>#DIV/0!</v>
      </c>
      <c r="M753" s="5">
        <f>'SSA avg mort by age'!M107</f>
        <v>1.9019725353794052</v>
      </c>
      <c r="N753" t="e">
        <f t="shared" ref="N753:X753" si="219">N631/N265</f>
        <v>#DIV/0!</v>
      </c>
      <c r="O753" t="e">
        <f t="shared" si="219"/>
        <v>#DIV/0!</v>
      </c>
      <c r="P753" t="e">
        <f t="shared" si="219"/>
        <v>#DIV/0!</v>
      </c>
      <c r="Q753" t="e">
        <f t="shared" si="219"/>
        <v>#DIV/0!</v>
      </c>
      <c r="R753" t="e">
        <f t="shared" si="219"/>
        <v>#DIV/0!</v>
      </c>
      <c r="S753" t="e">
        <f t="shared" si="219"/>
        <v>#DIV/0!</v>
      </c>
      <c r="T753" t="e">
        <f t="shared" si="219"/>
        <v>#DIV/0!</v>
      </c>
      <c r="U753" t="e">
        <f t="shared" si="219"/>
        <v>#DIV/0!</v>
      </c>
      <c r="V753" t="e">
        <f t="shared" si="219"/>
        <v>#DIV/0!</v>
      </c>
      <c r="W753" t="e">
        <f t="shared" si="219"/>
        <v>#DIV/0!</v>
      </c>
      <c r="X753" t="e">
        <f t="shared" si="219"/>
        <v>#DIV/0!</v>
      </c>
    </row>
    <row r="754" spans="2:24" x14ac:dyDescent="0.25">
      <c r="B754" t="e">
        <f t="shared" ref="B754:L754" si="220">B632/B266</f>
        <v>#DIV/0!</v>
      </c>
      <c r="C754" t="e">
        <f t="shared" si="220"/>
        <v>#DIV/0!</v>
      </c>
      <c r="D754" t="e">
        <f t="shared" si="220"/>
        <v>#DIV/0!</v>
      </c>
      <c r="E754" t="e">
        <f t="shared" si="220"/>
        <v>#DIV/0!</v>
      </c>
      <c r="F754" t="e">
        <f t="shared" si="220"/>
        <v>#DIV/0!</v>
      </c>
      <c r="G754" t="e">
        <f t="shared" si="220"/>
        <v>#DIV/0!</v>
      </c>
      <c r="H754" t="e">
        <f t="shared" si="220"/>
        <v>#DIV/0!</v>
      </c>
      <c r="I754" t="e">
        <f t="shared" si="220"/>
        <v>#DIV/0!</v>
      </c>
      <c r="J754" t="e">
        <f t="shared" si="220"/>
        <v>#DIV/0!</v>
      </c>
      <c r="K754" t="e">
        <f t="shared" si="220"/>
        <v>#DIV/0!</v>
      </c>
      <c r="L754" s="5" t="e">
        <f t="shared" si="220"/>
        <v>#DIV/0!</v>
      </c>
      <c r="M754" s="5">
        <f>'SSA avg mort by age'!M108</f>
        <v>1.7984135969392232</v>
      </c>
      <c r="N754" t="e">
        <f t="shared" ref="N754:X754" si="221">N632/N266</f>
        <v>#DIV/0!</v>
      </c>
      <c r="O754" t="e">
        <f t="shared" si="221"/>
        <v>#DIV/0!</v>
      </c>
      <c r="P754" t="e">
        <f t="shared" si="221"/>
        <v>#DIV/0!</v>
      </c>
      <c r="Q754" t="e">
        <f t="shared" si="221"/>
        <v>#DIV/0!</v>
      </c>
      <c r="R754" t="e">
        <f t="shared" si="221"/>
        <v>#DIV/0!</v>
      </c>
      <c r="S754" t="e">
        <f t="shared" si="221"/>
        <v>#DIV/0!</v>
      </c>
      <c r="T754" t="e">
        <f t="shared" si="221"/>
        <v>#DIV/0!</v>
      </c>
      <c r="U754" t="e">
        <f t="shared" si="221"/>
        <v>#DIV/0!</v>
      </c>
      <c r="V754" t="e">
        <f t="shared" si="221"/>
        <v>#DIV/0!</v>
      </c>
      <c r="W754" t="e">
        <f t="shared" si="221"/>
        <v>#DIV/0!</v>
      </c>
      <c r="X754" t="e">
        <f t="shared" si="221"/>
        <v>#DIV/0!</v>
      </c>
    </row>
    <row r="755" spans="2:24" x14ac:dyDescent="0.25">
      <c r="B755" t="e">
        <f t="shared" ref="B755:L755" si="222">B633/B267</f>
        <v>#DIV/0!</v>
      </c>
      <c r="C755" t="e">
        <f t="shared" si="222"/>
        <v>#DIV/0!</v>
      </c>
      <c r="D755" t="e">
        <f t="shared" si="222"/>
        <v>#DIV/0!</v>
      </c>
      <c r="E755" t="e">
        <f t="shared" si="222"/>
        <v>#DIV/0!</v>
      </c>
      <c r="F755" t="e">
        <f t="shared" si="222"/>
        <v>#DIV/0!</v>
      </c>
      <c r="G755" t="e">
        <f t="shared" si="222"/>
        <v>#DIV/0!</v>
      </c>
      <c r="H755" t="e">
        <f t="shared" si="222"/>
        <v>#DIV/0!</v>
      </c>
      <c r="I755" t="e">
        <f t="shared" si="222"/>
        <v>#DIV/0!</v>
      </c>
      <c r="J755" t="e">
        <f t="shared" si="222"/>
        <v>#DIV/0!</v>
      </c>
      <c r="K755" t="e">
        <f t="shared" si="222"/>
        <v>#DIV/0!</v>
      </c>
      <c r="L755" s="5" t="e">
        <f t="shared" si="222"/>
        <v>#DIV/0!</v>
      </c>
      <c r="M755" s="5">
        <f>'SSA avg mort by age'!M109</f>
        <v>1.6989418582747755</v>
      </c>
      <c r="N755" t="e">
        <f t="shared" ref="N755:X755" si="223">N633/N267</f>
        <v>#DIV/0!</v>
      </c>
      <c r="O755" t="e">
        <f t="shared" si="223"/>
        <v>#DIV/0!</v>
      </c>
      <c r="P755" t="e">
        <f t="shared" si="223"/>
        <v>#DIV/0!</v>
      </c>
      <c r="Q755" t="e">
        <f t="shared" si="223"/>
        <v>#DIV/0!</v>
      </c>
      <c r="R755" t="e">
        <f t="shared" si="223"/>
        <v>#DIV/0!</v>
      </c>
      <c r="S755" t="e">
        <f t="shared" si="223"/>
        <v>#DIV/0!</v>
      </c>
      <c r="T755" t="e">
        <f t="shared" si="223"/>
        <v>#DIV/0!</v>
      </c>
      <c r="U755" t="e">
        <f t="shared" si="223"/>
        <v>#DIV/0!</v>
      </c>
      <c r="V755" t="e">
        <f t="shared" si="223"/>
        <v>#DIV/0!</v>
      </c>
      <c r="W755" t="e">
        <f t="shared" si="223"/>
        <v>#DIV/0!</v>
      </c>
      <c r="X755" t="e">
        <f t="shared" si="223"/>
        <v>#DIV/0!</v>
      </c>
    </row>
    <row r="756" spans="2:24" x14ac:dyDescent="0.25">
      <c r="B756" t="e">
        <f t="shared" ref="B756:L756" si="224">B634/B268</f>
        <v>#DIV/0!</v>
      </c>
      <c r="C756" t="e">
        <f t="shared" si="224"/>
        <v>#DIV/0!</v>
      </c>
      <c r="D756" t="e">
        <f t="shared" si="224"/>
        <v>#DIV/0!</v>
      </c>
      <c r="E756" t="e">
        <f t="shared" si="224"/>
        <v>#DIV/0!</v>
      </c>
      <c r="F756" t="e">
        <f t="shared" si="224"/>
        <v>#DIV/0!</v>
      </c>
      <c r="G756" t="e">
        <f t="shared" si="224"/>
        <v>#DIV/0!</v>
      </c>
      <c r="H756" t="e">
        <f t="shared" si="224"/>
        <v>#DIV/0!</v>
      </c>
      <c r="I756" t="e">
        <f t="shared" si="224"/>
        <v>#DIV/0!</v>
      </c>
      <c r="J756" t="e">
        <f t="shared" si="224"/>
        <v>#DIV/0!</v>
      </c>
      <c r="K756" t="e">
        <f t="shared" si="224"/>
        <v>#DIV/0!</v>
      </c>
      <c r="L756" s="5" t="e">
        <f t="shared" si="224"/>
        <v>#DIV/0!</v>
      </c>
      <c r="M756" s="5">
        <f>'SSA avg mort by age'!M110</f>
        <v>1.6034215297559555</v>
      </c>
      <c r="N756" t="e">
        <f t="shared" ref="N756:X756" si="225">N634/N268</f>
        <v>#DIV/0!</v>
      </c>
      <c r="O756" t="e">
        <f t="shared" si="225"/>
        <v>#DIV/0!</v>
      </c>
      <c r="P756" t="e">
        <f t="shared" si="225"/>
        <v>#DIV/0!</v>
      </c>
      <c r="Q756" t="e">
        <f t="shared" si="225"/>
        <v>#DIV/0!</v>
      </c>
      <c r="R756" t="e">
        <f t="shared" si="225"/>
        <v>#DIV/0!</v>
      </c>
      <c r="S756" t="e">
        <f t="shared" si="225"/>
        <v>#DIV/0!</v>
      </c>
      <c r="T756" t="e">
        <f t="shared" si="225"/>
        <v>#DIV/0!</v>
      </c>
      <c r="U756" t="e">
        <f t="shared" si="225"/>
        <v>#DIV/0!</v>
      </c>
      <c r="V756" t="e">
        <f t="shared" si="225"/>
        <v>#DIV/0!</v>
      </c>
      <c r="W756" t="e">
        <f t="shared" si="225"/>
        <v>#DIV/0!</v>
      </c>
      <c r="X756" t="e">
        <f t="shared" si="225"/>
        <v>#DIV/0!</v>
      </c>
    </row>
    <row r="757" spans="2:24" x14ac:dyDescent="0.25">
      <c r="B757" t="e">
        <f t="shared" ref="B757:L757" si="226">B635/B269</f>
        <v>#DIV/0!</v>
      </c>
      <c r="C757" t="e">
        <f t="shared" si="226"/>
        <v>#DIV/0!</v>
      </c>
      <c r="D757" t="e">
        <f t="shared" si="226"/>
        <v>#DIV/0!</v>
      </c>
      <c r="E757" t="e">
        <f t="shared" si="226"/>
        <v>#DIV/0!</v>
      </c>
      <c r="F757" t="e">
        <f t="shared" si="226"/>
        <v>#DIV/0!</v>
      </c>
      <c r="G757" t="e">
        <f t="shared" si="226"/>
        <v>#DIV/0!</v>
      </c>
      <c r="H757" t="e">
        <f t="shared" si="226"/>
        <v>#DIV/0!</v>
      </c>
      <c r="I757" t="e">
        <f t="shared" si="226"/>
        <v>#DIV/0!</v>
      </c>
      <c r="J757" t="e">
        <f t="shared" si="226"/>
        <v>#DIV/0!</v>
      </c>
      <c r="K757" t="e">
        <f t="shared" si="226"/>
        <v>#DIV/0!</v>
      </c>
      <c r="L757" s="5" t="e">
        <f t="shared" si="226"/>
        <v>#DIV/0!</v>
      </c>
      <c r="M757" s="5">
        <f>'SSA avg mort by age'!M111</f>
        <v>1.5117221087409125</v>
      </c>
      <c r="N757" t="e">
        <f t="shared" ref="N757:X757" si="227">N635/N269</f>
        <v>#DIV/0!</v>
      </c>
      <c r="O757" t="e">
        <f t="shared" si="227"/>
        <v>#DIV/0!</v>
      </c>
      <c r="P757" t="e">
        <f t="shared" si="227"/>
        <v>#DIV/0!</v>
      </c>
      <c r="Q757" t="e">
        <f t="shared" si="227"/>
        <v>#DIV/0!</v>
      </c>
      <c r="R757" t="e">
        <f t="shared" si="227"/>
        <v>#DIV/0!</v>
      </c>
      <c r="S757" t="e">
        <f t="shared" si="227"/>
        <v>#DIV/0!</v>
      </c>
      <c r="T757" t="e">
        <f t="shared" si="227"/>
        <v>#DIV/0!</v>
      </c>
      <c r="U757" t="e">
        <f t="shared" si="227"/>
        <v>#DIV/0!</v>
      </c>
      <c r="V757" t="e">
        <f t="shared" si="227"/>
        <v>#DIV/0!</v>
      </c>
      <c r="W757" t="e">
        <f t="shared" si="227"/>
        <v>#DIV/0!</v>
      </c>
      <c r="X757" t="e">
        <f t="shared" si="227"/>
        <v>#DIV/0!</v>
      </c>
    </row>
    <row r="758" spans="2:24" x14ac:dyDescent="0.25">
      <c r="B758" t="e">
        <f t="shared" ref="B758:L758" si="228">B636/B270</f>
        <v>#DIV/0!</v>
      </c>
      <c r="C758" t="e">
        <f t="shared" si="228"/>
        <v>#DIV/0!</v>
      </c>
      <c r="D758" t="e">
        <f t="shared" si="228"/>
        <v>#DIV/0!</v>
      </c>
      <c r="E758" t="e">
        <f t="shared" si="228"/>
        <v>#DIV/0!</v>
      </c>
      <c r="F758" t="e">
        <f t="shared" si="228"/>
        <v>#DIV/0!</v>
      </c>
      <c r="G758" t="e">
        <f t="shared" si="228"/>
        <v>#DIV/0!</v>
      </c>
      <c r="H758" t="e">
        <f t="shared" si="228"/>
        <v>#DIV/0!</v>
      </c>
      <c r="I758" t="e">
        <f t="shared" si="228"/>
        <v>#DIV/0!</v>
      </c>
      <c r="J758" t="e">
        <f t="shared" si="228"/>
        <v>#DIV/0!</v>
      </c>
      <c r="K758" t="e">
        <f t="shared" si="228"/>
        <v>#DIV/0!</v>
      </c>
      <c r="L758" s="5" t="e">
        <f t="shared" si="228"/>
        <v>#DIV/0!</v>
      </c>
      <c r="M758" s="5">
        <f>'SSA avg mort by age'!M112</f>
        <v>1.4237149852181454</v>
      </c>
      <c r="N758" t="e">
        <f t="shared" ref="N758:X758" si="229">N636/N270</f>
        <v>#DIV/0!</v>
      </c>
      <c r="O758" t="e">
        <f t="shared" si="229"/>
        <v>#DIV/0!</v>
      </c>
      <c r="P758" t="e">
        <f t="shared" si="229"/>
        <v>#DIV/0!</v>
      </c>
      <c r="Q758" t="e">
        <f t="shared" si="229"/>
        <v>#DIV/0!</v>
      </c>
      <c r="R758" t="e">
        <f t="shared" si="229"/>
        <v>#DIV/0!</v>
      </c>
      <c r="S758" t="e">
        <f t="shared" si="229"/>
        <v>#DIV/0!</v>
      </c>
      <c r="T758" t="e">
        <f t="shared" si="229"/>
        <v>#DIV/0!</v>
      </c>
      <c r="U758" t="e">
        <f t="shared" si="229"/>
        <v>#DIV/0!</v>
      </c>
      <c r="V758" t="e">
        <f t="shared" si="229"/>
        <v>#DIV/0!</v>
      </c>
      <c r="W758" t="e">
        <f t="shared" si="229"/>
        <v>#DIV/0!</v>
      </c>
      <c r="X758" t="e">
        <f t="shared" si="229"/>
        <v>#DIV/0!</v>
      </c>
    </row>
    <row r="759" spans="2:24" x14ac:dyDescent="0.25">
      <c r="B759" t="e">
        <f t="shared" ref="B759:L759" si="230">B637/B271</f>
        <v>#DIV/0!</v>
      </c>
      <c r="C759" t="e">
        <f t="shared" si="230"/>
        <v>#DIV/0!</v>
      </c>
      <c r="D759" t="e">
        <f t="shared" si="230"/>
        <v>#DIV/0!</v>
      </c>
      <c r="E759" t="e">
        <f t="shared" si="230"/>
        <v>#DIV/0!</v>
      </c>
      <c r="F759" t="e">
        <f t="shared" si="230"/>
        <v>#DIV/0!</v>
      </c>
      <c r="G759" t="e">
        <f t="shared" si="230"/>
        <v>#DIV/0!</v>
      </c>
      <c r="H759" t="e">
        <f t="shared" si="230"/>
        <v>#DIV/0!</v>
      </c>
      <c r="I759" t="e">
        <f t="shared" si="230"/>
        <v>#DIV/0!</v>
      </c>
      <c r="J759" t="e">
        <f t="shared" si="230"/>
        <v>#DIV/0!</v>
      </c>
      <c r="K759" t="e">
        <f t="shared" si="230"/>
        <v>#DIV/0!</v>
      </c>
      <c r="L759" s="5" t="e">
        <f t="shared" si="230"/>
        <v>#DIV/0!</v>
      </c>
      <c r="M759" s="5">
        <f>'SSA avg mort by age'!M113</f>
        <v>1.3392746267413198</v>
      </c>
      <c r="N759" t="e">
        <f t="shared" ref="N759:X759" si="231">N637/N271</f>
        <v>#DIV/0!</v>
      </c>
      <c r="O759" t="e">
        <f t="shared" si="231"/>
        <v>#DIV/0!</v>
      </c>
      <c r="P759" t="e">
        <f t="shared" si="231"/>
        <v>#DIV/0!</v>
      </c>
      <c r="Q759" t="e">
        <f t="shared" si="231"/>
        <v>#DIV/0!</v>
      </c>
      <c r="R759" t="e">
        <f t="shared" si="231"/>
        <v>#DIV/0!</v>
      </c>
      <c r="S759" t="e">
        <f t="shared" si="231"/>
        <v>#DIV/0!</v>
      </c>
      <c r="T759" t="e">
        <f t="shared" si="231"/>
        <v>#DIV/0!</v>
      </c>
      <c r="U759" t="e">
        <f t="shared" si="231"/>
        <v>#DIV/0!</v>
      </c>
      <c r="V759" t="e">
        <f t="shared" si="231"/>
        <v>#DIV/0!</v>
      </c>
      <c r="W759" t="e">
        <f t="shared" si="231"/>
        <v>#DIV/0!</v>
      </c>
      <c r="X759" t="e">
        <f t="shared" si="231"/>
        <v>#DIV/0!</v>
      </c>
    </row>
    <row r="760" spans="2:24" x14ac:dyDescent="0.25">
      <c r="B760" t="e">
        <f t="shared" ref="B760:L760" si="232">B638/B272</f>
        <v>#DIV/0!</v>
      </c>
      <c r="C760" t="e">
        <f t="shared" si="232"/>
        <v>#DIV/0!</v>
      </c>
      <c r="D760" t="e">
        <f t="shared" si="232"/>
        <v>#DIV/0!</v>
      </c>
      <c r="E760" t="e">
        <f t="shared" si="232"/>
        <v>#DIV/0!</v>
      </c>
      <c r="F760" t="e">
        <f t="shared" si="232"/>
        <v>#DIV/0!</v>
      </c>
      <c r="G760" t="e">
        <f t="shared" si="232"/>
        <v>#DIV/0!</v>
      </c>
      <c r="H760" t="e">
        <f t="shared" si="232"/>
        <v>#DIV/0!</v>
      </c>
      <c r="I760" t="e">
        <f t="shared" si="232"/>
        <v>#DIV/0!</v>
      </c>
      <c r="J760" t="e">
        <f t="shared" si="232"/>
        <v>#DIV/0!</v>
      </c>
      <c r="K760" t="e">
        <f t="shared" si="232"/>
        <v>#DIV/0!</v>
      </c>
      <c r="L760" s="5" t="e">
        <f t="shared" si="232"/>
        <v>#DIV/0!</v>
      </c>
      <c r="M760" s="5">
        <f>'SSA avg mort by age'!M114</f>
        <v>1.2582802287348502</v>
      </c>
      <c r="N760" t="e">
        <f t="shared" ref="N760:X760" si="233">N638/N272</f>
        <v>#DIV/0!</v>
      </c>
      <c r="O760" t="e">
        <f t="shared" si="233"/>
        <v>#DIV/0!</v>
      </c>
      <c r="P760" t="e">
        <f t="shared" si="233"/>
        <v>#DIV/0!</v>
      </c>
      <c r="Q760" t="e">
        <f t="shared" si="233"/>
        <v>#DIV/0!</v>
      </c>
      <c r="R760" t="e">
        <f t="shared" si="233"/>
        <v>#DIV/0!</v>
      </c>
      <c r="S760" t="e">
        <f t="shared" si="233"/>
        <v>#DIV/0!</v>
      </c>
      <c r="T760" t="e">
        <f t="shared" si="233"/>
        <v>#DIV/0!</v>
      </c>
      <c r="U760" t="e">
        <f t="shared" si="233"/>
        <v>#DIV/0!</v>
      </c>
      <c r="V760" t="e">
        <f t="shared" si="233"/>
        <v>#DIV/0!</v>
      </c>
      <c r="W760" t="e">
        <f t="shared" si="233"/>
        <v>#DIV/0!</v>
      </c>
      <c r="X760" t="e">
        <f t="shared" si="233"/>
        <v>#DIV/0!</v>
      </c>
    </row>
    <row r="761" spans="2:24" x14ac:dyDescent="0.25">
      <c r="B761" t="e">
        <f t="shared" ref="B761:L761" si="234">B639/B273</f>
        <v>#DIV/0!</v>
      </c>
      <c r="C761" t="e">
        <f t="shared" si="234"/>
        <v>#DIV/0!</v>
      </c>
      <c r="D761" t="e">
        <f t="shared" si="234"/>
        <v>#DIV/0!</v>
      </c>
      <c r="E761" t="e">
        <f t="shared" si="234"/>
        <v>#DIV/0!</v>
      </c>
      <c r="F761" t="e">
        <f t="shared" si="234"/>
        <v>#DIV/0!</v>
      </c>
      <c r="G761" t="e">
        <f t="shared" si="234"/>
        <v>#DIV/0!</v>
      </c>
      <c r="H761" t="e">
        <f t="shared" si="234"/>
        <v>#DIV/0!</v>
      </c>
      <c r="I761" t="e">
        <f t="shared" si="234"/>
        <v>#DIV/0!</v>
      </c>
      <c r="J761" t="e">
        <f t="shared" si="234"/>
        <v>#DIV/0!</v>
      </c>
      <c r="K761" t="e">
        <f t="shared" si="234"/>
        <v>#DIV/0!</v>
      </c>
      <c r="L761" s="5" t="e">
        <f t="shared" si="234"/>
        <v>#DIV/0!</v>
      </c>
      <c r="M761" s="5">
        <f>'SSA avg mort by age'!M115</f>
        <v>1.1806079618409162</v>
      </c>
      <c r="N761" t="e">
        <f t="shared" ref="N761:X761" si="235">N639/N273</f>
        <v>#DIV/0!</v>
      </c>
      <c r="O761" t="e">
        <f t="shared" si="235"/>
        <v>#DIV/0!</v>
      </c>
      <c r="P761" t="e">
        <f t="shared" si="235"/>
        <v>#DIV/0!</v>
      </c>
      <c r="Q761" t="e">
        <f t="shared" si="235"/>
        <v>#DIV/0!</v>
      </c>
      <c r="R761" t="e">
        <f t="shared" si="235"/>
        <v>#DIV/0!</v>
      </c>
      <c r="S761" t="e">
        <f t="shared" si="235"/>
        <v>#DIV/0!</v>
      </c>
      <c r="T761" t="e">
        <f t="shared" si="235"/>
        <v>#DIV/0!</v>
      </c>
      <c r="U761" t="e">
        <f t="shared" si="235"/>
        <v>#DIV/0!</v>
      </c>
      <c r="V761" t="e">
        <f t="shared" si="235"/>
        <v>#DIV/0!</v>
      </c>
      <c r="W761" t="e">
        <f t="shared" si="235"/>
        <v>#DIV/0!</v>
      </c>
      <c r="X761" t="e">
        <f t="shared" si="235"/>
        <v>#DIV/0!</v>
      </c>
    </row>
    <row r="762" spans="2:24" x14ac:dyDescent="0.25">
      <c r="B762" t="e">
        <f t="shared" ref="B762:L762" si="236">B640/B274</f>
        <v>#DIV/0!</v>
      </c>
      <c r="C762" t="e">
        <f t="shared" si="236"/>
        <v>#DIV/0!</v>
      </c>
      <c r="D762" t="e">
        <f t="shared" si="236"/>
        <v>#DIV/0!</v>
      </c>
      <c r="E762" t="e">
        <f t="shared" si="236"/>
        <v>#DIV/0!</v>
      </c>
      <c r="F762" t="e">
        <f t="shared" si="236"/>
        <v>#DIV/0!</v>
      </c>
      <c r="G762" t="e">
        <f t="shared" si="236"/>
        <v>#DIV/0!</v>
      </c>
      <c r="H762" t="e">
        <f t="shared" si="236"/>
        <v>#DIV/0!</v>
      </c>
      <c r="I762" t="e">
        <f t="shared" si="236"/>
        <v>#DIV/0!</v>
      </c>
      <c r="J762" t="e">
        <f t="shared" si="236"/>
        <v>#DIV/0!</v>
      </c>
      <c r="K762" t="e">
        <f t="shared" si="236"/>
        <v>#DIV/0!</v>
      </c>
      <c r="L762" s="5" t="e">
        <f t="shared" si="236"/>
        <v>#DIV/0!</v>
      </c>
      <c r="M762" s="5">
        <f>'SSA avg mort by age'!M116</f>
        <v>1.1061393210233206</v>
      </c>
      <c r="N762" t="e">
        <f t="shared" ref="N762:X762" si="237">N640/N274</f>
        <v>#DIV/0!</v>
      </c>
      <c r="O762" t="e">
        <f t="shared" si="237"/>
        <v>#DIV/0!</v>
      </c>
      <c r="P762" t="e">
        <f t="shared" si="237"/>
        <v>#DIV/0!</v>
      </c>
      <c r="Q762" t="e">
        <f t="shared" si="237"/>
        <v>#DIV/0!</v>
      </c>
      <c r="R762" t="e">
        <f t="shared" si="237"/>
        <v>#DIV/0!</v>
      </c>
      <c r="S762" t="e">
        <f t="shared" si="237"/>
        <v>#DIV/0!</v>
      </c>
      <c r="T762" t="e">
        <f t="shared" si="237"/>
        <v>#DIV/0!</v>
      </c>
      <c r="U762" t="e">
        <f t="shared" si="237"/>
        <v>#DIV/0!</v>
      </c>
      <c r="V762" t="e">
        <f t="shared" si="237"/>
        <v>#DIV/0!</v>
      </c>
      <c r="W762" t="e">
        <f t="shared" si="237"/>
        <v>#DIV/0!</v>
      </c>
      <c r="X762" t="e">
        <f t="shared" si="237"/>
        <v>#DIV/0!</v>
      </c>
    </row>
    <row r="763" spans="2:24" x14ac:dyDescent="0.25">
      <c r="B763" t="e">
        <f t="shared" ref="B763:L763" si="238">B641/B275</f>
        <v>#DIV/0!</v>
      </c>
      <c r="C763" t="e">
        <f t="shared" si="238"/>
        <v>#DIV/0!</v>
      </c>
      <c r="D763" t="e">
        <f t="shared" si="238"/>
        <v>#DIV/0!</v>
      </c>
      <c r="E763" t="e">
        <f t="shared" si="238"/>
        <v>#DIV/0!</v>
      </c>
      <c r="F763" t="e">
        <f t="shared" si="238"/>
        <v>#DIV/0!</v>
      </c>
      <c r="G763" t="e">
        <f t="shared" si="238"/>
        <v>#DIV/0!</v>
      </c>
      <c r="H763" t="e">
        <f t="shared" si="238"/>
        <v>#DIV/0!</v>
      </c>
      <c r="I763" t="e">
        <f t="shared" si="238"/>
        <v>#DIV/0!</v>
      </c>
      <c r="J763" t="e">
        <f t="shared" si="238"/>
        <v>#DIV/0!</v>
      </c>
      <c r="K763" t="e">
        <f t="shared" si="238"/>
        <v>#DIV/0!</v>
      </c>
      <c r="L763" s="5" t="e">
        <f t="shared" si="238"/>
        <v>#DIV/0!</v>
      </c>
      <c r="M763" s="5">
        <f>'SSA avg mort by age'!M117</f>
        <v>1.0347591691501286</v>
      </c>
      <c r="N763" t="e">
        <f t="shared" ref="N763:X763" si="239">N641/N275</f>
        <v>#DIV/0!</v>
      </c>
      <c r="O763" t="e">
        <f t="shared" si="239"/>
        <v>#DIV/0!</v>
      </c>
      <c r="P763" t="e">
        <f t="shared" si="239"/>
        <v>#DIV/0!</v>
      </c>
      <c r="Q763" t="e">
        <f t="shared" si="239"/>
        <v>#DIV/0!</v>
      </c>
      <c r="R763" t="e">
        <f t="shared" si="239"/>
        <v>#DIV/0!</v>
      </c>
      <c r="S763" t="e">
        <f t="shared" si="239"/>
        <v>#DIV/0!</v>
      </c>
      <c r="T763" t="e">
        <f t="shared" si="239"/>
        <v>#DIV/0!</v>
      </c>
      <c r="U763" t="e">
        <f t="shared" si="239"/>
        <v>#DIV/0!</v>
      </c>
      <c r="V763" t="e">
        <f t="shared" si="239"/>
        <v>#DIV/0!</v>
      </c>
      <c r="W763" t="e">
        <f t="shared" si="239"/>
        <v>#DIV/0!</v>
      </c>
      <c r="X763" t="e">
        <f t="shared" si="239"/>
        <v>#DIV/0!</v>
      </c>
    </row>
    <row r="764" spans="2:24" x14ac:dyDescent="0.25">
      <c r="B764" t="e">
        <f t="shared" ref="B764:L764" si="240">B642/B276</f>
        <v>#DIV/0!</v>
      </c>
      <c r="C764" t="e">
        <f t="shared" si="240"/>
        <v>#DIV/0!</v>
      </c>
      <c r="D764" t="e">
        <f t="shared" si="240"/>
        <v>#DIV/0!</v>
      </c>
      <c r="E764" t="e">
        <f t="shared" si="240"/>
        <v>#DIV/0!</v>
      </c>
      <c r="F764" t="e">
        <f t="shared" si="240"/>
        <v>#DIV/0!</v>
      </c>
      <c r="G764" t="e">
        <f t="shared" si="240"/>
        <v>#DIV/0!</v>
      </c>
      <c r="H764" t="e">
        <f t="shared" si="240"/>
        <v>#DIV/0!</v>
      </c>
      <c r="I764" t="e">
        <f t="shared" si="240"/>
        <v>#DIV/0!</v>
      </c>
      <c r="J764" t="e">
        <f t="shared" si="240"/>
        <v>#DIV/0!</v>
      </c>
      <c r="K764" t="e">
        <f t="shared" si="240"/>
        <v>#DIV/0!</v>
      </c>
      <c r="L764" s="5" t="e">
        <f t="shared" si="240"/>
        <v>#DIV/0!</v>
      </c>
      <c r="M764" s="5">
        <f>'SSA avg mort by age'!M118</f>
        <v>0.96634703952454803</v>
      </c>
      <c r="N764" t="e">
        <f t="shared" ref="N764:X764" si="241">N642/N276</f>
        <v>#DIV/0!</v>
      </c>
      <c r="O764" t="e">
        <f t="shared" si="241"/>
        <v>#DIV/0!</v>
      </c>
      <c r="P764" t="e">
        <f t="shared" si="241"/>
        <v>#DIV/0!</v>
      </c>
      <c r="Q764" t="e">
        <f t="shared" si="241"/>
        <v>#DIV/0!</v>
      </c>
      <c r="R764" t="e">
        <f t="shared" si="241"/>
        <v>#DIV/0!</v>
      </c>
      <c r="S764" t="e">
        <f t="shared" si="241"/>
        <v>#DIV/0!</v>
      </c>
      <c r="T764" t="e">
        <f t="shared" si="241"/>
        <v>#DIV/0!</v>
      </c>
      <c r="U764" t="e">
        <f t="shared" si="241"/>
        <v>#DIV/0!</v>
      </c>
      <c r="V764" t="e">
        <f t="shared" si="241"/>
        <v>#DIV/0!</v>
      </c>
      <c r="W764" t="e">
        <f t="shared" si="241"/>
        <v>#DIV/0!</v>
      </c>
      <c r="X764" t="e">
        <f t="shared" si="241"/>
        <v>#DIV/0!</v>
      </c>
    </row>
    <row r="765" spans="2:24" x14ac:dyDescent="0.25">
      <c r="B765" t="e">
        <f t="shared" ref="B765:L765" si="242">B643/B277</f>
        <v>#DIV/0!</v>
      </c>
      <c r="C765" t="e">
        <f t="shared" si="242"/>
        <v>#DIV/0!</v>
      </c>
      <c r="D765" t="e">
        <f t="shared" si="242"/>
        <v>#DIV/0!</v>
      </c>
      <c r="E765" t="e">
        <f t="shared" si="242"/>
        <v>#DIV/0!</v>
      </c>
      <c r="F765" t="e">
        <f t="shared" si="242"/>
        <v>#DIV/0!</v>
      </c>
      <c r="G765" t="e">
        <f t="shared" si="242"/>
        <v>#DIV/0!</v>
      </c>
      <c r="H765" t="e">
        <f t="shared" si="242"/>
        <v>#DIV/0!</v>
      </c>
      <c r="I765" t="e">
        <f t="shared" si="242"/>
        <v>#DIV/0!</v>
      </c>
      <c r="J765" t="e">
        <f t="shared" si="242"/>
        <v>#DIV/0!</v>
      </c>
      <c r="K765" t="e">
        <f t="shared" si="242"/>
        <v>#DIV/0!</v>
      </c>
      <c r="L765" s="5" t="e">
        <f t="shared" si="242"/>
        <v>#DIV/0!</v>
      </c>
      <c r="M765" s="5">
        <f>'SSA avg mort by age'!M119</f>
        <v>0.90076546085595788</v>
      </c>
      <c r="N765" t="e">
        <f t="shared" ref="N765:X765" si="243">N643/N277</f>
        <v>#DIV/0!</v>
      </c>
      <c r="O765" t="e">
        <f t="shared" si="243"/>
        <v>#DIV/0!</v>
      </c>
      <c r="P765" t="e">
        <f t="shared" si="243"/>
        <v>#DIV/0!</v>
      </c>
      <c r="Q765" t="e">
        <f t="shared" si="243"/>
        <v>#DIV/0!</v>
      </c>
      <c r="R765" t="e">
        <f t="shared" si="243"/>
        <v>#DIV/0!</v>
      </c>
      <c r="S765" t="e">
        <f t="shared" si="243"/>
        <v>#DIV/0!</v>
      </c>
      <c r="T765" t="e">
        <f t="shared" si="243"/>
        <v>#DIV/0!</v>
      </c>
      <c r="U765" t="e">
        <f t="shared" si="243"/>
        <v>#DIV/0!</v>
      </c>
      <c r="V765" t="e">
        <f t="shared" si="243"/>
        <v>#DIV/0!</v>
      </c>
      <c r="W765" t="e">
        <f t="shared" si="243"/>
        <v>#DIV/0!</v>
      </c>
      <c r="X765" t="e">
        <f t="shared" si="243"/>
        <v>#DIV/0!</v>
      </c>
    </row>
    <row r="766" spans="2:24" x14ac:dyDescent="0.25">
      <c r="B766" t="e">
        <f t="shared" ref="B766:L766" si="244">B644/B278</f>
        <v>#DIV/0!</v>
      </c>
      <c r="C766" t="e">
        <f t="shared" si="244"/>
        <v>#DIV/0!</v>
      </c>
      <c r="D766" t="e">
        <f t="shared" si="244"/>
        <v>#DIV/0!</v>
      </c>
      <c r="E766" t="e">
        <f t="shared" si="244"/>
        <v>#DIV/0!</v>
      </c>
      <c r="F766" t="e">
        <f t="shared" si="244"/>
        <v>#DIV/0!</v>
      </c>
      <c r="G766" t="e">
        <f t="shared" si="244"/>
        <v>#DIV/0!</v>
      </c>
      <c r="H766" t="e">
        <f t="shared" si="244"/>
        <v>#DIV/0!</v>
      </c>
      <c r="I766" t="e">
        <f t="shared" si="244"/>
        <v>#DIV/0!</v>
      </c>
      <c r="J766" t="e">
        <f t="shared" si="244"/>
        <v>#DIV/0!</v>
      </c>
      <c r="K766" t="e">
        <f t="shared" si="244"/>
        <v>#DIV/0!</v>
      </c>
      <c r="L766" s="5" t="e">
        <f t="shared" si="244"/>
        <v>#DIV/0!</v>
      </c>
      <c r="M766" s="5">
        <f>'SSA avg mort by age'!M120</f>
        <v>0.83780685203061012</v>
      </c>
      <c r="N766" t="e">
        <f t="shared" ref="N766:X766" si="245">N644/N278</f>
        <v>#DIV/0!</v>
      </c>
      <c r="O766" t="e">
        <f t="shared" si="245"/>
        <v>#DIV/0!</v>
      </c>
      <c r="P766" t="e">
        <f t="shared" si="245"/>
        <v>#DIV/0!</v>
      </c>
      <c r="Q766" t="e">
        <f t="shared" si="245"/>
        <v>#DIV/0!</v>
      </c>
      <c r="R766" t="e">
        <f t="shared" si="245"/>
        <v>#DIV/0!</v>
      </c>
      <c r="S766" t="e">
        <f t="shared" si="245"/>
        <v>#DIV/0!</v>
      </c>
      <c r="T766" t="e">
        <f t="shared" si="245"/>
        <v>#DIV/0!</v>
      </c>
      <c r="U766" t="e">
        <f t="shared" si="245"/>
        <v>#DIV/0!</v>
      </c>
      <c r="V766" t="e">
        <f t="shared" si="245"/>
        <v>#DIV/0!</v>
      </c>
      <c r="W766" t="e">
        <f t="shared" si="245"/>
        <v>#DIV/0!</v>
      </c>
      <c r="X766" t="e">
        <f t="shared" si="245"/>
        <v>#DIV/0!</v>
      </c>
    </row>
    <row r="767" spans="2:24" x14ac:dyDescent="0.25">
      <c r="B767" t="e">
        <f t="shared" ref="B767:L767" si="246">B645/B279</f>
        <v>#DIV/0!</v>
      </c>
      <c r="C767" t="e">
        <f t="shared" si="246"/>
        <v>#DIV/0!</v>
      </c>
      <c r="D767" t="e">
        <f t="shared" si="246"/>
        <v>#DIV/0!</v>
      </c>
      <c r="E767" t="e">
        <f t="shared" si="246"/>
        <v>#DIV/0!</v>
      </c>
      <c r="F767" t="e">
        <f t="shared" si="246"/>
        <v>#DIV/0!</v>
      </c>
      <c r="G767" t="e">
        <f t="shared" si="246"/>
        <v>#DIV/0!</v>
      </c>
      <c r="H767" t="e">
        <f t="shared" si="246"/>
        <v>#DIV/0!</v>
      </c>
      <c r="I767" t="e">
        <f t="shared" si="246"/>
        <v>#DIV/0!</v>
      </c>
      <c r="J767" t="e">
        <f t="shared" si="246"/>
        <v>#DIV/0!</v>
      </c>
      <c r="K767" t="e">
        <f t="shared" si="246"/>
        <v>#DIV/0!</v>
      </c>
      <c r="L767" s="5" t="e">
        <f t="shared" si="246"/>
        <v>#DIV/0!</v>
      </c>
      <c r="M767" s="5">
        <f>'SSA avg mort by age'!M121</f>
        <v>0.77692565793832569</v>
      </c>
      <c r="N767" t="e">
        <f t="shared" ref="N767:X767" si="247">N645/N279</f>
        <v>#DIV/0!</v>
      </c>
      <c r="O767" t="e">
        <f t="shared" si="247"/>
        <v>#DIV/0!</v>
      </c>
      <c r="P767" t="e">
        <f t="shared" si="247"/>
        <v>#DIV/0!</v>
      </c>
      <c r="Q767" t="e">
        <f t="shared" si="247"/>
        <v>#DIV/0!</v>
      </c>
      <c r="R767" t="e">
        <f t="shared" si="247"/>
        <v>#DIV/0!</v>
      </c>
      <c r="S767" t="e">
        <f t="shared" si="247"/>
        <v>#DIV/0!</v>
      </c>
      <c r="T767" t="e">
        <f t="shared" si="247"/>
        <v>#DIV/0!</v>
      </c>
      <c r="U767" t="e">
        <f t="shared" si="247"/>
        <v>#DIV/0!</v>
      </c>
      <c r="V767" t="e">
        <f t="shared" si="247"/>
        <v>#DIV/0!</v>
      </c>
      <c r="W767" t="e">
        <f t="shared" si="247"/>
        <v>#DIV/0!</v>
      </c>
      <c r="X767" t="e">
        <f t="shared" si="247"/>
        <v>#DIV/0!</v>
      </c>
    </row>
    <row r="768" spans="2:24" x14ac:dyDescent="0.25">
      <c r="B768" t="e">
        <f t="shared" ref="B768:L768" si="248">B646/B280</f>
        <v>#DIV/0!</v>
      </c>
      <c r="C768" t="e">
        <f t="shared" si="248"/>
        <v>#DIV/0!</v>
      </c>
      <c r="D768" t="e">
        <f t="shared" si="248"/>
        <v>#DIV/0!</v>
      </c>
      <c r="E768" t="e">
        <f t="shared" si="248"/>
        <v>#DIV/0!</v>
      </c>
      <c r="F768" t="e">
        <f t="shared" si="248"/>
        <v>#DIV/0!</v>
      </c>
      <c r="G768" t="e">
        <f t="shared" si="248"/>
        <v>#DIV/0!</v>
      </c>
      <c r="H768" t="e">
        <f t="shared" si="248"/>
        <v>#DIV/0!</v>
      </c>
      <c r="I768" t="e">
        <f t="shared" si="248"/>
        <v>#DIV/0!</v>
      </c>
      <c r="J768" t="e">
        <f t="shared" si="248"/>
        <v>#DIV/0!</v>
      </c>
      <c r="K768" t="e">
        <f t="shared" si="248"/>
        <v>#DIV/0!</v>
      </c>
      <c r="L768" s="5" t="e">
        <f t="shared" si="248"/>
        <v>#DIV/0!</v>
      </c>
      <c r="M768" s="5">
        <f>'SSA avg mort by age'!M122</f>
        <v>0.71578600785128221</v>
      </c>
      <c r="N768" t="e">
        <f t="shared" ref="N768:X768" si="249">N646/N280</f>
        <v>#DIV/0!</v>
      </c>
      <c r="O768" t="e">
        <f t="shared" si="249"/>
        <v>#DIV/0!</v>
      </c>
      <c r="P768" t="e">
        <f t="shared" si="249"/>
        <v>#DIV/0!</v>
      </c>
      <c r="Q768" t="e">
        <f t="shared" si="249"/>
        <v>#DIV/0!</v>
      </c>
      <c r="R768" t="e">
        <f t="shared" si="249"/>
        <v>#DIV/0!</v>
      </c>
      <c r="S768" t="e">
        <f t="shared" si="249"/>
        <v>#DIV/0!</v>
      </c>
      <c r="T768" t="e">
        <f t="shared" si="249"/>
        <v>#DIV/0!</v>
      </c>
      <c r="U768" t="e">
        <f t="shared" si="249"/>
        <v>#DIV/0!</v>
      </c>
      <c r="V768" t="e">
        <f t="shared" si="249"/>
        <v>#DIV/0!</v>
      </c>
      <c r="W768" t="e">
        <f t="shared" si="249"/>
        <v>#DIV/0!</v>
      </c>
      <c r="X768" t="e">
        <f t="shared" si="249"/>
        <v>#DIV/0!</v>
      </c>
    </row>
    <row r="769" spans="2:24" x14ac:dyDescent="0.25">
      <c r="B769" t="e">
        <f t="shared" ref="B769:L769" si="250">B647/B281</f>
        <v>#DIV/0!</v>
      </c>
      <c r="C769" t="e">
        <f t="shared" si="250"/>
        <v>#DIV/0!</v>
      </c>
      <c r="D769" t="e">
        <f t="shared" si="250"/>
        <v>#DIV/0!</v>
      </c>
      <c r="E769" t="e">
        <f t="shared" si="250"/>
        <v>#DIV/0!</v>
      </c>
      <c r="F769" t="e">
        <f t="shared" si="250"/>
        <v>#DIV/0!</v>
      </c>
      <c r="G769" t="e">
        <f t="shared" si="250"/>
        <v>#DIV/0!</v>
      </c>
      <c r="H769" t="e">
        <f t="shared" si="250"/>
        <v>#DIV/0!</v>
      </c>
      <c r="I769" t="e">
        <f t="shared" si="250"/>
        <v>#DIV/0!</v>
      </c>
      <c r="J769" t="e">
        <f t="shared" si="250"/>
        <v>#DIV/0!</v>
      </c>
      <c r="K769" t="e">
        <f t="shared" si="250"/>
        <v>#DIV/0!</v>
      </c>
      <c r="L769" s="5" t="e">
        <f t="shared" si="250"/>
        <v>#DIV/0!</v>
      </c>
      <c r="M769" s="5">
        <f>'SSA avg mort by age'!M123</f>
        <v>0.64074109551700009</v>
      </c>
      <c r="N769" t="e">
        <f t="shared" ref="N769:X769" si="251">N647/N281</f>
        <v>#DIV/0!</v>
      </c>
      <c r="O769" t="e">
        <f t="shared" si="251"/>
        <v>#DIV/0!</v>
      </c>
      <c r="P769" t="e">
        <f t="shared" si="251"/>
        <v>#DIV/0!</v>
      </c>
      <c r="Q769" t="e">
        <f t="shared" si="251"/>
        <v>#DIV/0!</v>
      </c>
      <c r="R769" t="e">
        <f t="shared" si="251"/>
        <v>#DIV/0!</v>
      </c>
      <c r="S769" t="e">
        <f t="shared" si="251"/>
        <v>#DIV/0!</v>
      </c>
      <c r="T769" t="e">
        <f t="shared" si="251"/>
        <v>#DIV/0!</v>
      </c>
      <c r="U769" t="e">
        <f t="shared" si="251"/>
        <v>#DIV/0!</v>
      </c>
      <c r="V769" t="e">
        <f t="shared" si="251"/>
        <v>#DIV/0!</v>
      </c>
      <c r="W769" t="e">
        <f t="shared" si="251"/>
        <v>#DIV/0!</v>
      </c>
      <c r="X769" t="e">
        <f t="shared" si="251"/>
        <v>#DIV/0!</v>
      </c>
    </row>
    <row r="770" spans="2:24" x14ac:dyDescent="0.25">
      <c r="B770" t="e">
        <f t="shared" ref="B770:L770" si="252">B648/B282</f>
        <v>#DIV/0!</v>
      </c>
      <c r="C770" t="e">
        <f t="shared" si="252"/>
        <v>#DIV/0!</v>
      </c>
      <c r="D770" t="e">
        <f t="shared" si="252"/>
        <v>#DIV/0!</v>
      </c>
      <c r="E770" t="e">
        <f t="shared" si="252"/>
        <v>#DIV/0!</v>
      </c>
      <c r="F770" t="e">
        <f t="shared" si="252"/>
        <v>#DIV/0!</v>
      </c>
      <c r="G770" t="e">
        <f t="shared" si="252"/>
        <v>#DIV/0!</v>
      </c>
      <c r="H770" t="e">
        <f t="shared" si="252"/>
        <v>#DIV/0!</v>
      </c>
      <c r="I770" t="e">
        <f t="shared" si="252"/>
        <v>#DIV/0!</v>
      </c>
      <c r="J770" t="e">
        <f t="shared" si="252"/>
        <v>#DIV/0!</v>
      </c>
      <c r="K770" t="e">
        <f t="shared" si="252"/>
        <v>#DIV/0!</v>
      </c>
      <c r="L770" s="5" t="e">
        <f t="shared" si="252"/>
        <v>#DIV/0!</v>
      </c>
      <c r="M770" s="5">
        <f>'SSA avg mort by age'!M124</f>
        <v>0.44697350000000002</v>
      </c>
      <c r="N770" t="e">
        <f t="shared" ref="N770:X770" si="253">N648/N282</f>
        <v>#DIV/0!</v>
      </c>
      <c r="O770" t="e">
        <f t="shared" si="253"/>
        <v>#DIV/0!</v>
      </c>
      <c r="P770" t="e">
        <f t="shared" si="253"/>
        <v>#DIV/0!</v>
      </c>
      <c r="Q770" t="e">
        <f t="shared" si="253"/>
        <v>#DIV/0!</v>
      </c>
      <c r="R770" t="e">
        <f t="shared" si="253"/>
        <v>#DIV/0!</v>
      </c>
      <c r="S770" t="e">
        <f t="shared" si="253"/>
        <v>#DIV/0!</v>
      </c>
      <c r="T770" t="e">
        <f t="shared" si="253"/>
        <v>#DIV/0!</v>
      </c>
      <c r="U770" t="e">
        <f t="shared" si="253"/>
        <v>#DIV/0!</v>
      </c>
      <c r="V770" t="e">
        <f t="shared" si="253"/>
        <v>#DIV/0!</v>
      </c>
      <c r="W770" t="e">
        <f t="shared" si="253"/>
        <v>#DIV/0!</v>
      </c>
      <c r="X770" t="e">
        <f t="shared" si="253"/>
        <v>#DIV/0!</v>
      </c>
    </row>
  </sheetData>
  <mergeCells count="5">
    <mergeCell ref="B2:D2"/>
    <mergeCell ref="E2:G2"/>
    <mergeCell ref="A125:G125"/>
    <mergeCell ref="A126:G126"/>
    <mergeCell ref="A127:G127"/>
  </mergeCells>
  <hyperlinks>
    <hyperlink ref="B4" r:id="rId1" location="fn1" display="http://www.ssa.gov/oact/STATS/table4c6.html - fn1"/>
    <hyperlink ref="C4" r:id="rId2" location="fn2" display="http://www.ssa.gov/oact/STATS/table4c6.html - fn2"/>
    <hyperlink ref="E4" r:id="rId3" location="fn1" display="http://www.ssa.gov/oact/STATS/table4c6.html - fn1"/>
    <hyperlink ref="F4" r:id="rId4" location="fn2" display="http://www.ssa.gov/oact/STATS/table4c6.html - fn2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</vt:vector>
  </HeadingPairs>
  <TitlesOfParts>
    <vt:vector size="7" baseType="lpstr">
      <vt:lpstr>S&amp;S 2006 wealth data</vt:lpstr>
      <vt:lpstr>Fig 1 calcs</vt:lpstr>
      <vt:lpstr>CPI data</vt:lpstr>
      <vt:lpstr>Life Expectancy calcs</vt:lpstr>
      <vt:lpstr>SSA avg mort by age</vt:lpstr>
      <vt:lpstr>Fig 1 figure</vt:lpstr>
      <vt:lpstr>CPI figure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Weinzierl</dc:creator>
  <cp:lastModifiedBy>Matthew Weinzierl</cp:lastModifiedBy>
  <dcterms:created xsi:type="dcterms:W3CDTF">2014-04-16T17:27:32Z</dcterms:created>
  <dcterms:modified xsi:type="dcterms:W3CDTF">2014-10-02T16:02:59Z</dcterms:modified>
</cp:coreProperties>
</file>